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\My Drive\Windows Desktop Folder\460 Decision Analytics\Module 8\"/>
    </mc:Choice>
  </mc:AlternateContent>
  <xr:revisionPtr revIDLastSave="0" documentId="8_{BAB29F9B-5377-4A04-BC18-65402553087F}" xr6:coauthVersionLast="47" xr6:coauthVersionMax="47" xr10:uidLastSave="{00000000-0000-0000-0000-000000000000}"/>
  <bookViews>
    <workbookView xWindow="28680" yWindow="-120" windowWidth="29040" windowHeight="15720" xr2:uid="{818810B0-B4A4-4958-A7EE-388272999357}"/>
  </bookViews>
  <sheets>
    <sheet name="Solution 1" sheetId="2" r:id="rId1"/>
    <sheet name="Solution 2" sheetId="5" r:id="rId2"/>
    <sheet name="Solution 3" sheetId="6" r:id="rId3"/>
  </sheets>
  <definedNames>
    <definedName name="Average" localSheetId="0">'Solution 1'!$E$36</definedName>
    <definedName name="Average">#REF!</definedName>
    <definedName name="SUM" localSheetId="0">'Solution 1'!$E$35</definedName>
    <definedName name="SUM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6" l="1"/>
  <c r="G15" i="6"/>
  <c r="H15" i="6"/>
  <c r="N5" i="6"/>
  <c r="J15" i="6"/>
  <c r="K15" i="6" s="1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D16" i="6"/>
  <c r="E16" i="6" s="1"/>
  <c r="J16" i="6" s="1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I45" i="6" l="1"/>
  <c r="I37" i="6"/>
  <c r="I29" i="6"/>
  <c r="I21" i="6"/>
  <c r="I49" i="6"/>
  <c r="I41" i="6"/>
  <c r="I33" i="6"/>
  <c r="I25" i="6"/>
  <c r="I17" i="6"/>
  <c r="I48" i="6"/>
  <c r="I40" i="6"/>
  <c r="I32" i="6"/>
  <c r="I24" i="6"/>
  <c r="I16" i="6"/>
  <c r="I50" i="6"/>
  <c r="I42" i="6"/>
  <c r="I34" i="6"/>
  <c r="I26" i="6"/>
  <c r="I18" i="6"/>
  <c r="I46" i="6"/>
  <c r="I38" i="6"/>
  <c r="I30" i="6"/>
  <c r="I22" i="6"/>
  <c r="I44" i="6"/>
  <c r="I36" i="6"/>
  <c r="I28" i="6"/>
  <c r="I20" i="6"/>
  <c r="I51" i="6"/>
  <c r="I43" i="6"/>
  <c r="I35" i="6"/>
  <c r="I27" i="6"/>
  <c r="I19" i="6"/>
  <c r="I47" i="6"/>
  <c r="I39" i="6"/>
  <c r="I31" i="6"/>
  <c r="I23" i="6"/>
  <c r="I15" i="6"/>
  <c r="D10" i="6"/>
  <c r="D9" i="6"/>
  <c r="H10" i="6"/>
  <c r="H9" i="6"/>
  <c r="G10" i="6"/>
  <c r="G9" i="6"/>
  <c r="F10" i="6"/>
  <c r="F9" i="6"/>
  <c r="E17" i="6"/>
  <c r="J17" i="6" s="1"/>
  <c r="I10" i="6" l="1"/>
  <c r="I9" i="6"/>
  <c r="K16" i="6"/>
  <c r="E18" i="6"/>
  <c r="J18" i="6" s="1"/>
  <c r="E13" i="5"/>
  <c r="E12" i="5"/>
  <c r="E11" i="5"/>
  <c r="E10" i="5"/>
  <c r="G6" i="5"/>
  <c r="G7" i="5"/>
  <c r="G8" i="5"/>
  <c r="G9" i="5"/>
  <c r="G10" i="5"/>
  <c r="G11" i="5"/>
  <c r="G12" i="5"/>
  <c r="G13" i="5"/>
  <c r="G5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F5" i="5"/>
  <c r="K17" i="6" l="1"/>
  <c r="E19" i="6"/>
  <c r="J19" i="6" s="1"/>
  <c r="F6" i="5"/>
  <c r="F7" i="5" s="1"/>
  <c r="F8" i="5" s="1"/>
  <c r="F9" i="5" s="1"/>
  <c r="K18" i="6" l="1"/>
  <c r="E20" i="6"/>
  <c r="J20" i="6" s="1"/>
  <c r="D26" i="5"/>
  <c r="F10" i="5"/>
  <c r="F11" i="5" s="1"/>
  <c r="D19" i="5"/>
  <c r="K19" i="6" l="1"/>
  <c r="E21" i="6"/>
  <c r="J21" i="6" s="1"/>
  <c r="D32" i="5"/>
  <c r="G32" i="5" s="1"/>
  <c r="D28" i="5"/>
  <c r="H19" i="5"/>
  <c r="G19" i="5"/>
  <c r="F19" i="5"/>
  <c r="G26" i="5"/>
  <c r="F26" i="5"/>
  <c r="H26" i="5"/>
  <c r="D29" i="5"/>
  <c r="F12" i="5"/>
  <c r="D27" i="5"/>
  <c r="D33" i="5"/>
  <c r="D31" i="5"/>
  <c r="K20" i="6" l="1"/>
  <c r="E22" i="6"/>
  <c r="J22" i="6" s="1"/>
  <c r="D22" i="5"/>
  <c r="H22" i="5" s="1"/>
  <c r="D24" i="5"/>
  <c r="H32" i="5"/>
  <c r="F32" i="5"/>
  <c r="D20" i="5"/>
  <c r="H20" i="5" s="1"/>
  <c r="F28" i="5"/>
  <c r="H28" i="5"/>
  <c r="G28" i="5"/>
  <c r="D21" i="5"/>
  <c r="H21" i="5" s="1"/>
  <c r="D25" i="5"/>
  <c r="D35" i="5"/>
  <c r="E26" i="5"/>
  <c r="I26" i="5" s="1"/>
  <c r="F31" i="5"/>
  <c r="H31" i="5"/>
  <c r="G31" i="5"/>
  <c r="H33" i="5"/>
  <c r="F33" i="5"/>
  <c r="G33" i="5"/>
  <c r="H27" i="5"/>
  <c r="G27" i="5"/>
  <c r="F27" i="5"/>
  <c r="F13" i="5"/>
  <c r="D36" i="5" s="1"/>
  <c r="H36" i="5" s="1"/>
  <c r="D30" i="5"/>
  <c r="D37" i="5"/>
  <c r="H29" i="5"/>
  <c r="G29" i="5"/>
  <c r="F29" i="5"/>
  <c r="E19" i="5"/>
  <c r="K21" i="6" l="1"/>
  <c r="E23" i="6"/>
  <c r="J23" i="6" s="1"/>
  <c r="G36" i="5"/>
  <c r="F36" i="5"/>
  <c r="E32" i="5"/>
  <c r="I32" i="5" s="1"/>
  <c r="G22" i="5"/>
  <c r="D38" i="5"/>
  <c r="D34" i="5"/>
  <c r="F22" i="5"/>
  <c r="F24" i="5"/>
  <c r="H24" i="5"/>
  <c r="G24" i="5"/>
  <c r="D23" i="5"/>
  <c r="F20" i="5"/>
  <c r="E28" i="5"/>
  <c r="I28" i="5" s="1"/>
  <c r="G20" i="5"/>
  <c r="F21" i="5"/>
  <c r="G21" i="5"/>
  <c r="H25" i="5"/>
  <c r="F25" i="5"/>
  <c r="G25" i="5"/>
  <c r="H35" i="5"/>
  <c r="G35" i="5"/>
  <c r="F35" i="5"/>
  <c r="E33" i="5"/>
  <c r="I33" i="5" s="1"/>
  <c r="E31" i="5"/>
  <c r="I31" i="5" s="1"/>
  <c r="E29" i="5"/>
  <c r="I29" i="5" s="1"/>
  <c r="E27" i="5"/>
  <c r="I27" i="5" s="1"/>
  <c r="I19" i="5"/>
  <c r="H37" i="5"/>
  <c r="G37" i="5"/>
  <c r="F37" i="5"/>
  <c r="H30" i="5"/>
  <c r="G30" i="5"/>
  <c r="F30" i="5"/>
  <c r="K22" i="6" l="1"/>
  <c r="E24" i="6"/>
  <c r="J24" i="6" s="1"/>
  <c r="E36" i="5"/>
  <c r="I36" i="5" s="1"/>
  <c r="D42" i="5"/>
  <c r="E24" i="5"/>
  <c r="I24" i="5" s="1"/>
  <c r="E22" i="5"/>
  <c r="I22" i="5" s="1"/>
  <c r="F38" i="5"/>
  <c r="D40" i="5"/>
  <c r="M18" i="5" s="1"/>
  <c r="M14" i="5" s="1"/>
  <c r="G38" i="5"/>
  <c r="H38" i="5"/>
  <c r="G34" i="5"/>
  <c r="F34" i="5"/>
  <c r="H34" i="5"/>
  <c r="F23" i="5"/>
  <c r="H23" i="5"/>
  <c r="G23" i="5"/>
  <c r="E25" i="5"/>
  <c r="I25" i="5" s="1"/>
  <c r="E20" i="5"/>
  <c r="I20" i="5" s="1"/>
  <c r="E21" i="5"/>
  <c r="I21" i="5" s="1"/>
  <c r="E35" i="5"/>
  <c r="I35" i="5" s="1"/>
  <c r="E37" i="5"/>
  <c r="I37" i="5" s="1"/>
  <c r="E30" i="5"/>
  <c r="I30" i="5" s="1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M9" i="2"/>
  <c r="M8" i="2"/>
  <c r="F8" i="2"/>
  <c r="M7" i="2"/>
  <c r="F7" i="2"/>
  <c r="M6" i="2"/>
  <c r="F6" i="2"/>
  <c r="M5" i="2"/>
  <c r="F5" i="2"/>
  <c r="M4" i="2"/>
  <c r="F4" i="2"/>
  <c r="M3" i="2"/>
  <c r="F3" i="2"/>
  <c r="K23" i="6" l="1"/>
  <c r="E25" i="6"/>
  <c r="J25" i="6" s="1"/>
  <c r="E38" i="5"/>
  <c r="I38" i="5" s="1"/>
  <c r="H40" i="5"/>
  <c r="Q18" i="5" s="1"/>
  <c r="Q14" i="5" s="1"/>
  <c r="Q8" i="5" s="1"/>
  <c r="G42" i="5"/>
  <c r="E34" i="5"/>
  <c r="I34" i="5" s="1"/>
  <c r="H42" i="5"/>
  <c r="F42" i="5"/>
  <c r="G40" i="5"/>
  <c r="P18" i="5" s="1"/>
  <c r="P14" i="5" s="1"/>
  <c r="P8" i="5" s="1"/>
  <c r="F40" i="5"/>
  <c r="O18" i="5" s="1"/>
  <c r="O14" i="5" s="1"/>
  <c r="O8" i="5" s="1"/>
  <c r="E23" i="5"/>
  <c r="I23" i="5" s="1"/>
  <c r="D22" i="2"/>
  <c r="E22" i="2" s="1"/>
  <c r="D26" i="2"/>
  <c r="E26" i="2" s="1"/>
  <c r="D30" i="2"/>
  <c r="E30" i="2" s="1"/>
  <c r="D16" i="2"/>
  <c r="E16" i="2" s="1"/>
  <c r="D24" i="2"/>
  <c r="E24" i="2" s="1"/>
  <c r="D25" i="2"/>
  <c r="E25" i="2" s="1"/>
  <c r="D29" i="2"/>
  <c r="E29" i="2" s="1"/>
  <c r="D33" i="2"/>
  <c r="E33" i="2" s="1"/>
  <c r="D18" i="2"/>
  <c r="E18" i="2" s="1"/>
  <c r="D20" i="2"/>
  <c r="D17" i="2"/>
  <c r="E17" i="2" s="1"/>
  <c r="D28" i="2"/>
  <c r="E28" i="2" s="1"/>
  <c r="D14" i="2"/>
  <c r="E14" i="2" s="1"/>
  <c r="D32" i="2"/>
  <c r="E32" i="2" s="1"/>
  <c r="D21" i="2"/>
  <c r="E21" i="2" s="1"/>
  <c r="D15" i="2"/>
  <c r="E15" i="2" s="1"/>
  <c r="D31" i="2"/>
  <c r="E31" i="2" s="1"/>
  <c r="D19" i="2"/>
  <c r="E19" i="2" s="1"/>
  <c r="D23" i="2"/>
  <c r="E23" i="2" s="1"/>
  <c r="D27" i="2"/>
  <c r="E27" i="2" s="1"/>
  <c r="K24" i="6" l="1"/>
  <c r="E26" i="6"/>
  <c r="J26" i="6" s="1"/>
  <c r="I40" i="5"/>
  <c r="R18" i="5" s="1"/>
  <c r="R14" i="5" s="1"/>
  <c r="S12" i="5" s="1"/>
  <c r="I42" i="5"/>
  <c r="E42" i="5"/>
  <c r="E40" i="5"/>
  <c r="N18" i="5" s="1"/>
  <c r="N14" i="5" s="1"/>
  <c r="N8" i="5" s="1"/>
  <c r="K25" i="6" l="1"/>
  <c r="E27" i="6"/>
  <c r="J27" i="6" s="1"/>
  <c r="K26" i="6" l="1"/>
  <c r="E28" i="6"/>
  <c r="J28" i="6" s="1"/>
  <c r="K27" i="6" l="1"/>
  <c r="E29" i="6"/>
  <c r="J29" i="6" s="1"/>
  <c r="K28" i="6" l="1"/>
  <c r="E30" i="6"/>
  <c r="J30" i="6" s="1"/>
  <c r="K29" i="6" l="1"/>
  <c r="E31" i="6"/>
  <c r="J31" i="6" s="1"/>
  <c r="K30" i="6" l="1"/>
  <c r="E32" i="6"/>
  <c r="J32" i="6" s="1"/>
  <c r="K31" i="6" l="1"/>
  <c r="E33" i="6"/>
  <c r="J33" i="6" s="1"/>
  <c r="K32" i="6" l="1"/>
  <c r="E34" i="6"/>
  <c r="J34" i="6" s="1"/>
  <c r="K33" i="6" l="1"/>
  <c r="E35" i="6"/>
  <c r="J35" i="6" s="1"/>
  <c r="K34" i="6" l="1"/>
  <c r="E36" i="6"/>
  <c r="J36" i="6" s="1"/>
  <c r="K35" i="6" l="1"/>
  <c r="E37" i="6"/>
  <c r="J37" i="6" s="1"/>
  <c r="K36" i="6" l="1"/>
  <c r="E38" i="6"/>
  <c r="J38" i="6" s="1"/>
  <c r="K37" i="6" l="1"/>
  <c r="E39" i="6"/>
  <c r="J39" i="6" s="1"/>
  <c r="K38" i="6" l="1"/>
  <c r="E40" i="6"/>
  <c r="J40" i="6" s="1"/>
  <c r="K39" i="6" l="1"/>
  <c r="E41" i="6"/>
  <c r="J41" i="6" s="1"/>
  <c r="K40" i="6" l="1"/>
  <c r="E42" i="6"/>
  <c r="J42" i="6" s="1"/>
  <c r="K41" i="6" l="1"/>
  <c r="E43" i="6"/>
  <c r="J43" i="6" s="1"/>
  <c r="K42" i="6" l="1"/>
  <c r="E44" i="6"/>
  <c r="J44" i="6" s="1"/>
  <c r="K43" i="6" l="1"/>
  <c r="E45" i="6"/>
  <c r="J45" i="6" s="1"/>
  <c r="K44" i="6" l="1"/>
  <c r="E46" i="6"/>
  <c r="J46" i="6" s="1"/>
  <c r="K45" i="6" l="1"/>
  <c r="E47" i="6"/>
  <c r="J47" i="6" s="1"/>
  <c r="K46" i="6" l="1"/>
  <c r="E48" i="6"/>
  <c r="J48" i="6" s="1"/>
  <c r="K47" i="6" l="1"/>
  <c r="E49" i="6"/>
  <c r="J49" i="6" s="1"/>
  <c r="K48" i="6" l="1"/>
  <c r="E50" i="6"/>
  <c r="J50" i="6" s="1"/>
  <c r="K49" i="6" l="1"/>
  <c r="E51" i="6"/>
  <c r="J51" i="6" s="1"/>
  <c r="K50" i="6" l="1"/>
  <c r="E9" i="6"/>
  <c r="E10" i="6"/>
  <c r="K51" i="6" l="1"/>
  <c r="O14" i="6" s="1"/>
  <c r="O10" i="6" s="1"/>
  <c r="F35" i="2" l="1"/>
  <c r="R13" i="2" s="1"/>
  <c r="R10" i="2" s="1"/>
  <c r="E20" i="2"/>
  <c r="H35" i="2" s="1"/>
  <c r="T13" i="2" s="1"/>
  <c r="T10" i="2" s="1"/>
  <c r="N5" i="2" s="1"/>
  <c r="I35" i="2"/>
  <c r="U13" i="2" s="1"/>
  <c r="U10" i="2" s="1"/>
  <c r="N6" i="2" s="1"/>
  <c r="N3" i="2" l="1"/>
  <c r="E35" i="2"/>
  <c r="P13" i="2" s="1"/>
  <c r="P10" i="2" s="1"/>
  <c r="Q10" i="2" s="1"/>
  <c r="G35" i="2"/>
  <c r="S13" i="2" s="1"/>
  <c r="S10" i="2" s="1"/>
  <c r="N4" i="2" s="1"/>
  <c r="E36" i="2"/>
  <c r="Q13" i="2" s="1"/>
  <c r="J35" i="2"/>
  <c r="V13" i="2" s="1"/>
  <c r="V10" i="2" s="1"/>
  <c r="N7" i="2" s="1"/>
  <c r="K35" i="2"/>
  <c r="W13" i="2" s="1"/>
  <c r="W10" i="2" s="1"/>
  <c r="N8" i="2" s="1"/>
  <c r="Y10" i="2" l="1"/>
  <c r="N9" i="2"/>
</calcChain>
</file>

<file path=xl/sharedStrings.xml><?xml version="1.0" encoding="utf-8"?>
<sst xmlns="http://schemas.openxmlformats.org/spreadsheetml/2006/main" count="125" uniqueCount="93">
  <si>
    <t>Distance</t>
  </si>
  <si>
    <t>Points</t>
  </si>
  <si>
    <t>Circle Color</t>
  </si>
  <si>
    <t>Radius</t>
  </si>
  <si>
    <t>Red</t>
  </si>
  <si>
    <t>Blue</t>
  </si>
  <si>
    <t>Green</t>
  </si>
  <si>
    <t>Purple</t>
  </si>
  <si>
    <t>Black</t>
  </si>
  <si>
    <t>x</t>
  </si>
  <si>
    <t>y</t>
  </si>
  <si>
    <t>Outside Red</t>
  </si>
  <si>
    <t>Area</t>
  </si>
  <si>
    <t>Figure</t>
  </si>
  <si>
    <t>Area of the Figure</t>
  </si>
  <si>
    <t>Square</t>
  </si>
  <si>
    <t>Red Circle</t>
  </si>
  <si>
    <t>Blue Circle</t>
  </si>
  <si>
    <t>Green Circle</t>
  </si>
  <si>
    <t>Purple Circle</t>
  </si>
  <si>
    <t>Black Circle</t>
  </si>
  <si>
    <t>Between Red and Blue</t>
  </si>
  <si>
    <t>Between Blue and Green</t>
  </si>
  <si>
    <t>Between Purpule and Black</t>
  </si>
  <si>
    <t>Inside Black</t>
  </si>
  <si>
    <t>Total Probability</t>
  </si>
  <si>
    <t>Replication</t>
  </si>
  <si>
    <t>Total Points</t>
  </si>
  <si>
    <t>Average</t>
  </si>
  <si>
    <t>Total Points in 20 Rounds</t>
  </si>
  <si>
    <t>Long Term Average Points</t>
  </si>
  <si>
    <t>Average Points in 20 Rounds</t>
  </si>
  <si>
    <t>#0s</t>
  </si>
  <si>
    <t>#1s</t>
  </si>
  <si>
    <t>#2s</t>
  </si>
  <si>
    <t>#3s</t>
  </si>
  <si>
    <t>#4s</t>
  </si>
  <si>
    <t>#5s</t>
  </si>
  <si>
    <t>Between Green and Purple</t>
  </si>
  <si>
    <t>Computed Probability</t>
  </si>
  <si>
    <t>Simulated Probabilities</t>
  </si>
  <si>
    <t>Rounds</t>
  </si>
  <si>
    <t>Replications</t>
  </si>
  <si>
    <t>Bicycles Sold</t>
  </si>
  <si>
    <t>Cumulative Probabilities</t>
  </si>
  <si>
    <t>No. of Bicycles Sold</t>
  </si>
  <si>
    <t>Random x</t>
  </si>
  <si>
    <t>A</t>
  </si>
  <si>
    <t>B</t>
  </si>
  <si>
    <t>C</t>
  </si>
  <si>
    <t>D</t>
  </si>
  <si>
    <t>Bonus</t>
  </si>
  <si>
    <t>Level 1 Probablities</t>
  </si>
  <si>
    <t>Level 2 Probablities</t>
  </si>
  <si>
    <t>Days</t>
  </si>
  <si>
    <t>Dummy BCYC100</t>
  </si>
  <si>
    <t>Average Bonus/Day</t>
  </si>
  <si>
    <t>Bonus on Selling</t>
  </si>
  <si>
    <t>Dummy BCYC</t>
  </si>
  <si>
    <t>DummyA</t>
  </si>
  <si>
    <t>DummyB</t>
  </si>
  <si>
    <t>DummyC</t>
  </si>
  <si>
    <t>DummyD</t>
  </si>
  <si>
    <t>Dbomus</t>
  </si>
  <si>
    <t>Probability of Selling</t>
  </si>
  <si>
    <t>DuumyA</t>
  </si>
  <si>
    <t>DBonus</t>
  </si>
  <si>
    <t>Total</t>
  </si>
  <si>
    <t>Averagw</t>
  </si>
  <si>
    <t>Total (of 20[1000+1] Replications)</t>
  </si>
  <si>
    <t>Perccentage of Cycles Sold in 20[1000+1] Simulations</t>
  </si>
  <si>
    <t>Probabilities by Monte Carlo Simulation in 20[1000+1] Simulations</t>
  </si>
  <si>
    <t>Effective Probabilities</t>
  </si>
  <si>
    <t>μ</t>
  </si>
  <si>
    <t>σ</t>
  </si>
  <si>
    <t>Age</t>
  </si>
  <si>
    <t>Pay Rise %</t>
  </si>
  <si>
    <t>Pay</t>
  </si>
  <si>
    <t>Mean</t>
  </si>
  <si>
    <t>StDev</t>
  </si>
  <si>
    <t>Sample</t>
  </si>
  <si>
    <t>Return A</t>
  </si>
  <si>
    <t>Return B</t>
  </si>
  <si>
    <t>Return C</t>
  </si>
  <si>
    <t>Annual Return</t>
  </si>
  <si>
    <t>Annual Savings</t>
  </si>
  <si>
    <t>Cumulative Savings</t>
  </si>
  <si>
    <t>Cumulative Bonus</t>
  </si>
  <si>
    <t>No. of Replications</t>
  </si>
  <si>
    <t>36*500</t>
  </si>
  <si>
    <t>Average (of 36[500] Replications)</t>
  </si>
  <si>
    <t>Rise %</t>
  </si>
  <si>
    <t>Balance at Age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</si>
</sst>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0.00000%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9" fontId="2" fillId="0" borderId="0" applyFont="0" applyFill="0" applyBorder="0" applyAlignment="0" applyProtection="0"/>
    <xf numFmtId="0" fontId="2" fillId="9" borderId="0" applyNumberFormat="0" applyBorder="0" applyAlignment="0" applyProtection="0"/>
    <xf numFmtId="0" fontId="8" fillId="10" borderId="0" applyNumberFormat="0" applyBorder="0" applyAlignment="0" applyProtection="0"/>
    <xf numFmtId="0" fontId="2" fillId="11" borderId="0" applyNumberFormat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8" borderId="1" xfId="7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2" fillId="7" borderId="1" xfId="6" applyBorder="1" applyAlignment="1">
      <alignment horizontal="center"/>
    </xf>
    <xf numFmtId="0" fontId="2" fillId="7" borderId="1" xfId="6" applyBorder="1"/>
    <xf numFmtId="0" fontId="6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2" xfId="2" applyBorder="1" applyAlignment="1">
      <alignment horizontal="center" vertical="center"/>
    </xf>
    <xf numFmtId="0" fontId="6" fillId="4" borderId="1" xfId="3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4" fillId="3" borderId="0" xfId="2" applyFont="1" applyAlignment="1">
      <alignment horizontal="center" vertical="center"/>
    </xf>
    <xf numFmtId="0" fontId="5" fillId="0" borderId="4" xfId="6" applyFont="1" applyFill="1" applyBorder="1" applyAlignment="1">
      <alignment vertical="center"/>
    </xf>
    <xf numFmtId="0" fontId="7" fillId="2" borderId="3" xfId="1" applyFont="1" applyBorder="1" applyAlignment="1">
      <alignment horizontal="center" vertical="center"/>
    </xf>
    <xf numFmtId="0" fontId="7" fillId="2" borderId="13" xfId="1" applyFont="1" applyBorder="1" applyAlignment="1">
      <alignment horizontal="center" vertical="center"/>
    </xf>
    <xf numFmtId="0" fontId="3" fillId="2" borderId="13" xfId="1" applyBorder="1" applyAlignment="1">
      <alignment horizontal="center"/>
    </xf>
    <xf numFmtId="0" fontId="7" fillId="2" borderId="3" xfId="1" applyFont="1" applyBorder="1" applyAlignment="1">
      <alignment horizontal="center"/>
    </xf>
    <xf numFmtId="0" fontId="7" fillId="2" borderId="16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3" fillId="2" borderId="19" xfId="1" applyBorder="1" applyAlignment="1">
      <alignment horizontal="center"/>
    </xf>
    <xf numFmtId="0" fontId="3" fillId="2" borderId="20" xfId="1" applyBorder="1" applyAlignment="1">
      <alignment horizontal="center"/>
    </xf>
    <xf numFmtId="0" fontId="3" fillId="2" borderId="21" xfId="1" applyBorder="1" applyAlignment="1">
      <alignment horizontal="center"/>
    </xf>
    <xf numFmtId="0" fontId="5" fillId="5" borderId="22" xfId="4" applyFont="1" applyBorder="1" applyAlignment="1">
      <alignment horizontal="center" vertical="center"/>
    </xf>
    <xf numFmtId="0" fontId="5" fillId="5" borderId="23" xfId="4" applyFont="1" applyBorder="1" applyAlignment="1">
      <alignment horizontal="center" vertical="center"/>
    </xf>
    <xf numFmtId="0" fontId="2" fillId="8" borderId="8" xfId="7" applyBorder="1" applyAlignment="1">
      <alignment horizontal="center" vertical="center"/>
    </xf>
    <xf numFmtId="0" fontId="2" fillId="8" borderId="9" xfId="7" applyBorder="1" applyAlignment="1">
      <alignment horizontal="center" vertical="center"/>
    </xf>
    <xf numFmtId="0" fontId="2" fillId="8" borderId="10" xfId="7" applyBorder="1" applyAlignment="1">
      <alignment horizontal="center" vertical="center"/>
    </xf>
    <xf numFmtId="0" fontId="2" fillId="8" borderId="11" xfId="7" applyBorder="1" applyAlignment="1">
      <alignment horizontal="center" vertical="center"/>
    </xf>
    <xf numFmtId="0" fontId="2" fillId="8" borderId="12" xfId="7" applyBorder="1" applyAlignment="1">
      <alignment horizontal="center" vertical="center"/>
    </xf>
    <xf numFmtId="0" fontId="2" fillId="6" borderId="14" xfId="5" applyBorder="1" applyAlignment="1">
      <alignment horizontal="center" vertical="center"/>
    </xf>
    <xf numFmtId="0" fontId="2" fillId="6" borderId="15" xfId="5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164" fontId="0" fillId="0" borderId="0" xfId="0" applyNumberFormat="1"/>
    <xf numFmtId="9" fontId="0" fillId="0" borderId="1" xfId="0" applyNumberFormat="1" applyBorder="1" applyAlignment="1">
      <alignment horizontal="center" vertical="center"/>
    </xf>
    <xf numFmtId="9" fontId="0" fillId="0" borderId="1" xfId="0" quotePrefix="1" applyNumberFormat="1" applyBorder="1" applyAlignment="1">
      <alignment horizontal="center" vertical="center"/>
    </xf>
    <xf numFmtId="0" fontId="0" fillId="0" borderId="1" xfId="0" applyBorder="1"/>
    <xf numFmtId="9" fontId="0" fillId="0" borderId="1" xfId="8" applyFont="1" applyBorder="1" applyAlignment="1">
      <alignment horizontal="center" vertical="center"/>
    </xf>
    <xf numFmtId="0" fontId="7" fillId="2" borderId="28" xfId="1" applyFont="1" applyBorder="1" applyAlignment="1">
      <alignment horizontal="center" vertical="center" wrapText="1"/>
    </xf>
    <xf numFmtId="0" fontId="3" fillId="2" borderId="3" xfId="1" applyBorder="1" applyAlignment="1">
      <alignment horizontal="center" vertical="center"/>
    </xf>
    <xf numFmtId="0" fontId="3" fillId="2" borderId="13" xfId="1" applyBorder="1" applyAlignment="1">
      <alignment horizontal="center" vertical="center"/>
    </xf>
    <xf numFmtId="0" fontId="7" fillId="2" borderId="3" xfId="1" applyFont="1" applyBorder="1" applyAlignment="1">
      <alignment horizontal="center" vertical="center" wrapText="1"/>
    </xf>
    <xf numFmtId="0" fontId="7" fillId="2" borderId="13" xfId="1" applyFont="1" applyBorder="1" applyAlignment="1">
      <alignment horizontal="center" vertical="center" wrapText="1"/>
    </xf>
    <xf numFmtId="164" fontId="7" fillId="2" borderId="3" xfId="1" applyNumberFormat="1" applyFont="1" applyBorder="1" applyAlignment="1">
      <alignment horizontal="center" vertical="center" wrapText="1"/>
    </xf>
    <xf numFmtId="164" fontId="4" fillId="4" borderId="6" xfId="3" applyNumberFormat="1" applyFont="1" applyBorder="1" applyAlignment="1">
      <alignment horizontal="center" vertical="center"/>
    </xf>
    <xf numFmtId="164" fontId="4" fillId="4" borderId="7" xfId="3" applyNumberFormat="1" applyFont="1" applyBorder="1" applyAlignment="1">
      <alignment horizontal="center" vertical="center"/>
    </xf>
    <xf numFmtId="9" fontId="4" fillId="4" borderId="4" xfId="3" applyNumberFormat="1" applyFont="1" applyBorder="1" applyAlignment="1">
      <alignment horizontal="center" vertical="center"/>
    </xf>
    <xf numFmtId="9" fontId="4" fillId="4" borderId="30" xfId="3" applyNumberFormat="1" applyFont="1" applyBorder="1" applyAlignment="1">
      <alignment horizontal="center" vertical="center"/>
    </xf>
    <xf numFmtId="0" fontId="2" fillId="9" borderId="0" xfId="9" applyAlignment="1">
      <alignment horizontal="center" vertical="center"/>
    </xf>
    <xf numFmtId="0" fontId="4" fillId="3" borderId="28" xfId="2" applyFont="1" applyBorder="1"/>
    <xf numFmtId="0" fontId="4" fillId="3" borderId="13" xfId="2" applyFont="1" applyBorder="1" applyAlignment="1">
      <alignment horizontal="center" vertical="center"/>
    </xf>
    <xf numFmtId="164" fontId="4" fillId="3" borderId="31" xfId="2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2" fillId="11" borderId="1" xfId="11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9" borderId="0" xfId="9" applyNumberFormat="1" applyAlignment="1">
      <alignment horizontal="center" vertical="center"/>
    </xf>
    <xf numFmtId="1" fontId="5" fillId="9" borderId="0" xfId="9" applyNumberFormat="1" applyFont="1" applyAlignment="1">
      <alignment horizontal="center" vertical="center"/>
    </xf>
    <xf numFmtId="164" fontId="5" fillId="9" borderId="0" xfId="9" applyNumberFormat="1" applyFont="1" applyAlignment="1">
      <alignment horizontal="center" vertical="center"/>
    </xf>
    <xf numFmtId="10" fontId="0" fillId="0" borderId="0" xfId="8" applyNumberFormat="1" applyFont="1" applyBorder="1" applyAlignment="1">
      <alignment horizontal="center" vertical="center"/>
    </xf>
    <xf numFmtId="10" fontId="2" fillId="11" borderId="8" xfId="11" applyNumberFormat="1" applyBorder="1" applyAlignment="1">
      <alignment horizontal="center" vertical="center"/>
    </xf>
    <xf numFmtId="10" fontId="2" fillId="11" borderId="9" xfId="11" applyNumberFormat="1" applyBorder="1" applyAlignment="1">
      <alignment horizontal="center" vertical="center"/>
    </xf>
    <xf numFmtId="10" fontId="2" fillId="11" borderId="10" xfId="11" applyNumberFormat="1" applyBorder="1" applyAlignment="1">
      <alignment horizontal="center" vertical="center"/>
    </xf>
    <xf numFmtId="164" fontId="2" fillId="11" borderId="11" xfId="11" applyNumberFormat="1" applyBorder="1" applyAlignment="1">
      <alignment horizontal="center" vertical="center"/>
    </xf>
    <xf numFmtId="10" fontId="2" fillId="11" borderId="11" xfId="11" applyNumberFormat="1" applyBorder="1" applyAlignment="1">
      <alignment horizontal="center" vertical="center"/>
    </xf>
    <xf numFmtId="10" fontId="2" fillId="11" borderId="12" xfId="11" applyNumberFormat="1" applyBorder="1" applyAlignment="1">
      <alignment horizontal="center" vertical="center"/>
    </xf>
    <xf numFmtId="0" fontId="9" fillId="10" borderId="14" xfId="10" applyFont="1" applyBorder="1" applyAlignment="1">
      <alignment horizontal="center" vertical="center"/>
    </xf>
    <xf numFmtId="0" fontId="9" fillId="10" borderId="15" xfId="10" applyFont="1" applyBorder="1" applyAlignment="1">
      <alignment horizontal="center" vertical="center"/>
    </xf>
    <xf numFmtId="0" fontId="9" fillId="10" borderId="5" xfId="10" applyFont="1" applyBorder="1" applyAlignment="1">
      <alignment horizontal="center" vertical="center"/>
    </xf>
    <xf numFmtId="0" fontId="9" fillId="10" borderId="6" xfId="10" applyFont="1" applyBorder="1" applyAlignment="1">
      <alignment horizontal="center" vertical="center"/>
    </xf>
    <xf numFmtId="0" fontId="9" fillId="10" borderId="7" xfId="10" applyFont="1" applyBorder="1" applyAlignment="1">
      <alignment horizontal="center" vertical="center"/>
    </xf>
    <xf numFmtId="10" fontId="2" fillId="11" borderId="34" xfId="11" applyNumberFormat="1" applyBorder="1" applyAlignment="1">
      <alignment horizontal="center" vertical="center"/>
    </xf>
    <xf numFmtId="164" fontId="2" fillId="11" borderId="35" xfId="11" applyNumberFormat="1" applyBorder="1" applyAlignment="1">
      <alignment horizontal="center" vertical="center"/>
    </xf>
    <xf numFmtId="10" fontId="2" fillId="11" borderId="35" xfId="11" applyNumberFormat="1" applyBorder="1" applyAlignment="1">
      <alignment horizontal="center" vertical="center"/>
    </xf>
    <xf numFmtId="10" fontId="2" fillId="11" borderId="36" xfId="11" applyNumberFormat="1" applyBorder="1" applyAlignment="1">
      <alignment horizontal="center" vertical="center"/>
    </xf>
    <xf numFmtId="165" fontId="0" fillId="0" borderId="0" xfId="8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10" borderId="3" xfId="1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8" borderId="5" xfId="7" applyFont="1" applyBorder="1" applyAlignment="1">
      <alignment horizontal="center" vertical="center"/>
    </xf>
    <xf numFmtId="0" fontId="5" fillId="8" borderId="6" xfId="7" applyFont="1" applyBorder="1" applyAlignment="1">
      <alignment horizontal="center" vertical="center"/>
    </xf>
    <xf numFmtId="0" fontId="5" fillId="8" borderId="7" xfId="7" applyFont="1" applyBorder="1" applyAlignment="1">
      <alignment horizontal="center" vertical="center"/>
    </xf>
    <xf numFmtId="164" fontId="7" fillId="2" borderId="25" xfId="1" applyNumberFormat="1" applyFont="1" applyBorder="1" applyAlignment="1">
      <alignment horizontal="center" vertical="center" wrapText="1"/>
    </xf>
    <xf numFmtId="164" fontId="7" fillId="2" borderId="27" xfId="1" applyNumberFormat="1" applyFont="1" applyBorder="1" applyAlignment="1">
      <alignment horizontal="center" vertical="center" wrapText="1"/>
    </xf>
    <xf numFmtId="0" fontId="4" fillId="4" borderId="5" xfId="3" applyFont="1" applyBorder="1" applyAlignment="1">
      <alignment horizontal="center"/>
    </xf>
    <xf numFmtId="0" fontId="4" fillId="4" borderId="6" xfId="3" applyFont="1" applyBorder="1" applyAlignment="1">
      <alignment horizontal="center"/>
    </xf>
    <xf numFmtId="0" fontId="4" fillId="3" borderId="0" xfId="2" applyFont="1" applyAlignment="1">
      <alignment horizontal="center" vertical="center" wrapText="1"/>
    </xf>
    <xf numFmtId="0" fontId="4" fillId="3" borderId="0" xfId="2" applyFont="1" applyAlignment="1">
      <alignment horizontal="center" vertical="center"/>
    </xf>
    <xf numFmtId="164" fontId="4" fillId="3" borderId="0" xfId="2" applyNumberFormat="1" applyFont="1" applyAlignment="1">
      <alignment horizontal="center" vertical="center"/>
    </xf>
    <xf numFmtId="0" fontId="4" fillId="4" borderId="29" xfId="3" applyFont="1" applyBorder="1" applyAlignment="1">
      <alignment horizontal="center"/>
    </xf>
    <xf numFmtId="0" fontId="4" fillId="4" borderId="4" xfId="3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4" xfId="1" applyFont="1" applyBorder="1" applyAlignment="1">
      <alignment horizontal="center" vertical="center" wrapText="1"/>
    </xf>
    <xf numFmtId="0" fontId="7" fillId="2" borderId="26" xfId="1" applyFont="1" applyBorder="1" applyAlignment="1">
      <alignment horizontal="center" vertical="center" wrapText="1"/>
    </xf>
    <xf numFmtId="10" fontId="9" fillId="10" borderId="37" xfId="10" applyNumberFormat="1" applyFont="1" applyBorder="1" applyAlignment="1">
      <alignment horizontal="center" vertical="center"/>
    </xf>
    <xf numFmtId="10" fontId="9" fillId="10" borderId="38" xfId="10" applyNumberFormat="1" applyFont="1" applyBorder="1" applyAlignment="1">
      <alignment horizontal="center" vertical="center"/>
    </xf>
    <xf numFmtId="10" fontId="9" fillId="10" borderId="39" xfId="10" applyNumberFormat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 wrapText="1"/>
    </xf>
    <xf numFmtId="0" fontId="7" fillId="2" borderId="41" xfId="1" applyFont="1" applyBorder="1" applyAlignment="1">
      <alignment horizontal="center" vertical="center" wrapText="1"/>
    </xf>
    <xf numFmtId="0" fontId="7" fillId="2" borderId="10" xfId="1" applyFont="1" applyBorder="1" applyAlignment="1">
      <alignment horizontal="center" vertical="center" wrapText="1"/>
    </xf>
    <xf numFmtId="0" fontId="7" fillId="2" borderId="42" xfId="1" applyFont="1" applyBorder="1" applyAlignment="1">
      <alignment horizontal="center" vertical="center" wrapText="1"/>
    </xf>
    <xf numFmtId="164" fontId="7" fillId="2" borderId="14" xfId="1" applyNumberFormat="1" applyFont="1" applyBorder="1" applyAlignment="1">
      <alignment horizontal="center" vertical="center"/>
    </xf>
    <xf numFmtId="164" fontId="7" fillId="2" borderId="15" xfId="1" applyNumberFormat="1" applyFont="1" applyBorder="1" applyAlignment="1">
      <alignment horizontal="center" vertical="center"/>
    </xf>
    <xf numFmtId="164" fontId="7" fillId="2" borderId="40" xfId="1" applyNumberFormat="1" applyFont="1" applyBorder="1" applyAlignment="1">
      <alignment horizontal="center" vertical="center"/>
    </xf>
    <xf numFmtId="164" fontId="7" fillId="2" borderId="33" xfId="1" applyNumberFormat="1" applyFont="1" applyBorder="1" applyAlignment="1">
      <alignment horizontal="center" vertical="center"/>
    </xf>
  </cellXfs>
  <cellStyles count="12">
    <cellStyle name="20% - Accent4" xfId="11" builtinId="42"/>
    <cellStyle name="40% - Accent6" xfId="6" builtinId="51"/>
    <cellStyle name="60% - Accent1" xfId="9" builtinId="32"/>
    <cellStyle name="60% - Accent4" xfId="4" builtinId="44"/>
    <cellStyle name="60% - Accent5" xfId="5" builtinId="48"/>
    <cellStyle name="60% - Accent6" xfId="7" builtinId="52"/>
    <cellStyle name="Accent1" xfId="2" builtinId="29"/>
    <cellStyle name="Accent2" xfId="3" builtinId="33"/>
    <cellStyle name="Good" xfId="1" builtinId="26"/>
    <cellStyle name="Neutral" xfId="10" builtinId="28"/>
    <cellStyle name="Normal" xfId="0" builtinId="0"/>
    <cellStyle name="Percent" xfId="8" builtinId="5"/>
  </cellStyles>
  <dxfs count="27">
    <dxf>
      <numFmt numFmtId="164" formatCode="[$$-409]#,##0.00"/>
      <alignment horizontal="center" vertical="center" textRotation="0" wrapText="0" indent="0" justifyLastLine="0" shrinkToFit="0" readingOrder="0"/>
    </dxf>
    <dxf>
      <numFmt numFmtId="164" formatCode="[$$-409]#,##0.00"/>
      <alignment horizontal="center" vertical="center" textRotation="0" wrapText="0" indent="0" justifyLastLine="0" shrinkToFit="0" readingOrder="0"/>
    </dxf>
    <dxf>
      <numFmt numFmtId="165" formatCode="0.000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%"/>
      <alignment horizontal="center" vertical="center" textRotation="0" wrapText="0" indent="0" justifyLastLine="0" shrinkToFit="0" readingOrder="0"/>
    </dxf>
    <dxf>
      <numFmt numFmtId="164" formatCode="[$$-409]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numFmt numFmtId="164" formatCode="[$$-409]#,##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11</xdr:row>
      <xdr:rowOff>180975</xdr:rowOff>
    </xdr:from>
    <xdr:to>
      <xdr:col>13</xdr:col>
      <xdr:colOff>219075</xdr:colOff>
      <xdr:row>21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7178B7-E97F-7122-2BF9-B71681628221}"/>
            </a:ext>
          </a:extLst>
        </xdr:cNvPr>
        <xdr:cNvSpPr txBox="1"/>
      </xdr:nvSpPr>
      <xdr:spPr>
        <a:xfrm>
          <a:off x="4733925" y="2333625"/>
          <a:ext cx="5067300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/>
            <a:t>1.</a:t>
          </a:r>
          <a:r>
            <a:rPr lang="en-IN" sz="1200" baseline="0"/>
            <a:t> For 20 Rounds, values of x and y, between -1 and +1, are randomemly generated, and accordingly the Distance from the center of the circle and Points are computed. Cells A13 to E33.</a:t>
          </a:r>
        </a:p>
        <a:p>
          <a:r>
            <a:rPr lang="en-IN" sz="1200" baseline="0"/>
            <a:t>2. The scores for the 20 Rounds, have been replicated 1000 times, to ensure that N for our simulation is 20000. Cells O13 to O1013.</a:t>
          </a:r>
        </a:p>
        <a:p>
          <a:r>
            <a:rPr lang="en-IN" sz="1200" baseline="0"/>
            <a:t>3. Long Term Average Points and the Probabilities of hitting different areas in the Circle are computed, in cells Q10 to W10.</a:t>
          </a:r>
        </a:p>
        <a:p>
          <a:r>
            <a:rPr lang="en-IN" sz="1200" baseline="0"/>
            <a:t>4. The Simulated Probabilities are close to the Computed Probabilities. Cells L2-N9.</a:t>
          </a:r>
          <a:endParaRPr lang="en-IN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0</xdr:row>
      <xdr:rowOff>123825</xdr:rowOff>
    </xdr:from>
    <xdr:to>
      <xdr:col>17</xdr:col>
      <xdr:colOff>352425</xdr:colOff>
      <xdr:row>4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8EA7611-7CE5-6F81-F5E4-D4566826C00E}"/>
            </a:ext>
          </a:extLst>
        </xdr:cNvPr>
        <xdr:cNvSpPr txBox="1"/>
      </xdr:nvSpPr>
      <xdr:spPr>
        <a:xfrm>
          <a:off x="6553200" y="123825"/>
          <a:ext cx="775335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1.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rounding-off 2% of any number between 1 and 8, for bicycle sales</a:t>
          </a:r>
          <a:r>
            <a:rPr lang="en-IN" sz="1100" baseline="0"/>
            <a:t>, t</a:t>
          </a:r>
          <a:r>
            <a:rPr lang="en-IN" sz="1100"/>
            <a:t>t</a:t>
          </a:r>
          <a:r>
            <a:rPr lang="en-IN" sz="1100" baseline="0"/>
            <a:t> was not possible to generate any sales for Model D. So, we    created Dummy BCYC100 (Multiplying No. of Bicycles Sold by 100).</a:t>
          </a:r>
        </a:p>
        <a:p>
          <a:r>
            <a:rPr lang="en-IN" sz="1100" baseline="0"/>
            <a:t>2. Consequntly, we had to create DummyA, DummyB, DummyC, DummyD, and DBonus.</a:t>
          </a:r>
        </a:p>
        <a:p>
          <a:r>
            <a:rPr lang="en-IN" sz="1100" baseline="0"/>
            <a:t>3. After the Simulation, in order to revert to original vales, we divided all the Dummy Variables by 100, and rounded them off.</a:t>
          </a:r>
        </a:p>
        <a:p>
          <a:endParaRPr lang="en-IN" sz="1100" baseline="0"/>
        </a:p>
        <a:p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0</xdr:row>
      <xdr:rowOff>142875</xdr:rowOff>
    </xdr:from>
    <xdr:to>
      <xdr:col>11</xdr:col>
      <xdr:colOff>495300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3EEE97-07A5-6976-5A09-928557DE54FA}"/>
            </a:ext>
          </a:extLst>
        </xdr:cNvPr>
        <xdr:cNvSpPr txBox="1"/>
      </xdr:nvSpPr>
      <xdr:spPr>
        <a:xfrm>
          <a:off x="10096500" y="142875"/>
          <a:ext cx="2847975" cy="2295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1. Cumulative Savings have been computed</a:t>
          </a:r>
          <a:r>
            <a:rPr lang="en-IN" sz="1100" baseline="0"/>
            <a:t> by computing the Interest Earned on all savings until the previous year, at the at rate of interest (0.5*IntA + 0.25*IntB + 0.25*Int C), and adding this number to the current years savings (9%) of the Pay. </a:t>
          </a:r>
        </a:p>
        <a:p>
          <a:r>
            <a:rPr lang="en-IN" sz="1100" baseline="0"/>
            <a:t>2. Cumulative Savings in the last year would be the Balance at Age 60.</a:t>
          </a:r>
        </a:p>
        <a:p>
          <a:r>
            <a:rPr lang="en-IN" sz="1100" baseline="0"/>
            <a:t>3. No interest has been comptued in the first year, when Jim is 24 years of age. However, the interest figures have been generated for the year.</a:t>
          </a:r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0B4CBB-A97C-44D6-BCFD-FA0160E22B15}" name="Table1" displayName="Table1" ref="B18:I38" totalsRowShown="0" headerRowDxfId="26" dataDxfId="25" tableBorderDxfId="24">
  <tableColumns count="8">
    <tableColumn id="1" xr3:uid="{174F3522-F721-407E-BA17-3355E0E16F2B}" name="Days" dataDxfId="23"/>
    <tableColumn id="2" xr3:uid="{5E7CCC1F-AA68-42BB-8432-40438240E237}" name="Random x" dataDxfId="22">
      <calculatedColumnFormula>RAND()</calculatedColumnFormula>
    </tableColumn>
    <tableColumn id="3" xr3:uid="{B224C452-2BEB-451F-B932-4ABAEBD79980}" name="Dummy BCYC100" dataDxfId="21">
      <calculatedColumnFormula>IF(C19&lt;$F$5,0,VLOOKUP(C19,$F$5:$G$13,2, TRUE))</calculatedColumnFormula>
    </tableColumn>
    <tableColumn id="4" xr3:uid="{2B8B36CA-E845-410E-AF07-D994E7563805}" name="DuumyA" dataDxfId="20">
      <calculatedColumnFormula>D19-(F19+G19+H19)</calculatedColumnFormula>
    </tableColumn>
    <tableColumn id="5" xr3:uid="{D798C6E2-6BEF-41D2-AED3-6BEA34A4F84A}" name="DummyB" dataDxfId="19">
      <calculatedColumnFormula>ROUND($D19*F$17,0)</calculatedColumnFormula>
    </tableColumn>
    <tableColumn id="6" xr3:uid="{B3AAADAC-2510-45BE-AC19-1D460AFB570C}" name="DummyC" dataDxfId="18">
      <calculatedColumnFormula>ROUND($D19*G$17,0)</calculatedColumnFormula>
    </tableColumn>
    <tableColumn id="7" xr3:uid="{9CE20D82-949C-4D00-B34C-72365B235F05}" name="DummyD" dataDxfId="17">
      <calculatedColumnFormula>ROUND($D19*H$17,0)</calculatedColumnFormula>
    </tableColumn>
    <tableColumn id="8" xr3:uid="{AF73BEAD-9894-4D57-B78A-91BB5772F0FA}" name="DBonus" dataDxfId="16">
      <calculatedColumnFormula>IF(D19&gt;400,E19*$E$16+F19*$F$16+G19*$G$16+H19*$H$16,0)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1C79-41D2-48D7-9046-A39920EDC5EA}" name="Table2" displayName="Table2" ref="C4:D6" totalsRowShown="0" headerRowDxfId="15" tableBorderDxfId="14">
  <autoFilter ref="C4:D6" xr:uid="{25511C79-41D2-48D7-9046-A39920EDC5EA}">
    <filterColumn colId="0" hiddenButton="1"/>
    <filterColumn colId="1" hiddenButton="1"/>
  </autoFilter>
  <tableColumns count="2">
    <tableColumn id="1" xr3:uid="{FE7F901D-B788-474A-90F0-09DBF6ADB07E}" name="Pay" dataDxfId="13"/>
    <tableColumn id="2" xr3:uid="{A8861E2E-A65C-4B31-A78C-6E9FB0E98EDC}" name="Rise %" dataDxfId="12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69A0D4-8EAD-4B76-8CEF-EFA84AD7A75C}" name="Table4" displayName="Table4" ref="C14:K51" totalsRowShown="0" headerRowDxfId="11" dataDxfId="10" tableBorderDxfId="9">
  <autoFilter ref="C14:K51" xr:uid="{AD69A0D4-8EAD-4B76-8CEF-EFA84AD7A7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65222028-5C16-43E4-BD0C-EC9F65629CFF}" name="Age" dataDxfId="8"/>
    <tableColumn id="2" xr3:uid="{65C4BD80-7224-4AD8-A5B0-0CA127A817F5}" name="Pay Rise %" dataDxfId="7" dataCellStyle="Percent">
      <calculatedColumnFormula>_xlfn.NORM.INV(RAND(),$D$5,$D$6)</calculatedColumnFormula>
    </tableColumn>
    <tableColumn id="3" xr3:uid="{EE27F5F8-8E8D-4199-A363-E3FF43FDFFC4}" name="Pay" dataDxfId="6">
      <calculatedColumnFormula>(1+D15)*E14</calculatedColumnFormula>
    </tableColumn>
    <tableColumn id="4" xr3:uid="{1F206D0B-4742-4947-9251-99D2D8303FF8}" name="Return A" dataDxfId="5" dataCellStyle="Percent">
      <calculatedColumnFormula>_xlfn.NORM.INV(RAND(),F$5,F$6)</calculatedColumnFormula>
    </tableColumn>
    <tableColumn id="5" xr3:uid="{10CF942C-F584-4247-822E-1097E86E380C}" name="Return B" dataDxfId="4" dataCellStyle="Percent">
      <calculatedColumnFormula>_xlfn.NORM.INV(RAND(),G$5,G$6)</calculatedColumnFormula>
    </tableColumn>
    <tableColumn id="6" xr3:uid="{5D76B417-DF11-4F48-A989-734A371F29C7}" name="Return C" dataDxfId="3" dataCellStyle="Percent">
      <calculatedColumnFormula>_xlfn.NORM.INV(RAND(),H$5,H$6)</calculatedColumnFormula>
    </tableColumn>
    <tableColumn id="7" xr3:uid="{9206A170-8DDA-470E-B0EA-48283E5CBB0A}" name="Annual Return" dataDxfId="2">
      <calculatedColumnFormula>0.5*F15+0.25*G15+0.25*H15</calculatedColumnFormula>
    </tableColumn>
    <tableColumn id="8" xr3:uid="{78848D9A-5FB6-428D-B247-996393D97477}" name="Annual Savings" dataDxfId="1">
      <calculatedColumnFormula>E15*9%</calculatedColumnFormula>
    </tableColumn>
    <tableColumn id="9" xr3:uid="{D47712CF-BABD-4C0B-AFEA-A495F241641C}" name="Cumulative Savings" dataDxfId="0">
      <calculatedColumnFormula>(1+I15)*K14+J15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7877-18CB-4B6A-9F70-3FB86F56D31C}">
  <dimension ref="A1:Y1013"/>
  <sheetViews>
    <sheetView tabSelected="1" workbookViewId="0">
      <selection activeCell="N21" sqref="N21"/>
    </sheetView>
  </sheetViews>
  <sheetFormatPr defaultRowHeight="15" x14ac:dyDescent="0.25"/>
  <cols>
    <col min="1" max="1" width="11.85546875" bestFit="1" customWidth="1"/>
    <col min="2" max="3" width="12.7109375" bestFit="1" customWidth="1"/>
    <col min="4" max="4" width="11.42578125" bestFit="1" customWidth="1"/>
    <col min="5" max="5" width="12.28515625" bestFit="1" customWidth="1"/>
    <col min="6" max="6" width="17" style="2" bestFit="1" customWidth="1"/>
    <col min="7" max="8" width="3.85546875" style="2" bestFit="1" customWidth="1"/>
    <col min="9" max="10" width="3.85546875" bestFit="1" customWidth="1"/>
    <col min="11" max="11" width="3.85546875" style="2" bestFit="1" customWidth="1"/>
    <col min="12" max="12" width="25.7109375" style="2" bestFit="1" customWidth="1"/>
    <col min="13" max="13" width="20.7109375" style="2" bestFit="1" customWidth="1"/>
    <col min="14" max="14" width="22.140625" style="2" bestFit="1" customWidth="1"/>
    <col min="15" max="15" width="19.7109375" bestFit="1" customWidth="1"/>
    <col min="16" max="16" width="23.42578125" style="2" bestFit="1" customWidth="1"/>
    <col min="17" max="17" width="26.42578125" style="2" bestFit="1" customWidth="1"/>
    <col min="18" max="18" width="14.5703125" style="2" bestFit="1" customWidth="1"/>
    <col min="19" max="19" width="21.42578125" style="2" bestFit="1" customWidth="1"/>
    <col min="20" max="20" width="23.42578125" style="2" bestFit="1" customWidth="1"/>
    <col min="21" max="21" width="25.28515625" style="2" bestFit="1" customWidth="1"/>
    <col min="22" max="22" width="25.7109375" style="2" bestFit="1" customWidth="1"/>
    <col min="23" max="23" width="14.5703125" style="2" bestFit="1" customWidth="1"/>
    <col min="25" max="25" width="15.7109375" bestFit="1" customWidth="1"/>
  </cols>
  <sheetData>
    <row r="1" spans="1:25" ht="15.75" thickBot="1" x14ac:dyDescent="0.3">
      <c r="L1" s="13"/>
      <c r="M1" s="13"/>
      <c r="N1" s="13"/>
    </row>
    <row r="2" spans="1:25" ht="15.75" thickBot="1" x14ac:dyDescent="0.3">
      <c r="A2" s="5" t="s">
        <v>2</v>
      </c>
      <c r="B2" s="5" t="s">
        <v>3</v>
      </c>
      <c r="C2" s="4" t="s">
        <v>1</v>
      </c>
      <c r="D2" s="2"/>
      <c r="E2" s="4" t="s">
        <v>13</v>
      </c>
      <c r="F2" s="4" t="s">
        <v>14</v>
      </c>
      <c r="L2" s="14" t="s">
        <v>12</v>
      </c>
      <c r="M2" s="15" t="s">
        <v>39</v>
      </c>
      <c r="N2" s="14" t="s">
        <v>40</v>
      </c>
    </row>
    <row r="3" spans="1:25" x14ac:dyDescent="0.25">
      <c r="A3" s="4" t="s">
        <v>11</v>
      </c>
      <c r="B3" s="6"/>
      <c r="C3" s="4">
        <v>0</v>
      </c>
      <c r="D3" s="2"/>
      <c r="E3" s="4" t="s">
        <v>15</v>
      </c>
      <c r="F3" s="4">
        <f>2*2</f>
        <v>4</v>
      </c>
      <c r="L3" s="18" t="s">
        <v>11</v>
      </c>
      <c r="M3" s="21">
        <f>ROUND((F3-F4)/$F$3,4)</f>
        <v>0.21460000000000001</v>
      </c>
      <c r="N3" s="18">
        <f ca="1">R10</f>
        <v>0.21829999999999999</v>
      </c>
    </row>
    <row r="4" spans="1:25" x14ac:dyDescent="0.25">
      <c r="A4" s="5" t="s">
        <v>4</v>
      </c>
      <c r="B4" s="5">
        <v>1</v>
      </c>
      <c r="C4" s="4">
        <v>1</v>
      </c>
      <c r="D4" s="2"/>
      <c r="E4" s="4" t="s">
        <v>16</v>
      </c>
      <c r="F4" s="4">
        <f>ROUND(PI()*B4^2,4)</f>
        <v>3.1415999999999999</v>
      </c>
      <c r="L4" s="19" t="s">
        <v>21</v>
      </c>
      <c r="M4" s="22">
        <f>ROUND((F4-F5)/$F$3,4)</f>
        <v>0.40060000000000001</v>
      </c>
      <c r="N4" s="19">
        <f ca="1">S10</f>
        <v>0.4022</v>
      </c>
    </row>
    <row r="5" spans="1:25" x14ac:dyDescent="0.25">
      <c r="A5" s="5" t="s">
        <v>5</v>
      </c>
      <c r="B5" s="5">
        <v>0.7</v>
      </c>
      <c r="C5" s="4">
        <v>2</v>
      </c>
      <c r="D5" s="2"/>
      <c r="E5" s="4" t="s">
        <v>17</v>
      </c>
      <c r="F5" s="4">
        <f>ROUND(PI()*B5^2,4)</f>
        <v>1.5394000000000001</v>
      </c>
      <c r="L5" s="19" t="s">
        <v>22</v>
      </c>
      <c r="M5" s="22">
        <f>ROUND((F5-F6)/$F$3,4)</f>
        <v>0.1885</v>
      </c>
      <c r="N5" s="19">
        <f ca="1">T10</f>
        <v>0.19040000000000001</v>
      </c>
    </row>
    <row r="6" spans="1:25" x14ac:dyDescent="0.25">
      <c r="A6" s="5" t="s">
        <v>6</v>
      </c>
      <c r="B6" s="5">
        <v>0.5</v>
      </c>
      <c r="C6" s="4">
        <v>3</v>
      </c>
      <c r="D6" s="2"/>
      <c r="E6" s="4" t="s">
        <v>18</v>
      </c>
      <c r="F6" s="4">
        <f>ROUND(PI()*B6^2,4)</f>
        <v>0.78539999999999999</v>
      </c>
      <c r="L6" s="19" t="s">
        <v>38</v>
      </c>
      <c r="M6" s="22">
        <f>ROUND((F6-F7)/$F$3,4)</f>
        <v>0.12570000000000001</v>
      </c>
      <c r="N6" s="19">
        <f ca="1">U10</f>
        <v>0.12690000000000001</v>
      </c>
    </row>
    <row r="7" spans="1:25" ht="15.75" thickBot="1" x14ac:dyDescent="0.3">
      <c r="A7" s="5" t="s">
        <v>7</v>
      </c>
      <c r="B7" s="5">
        <v>0.3</v>
      </c>
      <c r="C7" s="4">
        <v>4</v>
      </c>
      <c r="D7" s="2"/>
      <c r="E7" s="4" t="s">
        <v>19</v>
      </c>
      <c r="F7" s="4">
        <f>ROUND(PI()*B7^2,4)</f>
        <v>0.28270000000000001</v>
      </c>
      <c r="L7" s="19" t="s">
        <v>23</v>
      </c>
      <c r="M7" s="22">
        <f>ROUND((F7-F8)/$F$3,4)</f>
        <v>6.2799999999999995E-2</v>
      </c>
      <c r="N7" s="19">
        <f ca="1">V10</f>
        <v>6.0999999999999999E-2</v>
      </c>
    </row>
    <row r="8" spans="1:25" ht="15.75" thickBot="1" x14ac:dyDescent="0.3">
      <c r="A8" s="5" t="s">
        <v>8</v>
      </c>
      <c r="B8" s="5">
        <v>0.1</v>
      </c>
      <c r="C8" s="4">
        <v>5</v>
      </c>
      <c r="D8" s="2"/>
      <c r="E8" s="4" t="s">
        <v>20</v>
      </c>
      <c r="F8" s="4">
        <f>ROUND(PI()*B8^2,4)</f>
        <v>3.1399999999999997E-2</v>
      </c>
      <c r="L8" s="20" t="s">
        <v>24</v>
      </c>
      <c r="M8" s="23">
        <f>ROUND(F8/F3,4)</f>
        <v>7.9000000000000008E-3</v>
      </c>
      <c r="N8" s="20">
        <f ca="1">W10</f>
        <v>5.0000000000000001E-4</v>
      </c>
      <c r="R8" s="86" t="s">
        <v>71</v>
      </c>
      <c r="S8" s="87"/>
      <c r="T8" s="87"/>
      <c r="U8" s="87"/>
      <c r="V8" s="87"/>
      <c r="W8" s="88"/>
    </row>
    <row r="9" spans="1:25" ht="15.75" thickBot="1" x14ac:dyDescent="0.3">
      <c r="A9" s="1"/>
      <c r="B9" s="1"/>
      <c r="C9" s="2"/>
      <c r="D9" s="2"/>
      <c r="E9" s="2"/>
      <c r="L9" s="14" t="s">
        <v>25</v>
      </c>
      <c r="M9" s="16">
        <f>ROUND(SUM(M3:M8),4)</f>
        <v>1.0001</v>
      </c>
      <c r="N9" s="17">
        <f ca="1">ROUND(SUM(N3:N8),4)</f>
        <v>0.99929999999999997</v>
      </c>
      <c r="P9" s="31" t="s">
        <v>27</v>
      </c>
      <c r="Q9" s="24" t="s">
        <v>30</v>
      </c>
      <c r="R9" s="26" t="s">
        <v>11</v>
      </c>
      <c r="S9" s="3" t="s">
        <v>21</v>
      </c>
      <c r="T9" s="3" t="s">
        <v>22</v>
      </c>
      <c r="U9" s="3" t="s">
        <v>38</v>
      </c>
      <c r="V9" s="3" t="s">
        <v>23</v>
      </c>
      <c r="W9" s="27" t="s">
        <v>24</v>
      </c>
      <c r="Y9" s="11" t="s">
        <v>25</v>
      </c>
    </row>
    <row r="10" spans="1:25" ht="15.75" thickBot="1" x14ac:dyDescent="0.3">
      <c r="P10" s="32">
        <f ca="1">SUM(P13:P1013)</f>
        <v>28238</v>
      </c>
      <c r="Q10" s="25">
        <f ca="1">ROUND(P10/20020,4)</f>
        <v>1.4105000000000001</v>
      </c>
      <c r="R10" s="28">
        <f ca="1">ROUND(SUM(R13:R1013)/20020,4)</f>
        <v>0.21829999999999999</v>
      </c>
      <c r="S10" s="29">
        <f t="shared" ref="S10:V10" ca="1" si="0">ROUND(SUM(S13:S1013)/20020,4)</f>
        <v>0.4022</v>
      </c>
      <c r="T10" s="29">
        <f t="shared" ca="1" si="0"/>
        <v>0.19040000000000001</v>
      </c>
      <c r="U10" s="29">
        <f t="shared" ca="1" si="0"/>
        <v>0.12690000000000001</v>
      </c>
      <c r="V10" s="29">
        <f t="shared" ca="1" si="0"/>
        <v>6.0999999999999999E-2</v>
      </c>
      <c r="W10" s="30">
        <f ca="1">ROUND(SUM(W13:W1013)/20020,4)</f>
        <v>5.0000000000000001E-4</v>
      </c>
      <c r="Y10" s="11">
        <f ca="1">ROUND(SUM(R10:W10),4)</f>
        <v>0.99929999999999997</v>
      </c>
    </row>
    <row r="12" spans="1:25" x14ac:dyDescent="0.25">
      <c r="O12" s="2"/>
      <c r="P12" s="12" t="s">
        <v>29</v>
      </c>
      <c r="Q12" s="12" t="s">
        <v>31</v>
      </c>
      <c r="R12" s="2" t="s">
        <v>32</v>
      </c>
      <c r="S12" s="2" t="s">
        <v>33</v>
      </c>
      <c r="T12" s="2" t="s">
        <v>34</v>
      </c>
      <c r="U12" s="2" t="s">
        <v>35</v>
      </c>
      <c r="V12" s="2" t="s">
        <v>36</v>
      </c>
      <c r="W12" s="2" t="s">
        <v>37</v>
      </c>
    </row>
    <row r="13" spans="1:25" x14ac:dyDescent="0.25">
      <c r="A13" s="7" t="s">
        <v>41</v>
      </c>
      <c r="B13" s="7" t="s">
        <v>9</v>
      </c>
      <c r="C13" s="7" t="s">
        <v>10</v>
      </c>
      <c r="D13" s="7" t="s">
        <v>0</v>
      </c>
      <c r="E13" s="7" t="s">
        <v>1</v>
      </c>
      <c r="I13" s="2"/>
      <c r="J13" s="2"/>
      <c r="O13" s="12" t="s">
        <v>42</v>
      </c>
      <c r="P13" s="2">
        <f ca="1">SUM</f>
        <v>26</v>
      </c>
      <c r="Q13" s="2">
        <f ca="1">Average</f>
        <v>1.3</v>
      </c>
      <c r="R13" s="2">
        <f t="shared" ref="R13:W13" ca="1" si="1">F35</f>
        <v>3</v>
      </c>
      <c r="S13" s="2">
        <f t="shared" ca="1" si="1"/>
        <v>11</v>
      </c>
      <c r="T13" s="2">
        <f t="shared" ca="1" si="1"/>
        <v>3</v>
      </c>
      <c r="U13" s="2">
        <f t="shared" ca="1" si="1"/>
        <v>3</v>
      </c>
      <c r="V13" s="2">
        <f t="shared" ca="1" si="1"/>
        <v>0</v>
      </c>
      <c r="W13" s="2">
        <f t="shared" ca="1" si="1"/>
        <v>0</v>
      </c>
    </row>
    <row r="14" spans="1:25" x14ac:dyDescent="0.25">
      <c r="A14" s="8">
        <v>1</v>
      </c>
      <c r="B14" s="8">
        <f ca="1">2*RAND()-1</f>
        <v>-0.375592963767724</v>
      </c>
      <c r="C14" s="8">
        <f ca="1">2*RAND()-1</f>
        <v>-9.2040589221321412E-2</v>
      </c>
      <c r="D14" s="8">
        <f ca="1">ROUND(SQRT(B14^2+C14^2),4)</f>
        <v>0.38669999999999999</v>
      </c>
      <c r="E14" s="8">
        <f ca="1">IF(D14&lt;=$B$8,C8,IF(D14&lt;=$B$7,$C$7,IF(D14&lt;=$B$6,$C$6,IF(D14&lt;=$B$5,$C$5,IF(D14&lt;$B$4,$C$4,$C$3)))))</f>
        <v>3</v>
      </c>
      <c r="I14" s="2"/>
      <c r="J14" s="2"/>
      <c r="O14" s="2">
        <v>1</v>
      </c>
      <c r="P14" s="2">
        <f t="dataTable" ref="P14:W1013" dt2D="0" dtr="0" r1="O12" ca="1"/>
        <v>34</v>
      </c>
      <c r="Q14" s="2">
        <v>1.7</v>
      </c>
      <c r="R14" s="2">
        <v>3</v>
      </c>
      <c r="S14" s="2">
        <v>8</v>
      </c>
      <c r="T14" s="2">
        <v>4</v>
      </c>
      <c r="U14" s="2">
        <v>2</v>
      </c>
      <c r="V14" s="2">
        <v>3</v>
      </c>
      <c r="W14" s="2">
        <v>0</v>
      </c>
    </row>
    <row r="15" spans="1:25" x14ac:dyDescent="0.25">
      <c r="A15" s="8">
        <v>2</v>
      </c>
      <c r="B15" s="8">
        <f t="shared" ref="B15:C33" ca="1" si="2">2*RAND()-1</f>
        <v>0.68917717628292485</v>
      </c>
      <c r="C15" s="8">
        <f t="shared" ca="1" si="2"/>
        <v>-0.24533075969099261</v>
      </c>
      <c r="D15" s="8">
        <f t="shared" ref="D15:D33" ca="1" si="3">ROUND(SQRT(B15^2+C15^2),4)</f>
        <v>0.73150000000000004</v>
      </c>
      <c r="E15" s="8">
        <f ca="1">IF(D15&lt;=$B$8,C9,IF(D15&lt;=$B$7,$C$7,IF(D15&lt;=$B$6,$C$6,IF(D15&lt;=$B$5,$C$5,IF(D15&lt;$B$4,$C$4,$C$3)))))</f>
        <v>1</v>
      </c>
      <c r="I15" s="2"/>
      <c r="J15" s="2"/>
      <c r="O15" s="2">
        <v>2</v>
      </c>
      <c r="P15" s="2">
        <v>27</v>
      </c>
      <c r="Q15" s="2">
        <v>1.35</v>
      </c>
      <c r="R15" s="2">
        <v>7</v>
      </c>
      <c r="S15" s="2">
        <v>5</v>
      </c>
      <c r="T15" s="2">
        <v>4</v>
      </c>
      <c r="U15" s="2">
        <v>2</v>
      </c>
      <c r="V15" s="2">
        <v>2</v>
      </c>
      <c r="W15" s="2">
        <v>0</v>
      </c>
    </row>
    <row r="16" spans="1:25" x14ac:dyDescent="0.25">
      <c r="A16" s="8">
        <v>3</v>
      </c>
      <c r="B16" s="8">
        <f t="shared" ca="1" si="2"/>
        <v>-0.27199283674534391</v>
      </c>
      <c r="C16" s="8">
        <f t="shared" ca="1" si="2"/>
        <v>0.21971435865069489</v>
      </c>
      <c r="D16" s="8">
        <f t="shared" ca="1" si="3"/>
        <v>0.34960000000000002</v>
      </c>
      <c r="E16" s="8">
        <f ca="1">IF(D16&lt;=$B$8,K10,IF(D16&lt;=$B$7,$C$7,IF(D16&lt;=$B$6,$C$6,IF(D16&lt;=$B$5,$C$5,IF(D16&lt;$B$4,$C$4,$C$3)))))</f>
        <v>3</v>
      </c>
      <c r="I16" s="2"/>
      <c r="J16" s="2"/>
      <c r="O16" s="2">
        <v>3</v>
      </c>
      <c r="P16" s="2">
        <v>21</v>
      </c>
      <c r="Q16" s="2">
        <v>1.05</v>
      </c>
      <c r="R16" s="2">
        <v>7</v>
      </c>
      <c r="S16" s="2">
        <v>8</v>
      </c>
      <c r="T16" s="2">
        <v>2</v>
      </c>
      <c r="U16" s="2">
        <v>3</v>
      </c>
      <c r="V16" s="2">
        <v>0</v>
      </c>
      <c r="W16" s="2">
        <v>0</v>
      </c>
    </row>
    <row r="17" spans="1:23" x14ac:dyDescent="0.25">
      <c r="A17" s="8">
        <v>4</v>
      </c>
      <c r="B17" s="8">
        <f t="shared" ca="1" si="2"/>
        <v>-0.70367759671364949</v>
      </c>
      <c r="C17" s="8">
        <f t="shared" ca="1" si="2"/>
        <v>-0.62225929202735908</v>
      </c>
      <c r="D17" s="8">
        <f t="shared" ca="1" si="3"/>
        <v>0.93930000000000002</v>
      </c>
      <c r="E17" s="8">
        <f ca="1">IF(D17&lt;=$B$8,K11,IF(D17&lt;=$B$7,$C$7,IF(D17&lt;=$B$6,$C$6,IF(D17&lt;=$B$5,$C$5,IF(D17&lt;$B$4,$C$4,$C$3)))))</f>
        <v>1</v>
      </c>
      <c r="I17" s="2"/>
      <c r="J17" s="2"/>
      <c r="O17" s="2">
        <v>4</v>
      </c>
      <c r="P17" s="2">
        <v>26</v>
      </c>
      <c r="Q17" s="2">
        <v>1.3</v>
      </c>
      <c r="R17" s="2">
        <v>5</v>
      </c>
      <c r="S17" s="2">
        <v>10</v>
      </c>
      <c r="T17" s="2">
        <v>0</v>
      </c>
      <c r="U17" s="2">
        <v>4</v>
      </c>
      <c r="V17" s="2">
        <v>1</v>
      </c>
      <c r="W17" s="2">
        <v>0</v>
      </c>
    </row>
    <row r="18" spans="1:23" x14ac:dyDescent="0.25">
      <c r="A18" s="8">
        <v>5</v>
      </c>
      <c r="B18" s="8">
        <f t="shared" ca="1" si="2"/>
        <v>0.57676974444154538</v>
      </c>
      <c r="C18" s="8">
        <f t="shared" ca="1" si="2"/>
        <v>-0.59152612000825511</v>
      </c>
      <c r="D18" s="8">
        <f t="shared" ca="1" si="3"/>
        <v>0.82620000000000005</v>
      </c>
      <c r="E18" s="8">
        <f ca="1">IF(D18&lt;=$B$8,K12,IF(D18&lt;=$B$7,$C$7,IF(D18&lt;=$B$6,$C$6,IF(D18&lt;=$B$5,$C$5,IF(D18&lt;$B$4,$C$4,$C$3)))))</f>
        <v>1</v>
      </c>
      <c r="I18" s="2"/>
      <c r="J18" s="2"/>
      <c r="O18" s="2">
        <v>5</v>
      </c>
      <c r="P18" s="2">
        <v>31</v>
      </c>
      <c r="Q18" s="2">
        <v>1.55</v>
      </c>
      <c r="R18" s="2">
        <v>4</v>
      </c>
      <c r="S18" s="2">
        <v>7</v>
      </c>
      <c r="T18" s="2">
        <v>5</v>
      </c>
      <c r="U18" s="2">
        <v>2</v>
      </c>
      <c r="V18" s="2">
        <v>2</v>
      </c>
      <c r="W18" s="2">
        <v>0</v>
      </c>
    </row>
    <row r="19" spans="1:23" x14ac:dyDescent="0.25">
      <c r="A19" s="8">
        <v>6</v>
      </c>
      <c r="B19" s="8">
        <f t="shared" ca="1" si="2"/>
        <v>0.76612423782210337</v>
      </c>
      <c r="C19" s="8">
        <f t="shared" ca="1" si="2"/>
        <v>-0.70959679328000025</v>
      </c>
      <c r="D19" s="8">
        <f t="shared" ca="1" si="3"/>
        <v>1.0443</v>
      </c>
      <c r="E19" s="8">
        <f ca="1">IF(D19&lt;=$B$8,F34,IF(D19&lt;=$B$7,$C$7,IF(D19&lt;=$B$6,$C$6,IF(D19&lt;=$B$5,$C$5,IF(D19&lt;$B$4,$C$4,$C$3)))))</f>
        <v>0</v>
      </c>
      <c r="I19" s="2"/>
      <c r="J19" s="2"/>
      <c r="O19" s="2">
        <v>6</v>
      </c>
      <c r="P19" s="2">
        <v>23</v>
      </c>
      <c r="Q19" s="2">
        <v>1.1499999999999999</v>
      </c>
      <c r="R19" s="2">
        <v>7</v>
      </c>
      <c r="S19" s="2">
        <v>6</v>
      </c>
      <c r="T19" s="2">
        <v>5</v>
      </c>
      <c r="U19" s="2">
        <v>1</v>
      </c>
      <c r="V19" s="2">
        <v>1</v>
      </c>
      <c r="W19" s="2">
        <v>0</v>
      </c>
    </row>
    <row r="20" spans="1:23" x14ac:dyDescent="0.25">
      <c r="A20" s="8">
        <v>7</v>
      </c>
      <c r="B20" s="8">
        <f t="shared" ca="1" si="2"/>
        <v>-0.52069525640699221</v>
      </c>
      <c r="C20" s="8">
        <f t="shared" ca="1" si="2"/>
        <v>0.85746198831734377</v>
      </c>
      <c r="D20" s="8">
        <f t="shared" ca="1" si="3"/>
        <v>1.0032000000000001</v>
      </c>
      <c r="E20" s="8">
        <f ca="1">IF(D20&lt;=$B$8,F35,IF(D20&lt;=$B$7,$C$7,IF(D20&lt;=$B$6,$C$6,IF(D20&lt;=$B$5,$C$5,IF(D20&lt;$B$4,$C$4,$C$3)))))</f>
        <v>0</v>
      </c>
      <c r="I20" s="2"/>
      <c r="J20" s="2"/>
      <c r="O20" s="2">
        <v>7</v>
      </c>
      <c r="P20" s="2">
        <v>35</v>
      </c>
      <c r="Q20" s="2">
        <v>1.75</v>
      </c>
      <c r="R20" s="2">
        <v>3</v>
      </c>
      <c r="S20" s="2">
        <v>6</v>
      </c>
      <c r="T20" s="2">
        <v>7</v>
      </c>
      <c r="U20" s="2">
        <v>1</v>
      </c>
      <c r="V20" s="2">
        <v>3</v>
      </c>
      <c r="W20" s="2">
        <v>0</v>
      </c>
    </row>
    <row r="21" spans="1:23" x14ac:dyDescent="0.25">
      <c r="A21" s="8">
        <v>8</v>
      </c>
      <c r="B21" s="8">
        <f t="shared" ca="1" si="2"/>
        <v>-0.58412706350329335</v>
      </c>
      <c r="C21" s="8">
        <f t="shared" ca="1" si="2"/>
        <v>-0.99069782991253552</v>
      </c>
      <c r="D21" s="8">
        <f t="shared" ca="1" si="3"/>
        <v>1.1500999999999999</v>
      </c>
      <c r="E21" s="8">
        <f t="shared" ref="E21:E33" ca="1" si="4">IF(D21&lt;=$B$8,F15,IF(D21&lt;=$B$7,$C$7,IF(D21&lt;=$B$6,$C$6,IF(D21&lt;=$B$5,$C$5,IF(D21&lt;$B$4,$C$4,$C$3)))))</f>
        <v>0</v>
      </c>
      <c r="I21" s="2"/>
      <c r="J21" s="2"/>
      <c r="O21" s="2">
        <v>8</v>
      </c>
      <c r="P21" s="2">
        <v>21</v>
      </c>
      <c r="Q21" s="2">
        <v>1.05</v>
      </c>
      <c r="R21" s="2">
        <v>6</v>
      </c>
      <c r="S21" s="2">
        <v>8</v>
      </c>
      <c r="T21" s="2">
        <v>5</v>
      </c>
      <c r="U21" s="2">
        <v>1</v>
      </c>
      <c r="V21" s="2">
        <v>0</v>
      </c>
      <c r="W21" s="2">
        <v>0</v>
      </c>
    </row>
    <row r="22" spans="1:23" x14ac:dyDescent="0.25">
      <c r="A22" s="8">
        <v>9</v>
      </c>
      <c r="B22" s="8">
        <f t="shared" ca="1" si="2"/>
        <v>-0.42867669252698226</v>
      </c>
      <c r="C22" s="8">
        <f t="shared" ca="1" si="2"/>
        <v>-0.35123240680162149</v>
      </c>
      <c r="D22" s="8">
        <f t="shared" ca="1" si="3"/>
        <v>0.55420000000000003</v>
      </c>
      <c r="E22" s="8">
        <f t="shared" ca="1" si="4"/>
        <v>2</v>
      </c>
      <c r="I22" s="2"/>
      <c r="J22" s="2"/>
      <c r="O22" s="2">
        <v>9</v>
      </c>
      <c r="P22" s="2">
        <v>26</v>
      </c>
      <c r="Q22" s="2">
        <v>1.3</v>
      </c>
      <c r="R22" s="2">
        <v>4</v>
      </c>
      <c r="S22" s="2">
        <v>8</v>
      </c>
      <c r="T22" s="2">
        <v>6</v>
      </c>
      <c r="U22" s="2">
        <v>2</v>
      </c>
      <c r="V22" s="2">
        <v>0</v>
      </c>
      <c r="W22" s="2">
        <v>0</v>
      </c>
    </row>
    <row r="23" spans="1:23" x14ac:dyDescent="0.25">
      <c r="A23" s="8">
        <v>10</v>
      </c>
      <c r="B23" s="8">
        <f t="shared" ca="1" si="2"/>
        <v>0.5195050351952506</v>
      </c>
      <c r="C23" s="8">
        <f t="shared" ca="1" si="2"/>
        <v>0.29580238171527728</v>
      </c>
      <c r="D23" s="8">
        <f t="shared" ca="1" si="3"/>
        <v>0.5978</v>
      </c>
      <c r="E23" s="8">
        <f t="shared" ca="1" si="4"/>
        <v>2</v>
      </c>
      <c r="I23" s="2"/>
      <c r="J23" s="2"/>
      <c r="O23" s="2">
        <v>10</v>
      </c>
      <c r="P23" s="2">
        <v>25</v>
      </c>
      <c r="Q23" s="2">
        <v>1.25</v>
      </c>
      <c r="R23" s="2">
        <v>5</v>
      </c>
      <c r="S23" s="2">
        <v>9</v>
      </c>
      <c r="T23" s="2">
        <v>3</v>
      </c>
      <c r="U23" s="2">
        <v>2</v>
      </c>
      <c r="V23" s="2">
        <v>1</v>
      </c>
      <c r="W23" s="2">
        <v>0</v>
      </c>
    </row>
    <row r="24" spans="1:23" x14ac:dyDescent="0.25">
      <c r="A24" s="8">
        <v>11</v>
      </c>
      <c r="B24" s="8">
        <f t="shared" ca="1" si="2"/>
        <v>0.42762101086721205</v>
      </c>
      <c r="C24" s="8">
        <f t="shared" ca="1" si="2"/>
        <v>-0.47084858575074495</v>
      </c>
      <c r="D24" s="8">
        <f t="shared" ca="1" si="3"/>
        <v>0.63600000000000001</v>
      </c>
      <c r="E24" s="8">
        <f t="shared" ca="1" si="4"/>
        <v>2</v>
      </c>
      <c r="I24" s="2"/>
      <c r="J24" s="2"/>
      <c r="O24" s="2">
        <v>11</v>
      </c>
      <c r="P24" s="2">
        <v>31</v>
      </c>
      <c r="Q24" s="2">
        <v>1.55</v>
      </c>
      <c r="R24" s="2">
        <v>3</v>
      </c>
      <c r="S24" s="2">
        <v>10</v>
      </c>
      <c r="T24" s="2">
        <v>2</v>
      </c>
      <c r="U24" s="2">
        <v>3</v>
      </c>
      <c r="V24" s="2">
        <v>2</v>
      </c>
      <c r="W24" s="2">
        <v>0</v>
      </c>
    </row>
    <row r="25" spans="1:23" x14ac:dyDescent="0.25">
      <c r="A25" s="8">
        <v>12</v>
      </c>
      <c r="B25" s="8">
        <f t="shared" ca="1" si="2"/>
        <v>-0.92754955290786767</v>
      </c>
      <c r="C25" s="8">
        <f t="shared" ca="1" si="2"/>
        <v>3.0010144492017776E-2</v>
      </c>
      <c r="D25" s="8">
        <f t="shared" ca="1" si="3"/>
        <v>0.92800000000000005</v>
      </c>
      <c r="E25" s="8">
        <f t="shared" ca="1" si="4"/>
        <v>1</v>
      </c>
      <c r="I25" s="2"/>
      <c r="J25" s="2"/>
      <c r="O25" s="2">
        <v>12</v>
      </c>
      <c r="P25" s="2">
        <v>33</v>
      </c>
      <c r="Q25" s="2">
        <v>1.65</v>
      </c>
      <c r="R25" s="2">
        <v>4</v>
      </c>
      <c r="S25" s="2">
        <v>8</v>
      </c>
      <c r="T25" s="2">
        <v>2</v>
      </c>
      <c r="U25" s="2">
        <v>3</v>
      </c>
      <c r="V25" s="2">
        <v>3</v>
      </c>
      <c r="W25" s="2">
        <v>0</v>
      </c>
    </row>
    <row r="26" spans="1:23" x14ac:dyDescent="0.25">
      <c r="A26" s="8">
        <v>13</v>
      </c>
      <c r="B26" s="8">
        <f t="shared" ca="1" si="2"/>
        <v>0.819661948132544</v>
      </c>
      <c r="C26" s="8">
        <f t="shared" ca="1" si="2"/>
        <v>-0.49319928547652347</v>
      </c>
      <c r="D26" s="8">
        <f t="shared" ca="1" si="3"/>
        <v>0.95660000000000001</v>
      </c>
      <c r="E26" s="8">
        <f t="shared" ca="1" si="4"/>
        <v>1</v>
      </c>
      <c r="I26" s="2"/>
      <c r="J26" s="2"/>
      <c r="O26" s="2">
        <v>13</v>
      </c>
      <c r="P26" s="2">
        <v>33</v>
      </c>
      <c r="Q26" s="2">
        <v>1.65</v>
      </c>
      <c r="R26" s="2">
        <v>4</v>
      </c>
      <c r="S26" s="2">
        <v>7</v>
      </c>
      <c r="T26" s="2">
        <v>3</v>
      </c>
      <c r="U26" s="2">
        <v>4</v>
      </c>
      <c r="V26" s="2">
        <v>2</v>
      </c>
      <c r="W26" s="2">
        <v>0</v>
      </c>
    </row>
    <row r="27" spans="1:23" x14ac:dyDescent="0.25">
      <c r="A27" s="8">
        <v>14</v>
      </c>
      <c r="B27" s="8">
        <f t="shared" ca="1" si="2"/>
        <v>0.64015693483165936</v>
      </c>
      <c r="C27" s="8">
        <f t="shared" ca="1" si="2"/>
        <v>-0.61266420884406902</v>
      </c>
      <c r="D27" s="8">
        <f t="shared" ca="1" si="3"/>
        <v>0.8861</v>
      </c>
      <c r="E27" s="8">
        <f t="shared" ca="1" si="4"/>
        <v>1</v>
      </c>
      <c r="I27" s="2"/>
      <c r="J27" s="2"/>
      <c r="O27" s="2">
        <v>14</v>
      </c>
      <c r="P27" s="2">
        <v>29</v>
      </c>
      <c r="Q27" s="2">
        <v>1.45</v>
      </c>
      <c r="R27" s="2">
        <v>5</v>
      </c>
      <c r="S27" s="2">
        <v>7</v>
      </c>
      <c r="T27" s="2">
        <v>4</v>
      </c>
      <c r="U27" s="2">
        <v>2</v>
      </c>
      <c r="V27" s="2">
        <v>2</v>
      </c>
      <c r="W27" s="2">
        <v>0</v>
      </c>
    </row>
    <row r="28" spans="1:23" x14ac:dyDescent="0.25">
      <c r="A28" s="8">
        <v>15</v>
      </c>
      <c r="B28" s="8">
        <f t="shared" ca="1" si="2"/>
        <v>1.3911344912664436E-2</v>
      </c>
      <c r="C28" s="8">
        <f t="shared" ca="1" si="2"/>
        <v>0.72410836757678498</v>
      </c>
      <c r="D28" s="8">
        <f t="shared" ca="1" si="3"/>
        <v>0.72419999999999995</v>
      </c>
      <c r="E28" s="8">
        <f t="shared" ca="1" si="4"/>
        <v>1</v>
      </c>
      <c r="I28" s="2"/>
      <c r="J28" s="2"/>
      <c r="O28" s="2">
        <v>15</v>
      </c>
      <c r="P28" s="2">
        <v>24</v>
      </c>
      <c r="Q28" s="2">
        <v>1.2</v>
      </c>
      <c r="R28" s="2">
        <v>3</v>
      </c>
      <c r="S28" s="2">
        <v>11</v>
      </c>
      <c r="T28" s="2">
        <v>5</v>
      </c>
      <c r="U28" s="2">
        <v>1</v>
      </c>
      <c r="V28" s="2">
        <v>0</v>
      </c>
      <c r="W28" s="2">
        <v>0</v>
      </c>
    </row>
    <row r="29" spans="1:23" x14ac:dyDescent="0.25">
      <c r="A29" s="8">
        <v>16</v>
      </c>
      <c r="B29" s="8">
        <f t="shared" ca="1" si="2"/>
        <v>-6.756706969261117E-2</v>
      </c>
      <c r="C29" s="8">
        <f t="shared" ca="1" si="2"/>
        <v>0.69839099343554079</v>
      </c>
      <c r="D29" s="8">
        <f t="shared" ca="1" si="3"/>
        <v>0.70169999999999999</v>
      </c>
      <c r="E29" s="8">
        <f t="shared" ca="1" si="4"/>
        <v>1</v>
      </c>
      <c r="I29" s="2"/>
      <c r="J29" s="2"/>
      <c r="O29" s="2">
        <v>16</v>
      </c>
      <c r="P29" s="2">
        <v>27</v>
      </c>
      <c r="Q29" s="2">
        <v>1.35</v>
      </c>
      <c r="R29" s="2">
        <v>7</v>
      </c>
      <c r="S29" s="2">
        <v>5</v>
      </c>
      <c r="T29" s="2">
        <v>4</v>
      </c>
      <c r="U29" s="2">
        <v>2</v>
      </c>
      <c r="V29" s="2">
        <v>2</v>
      </c>
      <c r="W29" s="2">
        <v>0</v>
      </c>
    </row>
    <row r="30" spans="1:23" x14ac:dyDescent="0.25">
      <c r="A30" s="8">
        <v>17</v>
      </c>
      <c r="B30" s="8">
        <f t="shared" ca="1" si="2"/>
        <v>2.0744520815671352E-2</v>
      </c>
      <c r="C30" s="8">
        <f t="shared" ca="1" si="2"/>
        <v>0.87772299426957301</v>
      </c>
      <c r="D30" s="8">
        <f t="shared" ca="1" si="3"/>
        <v>0.878</v>
      </c>
      <c r="E30" s="8">
        <f t="shared" ca="1" si="4"/>
        <v>1</v>
      </c>
      <c r="I30" s="2"/>
      <c r="J30" s="2"/>
      <c r="O30" s="2">
        <v>17</v>
      </c>
      <c r="P30" s="2">
        <v>30</v>
      </c>
      <c r="Q30" s="2">
        <v>1.5</v>
      </c>
      <c r="R30" s="2">
        <v>4</v>
      </c>
      <c r="S30" s="2">
        <v>7</v>
      </c>
      <c r="T30" s="2">
        <v>6</v>
      </c>
      <c r="U30" s="2">
        <v>1</v>
      </c>
      <c r="V30" s="2">
        <v>2</v>
      </c>
      <c r="W30" s="2">
        <v>0</v>
      </c>
    </row>
    <row r="31" spans="1:23" x14ac:dyDescent="0.25">
      <c r="A31" s="8">
        <v>18</v>
      </c>
      <c r="B31" s="8">
        <f t="shared" ca="1" si="2"/>
        <v>-0.11951632914305077</v>
      </c>
      <c r="C31" s="8">
        <f t="shared" ca="1" si="2"/>
        <v>0.87010806641476446</v>
      </c>
      <c r="D31" s="8">
        <f t="shared" ca="1" si="3"/>
        <v>0.87829999999999997</v>
      </c>
      <c r="E31" s="8">
        <f t="shared" ca="1" si="4"/>
        <v>1</v>
      </c>
      <c r="I31" s="2"/>
      <c r="J31" s="2"/>
      <c r="O31" s="2">
        <v>18</v>
      </c>
      <c r="P31" s="2">
        <v>27</v>
      </c>
      <c r="Q31" s="2">
        <v>1.35</v>
      </c>
      <c r="R31" s="2">
        <v>7</v>
      </c>
      <c r="S31" s="2">
        <v>7</v>
      </c>
      <c r="T31" s="2">
        <v>2</v>
      </c>
      <c r="U31" s="2">
        <v>0</v>
      </c>
      <c r="V31" s="2">
        <v>4</v>
      </c>
      <c r="W31" s="2">
        <v>0</v>
      </c>
    </row>
    <row r="32" spans="1:23" x14ac:dyDescent="0.25">
      <c r="A32" s="8">
        <v>19</v>
      </c>
      <c r="B32" s="8">
        <f t="shared" ca="1" si="2"/>
        <v>0.21864058945195874</v>
      </c>
      <c r="C32" s="8">
        <f t="shared" ca="1" si="2"/>
        <v>-0.40282015217000078</v>
      </c>
      <c r="D32" s="8">
        <f t="shared" ca="1" si="3"/>
        <v>0.45829999999999999</v>
      </c>
      <c r="E32" s="8">
        <f t="shared" ca="1" si="4"/>
        <v>3</v>
      </c>
      <c r="I32" s="2"/>
      <c r="J32" s="2"/>
      <c r="O32" s="2">
        <v>19</v>
      </c>
      <c r="P32" s="2">
        <v>32</v>
      </c>
      <c r="Q32" s="2">
        <v>1.6</v>
      </c>
      <c r="R32" s="2">
        <v>6</v>
      </c>
      <c r="S32" s="2">
        <v>3</v>
      </c>
      <c r="T32" s="2">
        <v>6</v>
      </c>
      <c r="U32" s="2">
        <v>3</v>
      </c>
      <c r="V32" s="2">
        <v>2</v>
      </c>
      <c r="W32" s="2">
        <v>0</v>
      </c>
    </row>
    <row r="33" spans="1:23" x14ac:dyDescent="0.25">
      <c r="A33" s="8">
        <v>20</v>
      </c>
      <c r="B33" s="8">
        <f t="shared" ca="1" si="2"/>
        <v>0.82409232916834396</v>
      </c>
      <c r="C33" s="8">
        <f t="shared" ca="1" si="2"/>
        <v>-0.14749531511428771</v>
      </c>
      <c r="D33" s="8">
        <f t="shared" ca="1" si="3"/>
        <v>0.83720000000000006</v>
      </c>
      <c r="E33" s="8">
        <f t="shared" ca="1" si="4"/>
        <v>1</v>
      </c>
      <c r="I33" s="2"/>
      <c r="J33" s="2"/>
      <c r="O33" s="2">
        <v>20</v>
      </c>
      <c r="P33" s="2">
        <v>31</v>
      </c>
      <c r="Q33" s="2">
        <v>1.55</v>
      </c>
      <c r="R33" s="2">
        <v>2</v>
      </c>
      <c r="S33" s="2">
        <v>11</v>
      </c>
      <c r="T33" s="2">
        <v>3</v>
      </c>
      <c r="U33" s="2">
        <v>2</v>
      </c>
      <c r="V33" s="2">
        <v>2</v>
      </c>
      <c r="W33" s="2">
        <v>0</v>
      </c>
    </row>
    <row r="34" spans="1:23" x14ac:dyDescent="0.25">
      <c r="A34" s="2"/>
      <c r="B34" s="2"/>
      <c r="C34" s="2"/>
      <c r="E34" s="2"/>
      <c r="F34" s="10" t="s">
        <v>32</v>
      </c>
      <c r="G34" s="10" t="s">
        <v>33</v>
      </c>
      <c r="H34" s="10" t="s">
        <v>34</v>
      </c>
      <c r="I34" s="10" t="s">
        <v>35</v>
      </c>
      <c r="J34" s="10" t="s">
        <v>36</v>
      </c>
      <c r="K34" s="10" t="s">
        <v>37</v>
      </c>
      <c r="O34" s="2">
        <v>21</v>
      </c>
      <c r="P34" s="2">
        <v>31</v>
      </c>
      <c r="Q34" s="2">
        <v>1.55</v>
      </c>
      <c r="R34" s="2">
        <v>1</v>
      </c>
      <c r="S34" s="2">
        <v>12</v>
      </c>
      <c r="T34" s="2">
        <v>2</v>
      </c>
      <c r="U34" s="2">
        <v>5</v>
      </c>
      <c r="V34" s="2">
        <v>0</v>
      </c>
      <c r="W34" s="2">
        <v>0</v>
      </c>
    </row>
    <row r="35" spans="1:23" x14ac:dyDescent="0.25">
      <c r="A35" s="2"/>
      <c r="B35" s="2"/>
      <c r="C35" s="2"/>
      <c r="D35" s="7" t="s">
        <v>27</v>
      </c>
      <c r="E35" s="9">
        <f ca="1">SUM(E14:E33)</f>
        <v>26</v>
      </c>
      <c r="F35" s="10">
        <f ca="1">COUNTIF($E$14:$E$33,0)</f>
        <v>3</v>
      </c>
      <c r="G35" s="10">
        <f ca="1">COUNTIF($E$14:$E$33,1)</f>
        <v>11</v>
      </c>
      <c r="H35" s="10">
        <f ca="1">COUNTIF($E$14:$E$33,2)</f>
        <v>3</v>
      </c>
      <c r="I35" s="10">
        <f ca="1">COUNTIF($E$14:$E$33,3)</f>
        <v>3</v>
      </c>
      <c r="J35" s="10">
        <f ca="1">COUNTIF($E$14:$E$33,4)</f>
        <v>0</v>
      </c>
      <c r="K35" s="10">
        <f ca="1">COUNTIF($E$14:$E$33,5)</f>
        <v>0</v>
      </c>
      <c r="O35" s="2">
        <v>22</v>
      </c>
      <c r="P35" s="2">
        <v>28</v>
      </c>
      <c r="Q35" s="2">
        <v>1.4</v>
      </c>
      <c r="R35" s="2">
        <v>4</v>
      </c>
      <c r="S35" s="2">
        <v>9</v>
      </c>
      <c r="T35" s="2">
        <v>4</v>
      </c>
      <c r="U35" s="2">
        <v>1</v>
      </c>
      <c r="V35" s="2">
        <v>2</v>
      </c>
      <c r="W35" s="2">
        <v>0</v>
      </c>
    </row>
    <row r="36" spans="1:23" x14ac:dyDescent="0.25">
      <c r="A36" s="2"/>
      <c r="B36" s="2"/>
      <c r="C36" s="2"/>
      <c r="D36" s="7" t="s">
        <v>28</v>
      </c>
      <c r="E36" s="7">
        <f ca="1">AVERAGE(E14:E33)</f>
        <v>1.3</v>
      </c>
      <c r="I36" s="2"/>
      <c r="J36" s="2"/>
      <c r="O36" s="2">
        <v>23</v>
      </c>
      <c r="P36" s="2">
        <v>24</v>
      </c>
      <c r="Q36" s="2">
        <v>1.2</v>
      </c>
      <c r="R36" s="2">
        <v>3</v>
      </c>
      <c r="S36" s="2">
        <v>12</v>
      </c>
      <c r="T36" s="2">
        <v>3</v>
      </c>
      <c r="U36" s="2">
        <v>2</v>
      </c>
      <c r="V36" s="2">
        <v>0</v>
      </c>
      <c r="W36" s="2">
        <v>0</v>
      </c>
    </row>
    <row r="37" spans="1:23" x14ac:dyDescent="0.25">
      <c r="O37" s="2">
        <v>24</v>
      </c>
      <c r="P37" s="2">
        <v>39</v>
      </c>
      <c r="Q37" s="2">
        <v>1.95</v>
      </c>
      <c r="R37" s="2">
        <v>3</v>
      </c>
      <c r="S37" s="2">
        <v>6</v>
      </c>
      <c r="T37" s="2">
        <v>4</v>
      </c>
      <c r="U37" s="2">
        <v>3</v>
      </c>
      <c r="V37" s="2">
        <v>4</v>
      </c>
      <c r="W37" s="2">
        <v>0</v>
      </c>
    </row>
    <row r="38" spans="1:23" x14ac:dyDescent="0.25">
      <c r="O38" s="2">
        <v>25</v>
      </c>
      <c r="P38" s="2">
        <v>30</v>
      </c>
      <c r="Q38" s="2">
        <v>1.5</v>
      </c>
      <c r="R38" s="2">
        <v>2</v>
      </c>
      <c r="S38" s="2">
        <v>10</v>
      </c>
      <c r="T38" s="2">
        <v>5</v>
      </c>
      <c r="U38" s="2">
        <v>2</v>
      </c>
      <c r="V38" s="2">
        <v>1</v>
      </c>
      <c r="W38" s="2">
        <v>0</v>
      </c>
    </row>
    <row r="39" spans="1:23" x14ac:dyDescent="0.25">
      <c r="O39" s="2">
        <v>26</v>
      </c>
      <c r="P39" s="2">
        <v>25</v>
      </c>
      <c r="Q39" s="2">
        <v>1.25</v>
      </c>
      <c r="R39" s="2">
        <v>4</v>
      </c>
      <c r="S39" s="2">
        <v>11</v>
      </c>
      <c r="T39" s="2">
        <v>2</v>
      </c>
      <c r="U39" s="2">
        <v>2</v>
      </c>
      <c r="V39" s="2">
        <v>1</v>
      </c>
      <c r="W39" s="2">
        <v>0</v>
      </c>
    </row>
    <row r="40" spans="1:23" x14ac:dyDescent="0.25">
      <c r="O40" s="2">
        <v>27</v>
      </c>
      <c r="P40" s="2">
        <v>28</v>
      </c>
      <c r="Q40" s="2">
        <v>1.4</v>
      </c>
      <c r="R40" s="2">
        <v>3</v>
      </c>
      <c r="S40" s="2">
        <v>9</v>
      </c>
      <c r="T40" s="2">
        <v>5</v>
      </c>
      <c r="U40" s="2">
        <v>3</v>
      </c>
      <c r="V40" s="2">
        <v>0</v>
      </c>
      <c r="W40" s="2">
        <v>0</v>
      </c>
    </row>
    <row r="41" spans="1:23" x14ac:dyDescent="0.25">
      <c r="O41" s="2">
        <v>28</v>
      </c>
      <c r="P41" s="2">
        <v>33</v>
      </c>
      <c r="Q41" s="2">
        <v>1.65</v>
      </c>
      <c r="R41" s="2">
        <v>5</v>
      </c>
      <c r="S41" s="2">
        <v>5</v>
      </c>
      <c r="T41" s="2">
        <v>5</v>
      </c>
      <c r="U41" s="2">
        <v>2</v>
      </c>
      <c r="V41" s="2">
        <v>3</v>
      </c>
      <c r="W41" s="2">
        <v>0</v>
      </c>
    </row>
    <row r="42" spans="1:23" x14ac:dyDescent="0.25">
      <c r="O42" s="2">
        <v>29</v>
      </c>
      <c r="P42" s="2">
        <v>28</v>
      </c>
      <c r="Q42" s="2">
        <v>1.4</v>
      </c>
      <c r="R42" s="2">
        <v>3</v>
      </c>
      <c r="S42" s="2">
        <v>10</v>
      </c>
      <c r="T42" s="2">
        <v>3</v>
      </c>
      <c r="U42" s="2">
        <v>4</v>
      </c>
      <c r="V42" s="2">
        <v>0</v>
      </c>
      <c r="W42" s="2">
        <v>0</v>
      </c>
    </row>
    <row r="43" spans="1:23" x14ac:dyDescent="0.25">
      <c r="O43" s="2">
        <v>30</v>
      </c>
      <c r="P43" s="2">
        <v>31</v>
      </c>
      <c r="Q43" s="2">
        <v>1.55</v>
      </c>
      <c r="R43" s="2">
        <v>3</v>
      </c>
      <c r="S43" s="2">
        <v>8</v>
      </c>
      <c r="T43" s="2">
        <v>6</v>
      </c>
      <c r="U43" s="2">
        <v>1</v>
      </c>
      <c r="V43" s="2">
        <v>2</v>
      </c>
      <c r="W43" s="2">
        <v>0</v>
      </c>
    </row>
    <row r="44" spans="1:23" x14ac:dyDescent="0.25">
      <c r="O44" s="2">
        <v>31</v>
      </c>
      <c r="P44" s="2">
        <v>30</v>
      </c>
      <c r="Q44" s="2">
        <v>1.5</v>
      </c>
      <c r="R44" s="2">
        <v>5</v>
      </c>
      <c r="S44" s="2">
        <v>7</v>
      </c>
      <c r="T44" s="2">
        <v>2</v>
      </c>
      <c r="U44" s="2">
        <v>5</v>
      </c>
      <c r="V44" s="2">
        <v>1</v>
      </c>
      <c r="W44" s="2">
        <v>0</v>
      </c>
    </row>
    <row r="45" spans="1:23" x14ac:dyDescent="0.25">
      <c r="O45" s="2">
        <v>32</v>
      </c>
      <c r="P45" s="2">
        <v>32</v>
      </c>
      <c r="Q45" s="2">
        <v>1.6</v>
      </c>
      <c r="R45" s="2">
        <v>6</v>
      </c>
      <c r="S45" s="2">
        <v>6</v>
      </c>
      <c r="T45" s="2">
        <v>1</v>
      </c>
      <c r="U45" s="2">
        <v>4</v>
      </c>
      <c r="V45" s="2">
        <v>3</v>
      </c>
      <c r="W45" s="2">
        <v>0</v>
      </c>
    </row>
    <row r="46" spans="1:23" x14ac:dyDescent="0.25">
      <c r="O46" s="2">
        <v>33</v>
      </c>
      <c r="P46" s="2">
        <v>39</v>
      </c>
      <c r="Q46" s="2">
        <v>1.95</v>
      </c>
      <c r="R46" s="2">
        <v>1</v>
      </c>
      <c r="S46" s="2">
        <v>7</v>
      </c>
      <c r="T46" s="2">
        <v>6</v>
      </c>
      <c r="U46" s="2">
        <v>4</v>
      </c>
      <c r="V46" s="2">
        <v>2</v>
      </c>
      <c r="W46" s="2">
        <v>0</v>
      </c>
    </row>
    <row r="47" spans="1:23" x14ac:dyDescent="0.25">
      <c r="O47" s="2">
        <v>34</v>
      </c>
      <c r="P47" s="2">
        <v>23</v>
      </c>
      <c r="Q47" s="2">
        <v>1.1499999999999999</v>
      </c>
      <c r="R47" s="2">
        <v>5</v>
      </c>
      <c r="S47" s="2">
        <v>10</v>
      </c>
      <c r="T47" s="2">
        <v>3</v>
      </c>
      <c r="U47" s="2">
        <v>1</v>
      </c>
      <c r="V47" s="2">
        <v>1</v>
      </c>
      <c r="W47" s="2">
        <v>0</v>
      </c>
    </row>
    <row r="48" spans="1:23" x14ac:dyDescent="0.25">
      <c r="O48" s="2">
        <v>35</v>
      </c>
      <c r="P48" s="2">
        <v>31</v>
      </c>
      <c r="Q48" s="2">
        <v>1.55</v>
      </c>
      <c r="R48" s="2">
        <v>3</v>
      </c>
      <c r="S48" s="2">
        <v>9</v>
      </c>
      <c r="T48" s="2">
        <v>3</v>
      </c>
      <c r="U48" s="2">
        <v>4</v>
      </c>
      <c r="V48" s="2">
        <v>1</v>
      </c>
      <c r="W48" s="2">
        <v>0</v>
      </c>
    </row>
    <row r="49" spans="15:23" x14ac:dyDescent="0.25">
      <c r="O49" s="2">
        <v>36</v>
      </c>
      <c r="P49" s="2">
        <v>25</v>
      </c>
      <c r="Q49" s="2">
        <v>1.25</v>
      </c>
      <c r="R49" s="2">
        <v>7</v>
      </c>
      <c r="S49" s="2">
        <v>6</v>
      </c>
      <c r="T49" s="2">
        <v>4</v>
      </c>
      <c r="U49" s="2">
        <v>1</v>
      </c>
      <c r="V49" s="2">
        <v>2</v>
      </c>
      <c r="W49" s="2">
        <v>0</v>
      </c>
    </row>
    <row r="50" spans="15:23" x14ac:dyDescent="0.25">
      <c r="O50" s="2">
        <v>37</v>
      </c>
      <c r="P50" s="2">
        <v>28</v>
      </c>
      <c r="Q50" s="2">
        <v>1.4</v>
      </c>
      <c r="R50" s="2">
        <v>4</v>
      </c>
      <c r="S50" s="2">
        <v>6</v>
      </c>
      <c r="T50" s="2">
        <v>8</v>
      </c>
      <c r="U50" s="2">
        <v>2</v>
      </c>
      <c r="V50" s="2">
        <v>0</v>
      </c>
      <c r="W50" s="2">
        <v>0</v>
      </c>
    </row>
    <row r="51" spans="15:23" x14ac:dyDescent="0.25">
      <c r="O51" s="2">
        <v>38</v>
      </c>
      <c r="P51" s="2">
        <v>31</v>
      </c>
      <c r="Q51" s="2">
        <v>1.55</v>
      </c>
      <c r="R51" s="2">
        <v>5</v>
      </c>
      <c r="S51" s="2">
        <v>7</v>
      </c>
      <c r="T51" s="2">
        <v>2</v>
      </c>
      <c r="U51" s="2">
        <v>4</v>
      </c>
      <c r="V51" s="2">
        <v>2</v>
      </c>
      <c r="W51" s="2">
        <v>0</v>
      </c>
    </row>
    <row r="52" spans="15:23" x14ac:dyDescent="0.25">
      <c r="O52" s="2">
        <v>39</v>
      </c>
      <c r="P52" s="2">
        <v>24</v>
      </c>
      <c r="Q52" s="2">
        <v>1.2</v>
      </c>
      <c r="R52" s="2">
        <v>7</v>
      </c>
      <c r="S52" s="2">
        <v>7</v>
      </c>
      <c r="T52" s="2">
        <v>3</v>
      </c>
      <c r="U52" s="2">
        <v>1</v>
      </c>
      <c r="V52" s="2">
        <v>2</v>
      </c>
      <c r="W52" s="2">
        <v>0</v>
      </c>
    </row>
    <row r="53" spans="15:23" x14ac:dyDescent="0.25">
      <c r="O53" s="2">
        <v>40</v>
      </c>
      <c r="P53" s="2">
        <v>29</v>
      </c>
      <c r="Q53" s="2">
        <v>1.45</v>
      </c>
      <c r="R53" s="2">
        <v>2</v>
      </c>
      <c r="S53" s="2">
        <v>10</v>
      </c>
      <c r="T53" s="2">
        <v>5</v>
      </c>
      <c r="U53" s="2">
        <v>3</v>
      </c>
      <c r="V53" s="2">
        <v>0</v>
      </c>
      <c r="W53" s="2">
        <v>0</v>
      </c>
    </row>
    <row r="54" spans="15:23" x14ac:dyDescent="0.25">
      <c r="O54" s="2">
        <v>41</v>
      </c>
      <c r="P54" s="2">
        <v>29</v>
      </c>
      <c r="Q54" s="2">
        <v>1.45</v>
      </c>
      <c r="R54" s="2">
        <v>5</v>
      </c>
      <c r="S54" s="2">
        <v>5</v>
      </c>
      <c r="T54" s="2">
        <v>7</v>
      </c>
      <c r="U54" s="2">
        <v>2</v>
      </c>
      <c r="V54" s="2">
        <v>1</v>
      </c>
      <c r="W54" s="2">
        <v>0</v>
      </c>
    </row>
    <row r="55" spans="15:23" x14ac:dyDescent="0.25">
      <c r="O55" s="2">
        <v>42</v>
      </c>
      <c r="P55" s="2">
        <v>29</v>
      </c>
      <c r="Q55" s="2">
        <v>1.45</v>
      </c>
      <c r="R55" s="2">
        <v>4</v>
      </c>
      <c r="S55" s="2">
        <v>6</v>
      </c>
      <c r="T55" s="2">
        <v>7</v>
      </c>
      <c r="U55" s="2">
        <v>3</v>
      </c>
      <c r="V55" s="2">
        <v>0</v>
      </c>
      <c r="W55" s="2">
        <v>0</v>
      </c>
    </row>
    <row r="56" spans="15:23" x14ac:dyDescent="0.25">
      <c r="O56" s="2">
        <v>43</v>
      </c>
      <c r="P56" s="2">
        <v>20</v>
      </c>
      <c r="Q56" s="2">
        <v>1</v>
      </c>
      <c r="R56" s="2">
        <v>8</v>
      </c>
      <c r="S56" s="2">
        <v>7</v>
      </c>
      <c r="T56" s="2">
        <v>2</v>
      </c>
      <c r="U56" s="2">
        <v>3</v>
      </c>
      <c r="V56" s="2">
        <v>0</v>
      </c>
      <c r="W56" s="2">
        <v>0</v>
      </c>
    </row>
    <row r="57" spans="15:23" x14ac:dyDescent="0.25">
      <c r="O57" s="2">
        <v>44</v>
      </c>
      <c r="P57" s="2">
        <v>17</v>
      </c>
      <c r="Q57" s="2">
        <v>0.85</v>
      </c>
      <c r="R57" s="2">
        <v>10</v>
      </c>
      <c r="S57" s="2">
        <v>5</v>
      </c>
      <c r="T57" s="2">
        <v>4</v>
      </c>
      <c r="U57" s="2">
        <v>0</v>
      </c>
      <c r="V57" s="2">
        <v>1</v>
      </c>
      <c r="W57" s="2">
        <v>0</v>
      </c>
    </row>
    <row r="58" spans="15:23" x14ac:dyDescent="0.25">
      <c r="O58" s="2">
        <v>45</v>
      </c>
      <c r="P58" s="2">
        <v>36</v>
      </c>
      <c r="Q58" s="2">
        <v>1.8</v>
      </c>
      <c r="R58" s="2">
        <v>3</v>
      </c>
      <c r="S58" s="2">
        <v>8</v>
      </c>
      <c r="T58" s="2">
        <v>1</v>
      </c>
      <c r="U58" s="2">
        <v>6</v>
      </c>
      <c r="V58" s="2">
        <v>2</v>
      </c>
      <c r="W58" s="2">
        <v>0</v>
      </c>
    </row>
    <row r="59" spans="15:23" x14ac:dyDescent="0.25">
      <c r="O59" s="2">
        <v>46</v>
      </c>
      <c r="P59" s="2">
        <v>22</v>
      </c>
      <c r="Q59" s="2">
        <v>1.1000000000000001</v>
      </c>
      <c r="R59" s="2">
        <v>8</v>
      </c>
      <c r="S59" s="2">
        <v>6</v>
      </c>
      <c r="T59" s="2">
        <v>3</v>
      </c>
      <c r="U59" s="2">
        <v>2</v>
      </c>
      <c r="V59" s="2">
        <v>1</v>
      </c>
      <c r="W59" s="2">
        <v>0</v>
      </c>
    </row>
    <row r="60" spans="15:23" x14ac:dyDescent="0.25">
      <c r="O60" s="2">
        <v>47</v>
      </c>
      <c r="P60" s="2">
        <v>29</v>
      </c>
      <c r="Q60" s="2">
        <v>1.45</v>
      </c>
      <c r="R60" s="2">
        <v>5</v>
      </c>
      <c r="S60" s="2">
        <v>6</v>
      </c>
      <c r="T60" s="2">
        <v>5</v>
      </c>
      <c r="U60" s="2">
        <v>3</v>
      </c>
      <c r="V60" s="2">
        <v>1</v>
      </c>
      <c r="W60" s="2">
        <v>0</v>
      </c>
    </row>
    <row r="61" spans="15:23" x14ac:dyDescent="0.25">
      <c r="O61" s="2">
        <v>48</v>
      </c>
      <c r="P61" s="2">
        <v>35</v>
      </c>
      <c r="Q61" s="2">
        <v>1.75</v>
      </c>
      <c r="R61" s="2">
        <v>3</v>
      </c>
      <c r="S61" s="2">
        <v>7</v>
      </c>
      <c r="T61" s="2">
        <v>4</v>
      </c>
      <c r="U61" s="2">
        <v>4</v>
      </c>
      <c r="V61" s="2">
        <v>2</v>
      </c>
      <c r="W61" s="2">
        <v>0</v>
      </c>
    </row>
    <row r="62" spans="15:23" x14ac:dyDescent="0.25">
      <c r="O62" s="2">
        <v>49</v>
      </c>
      <c r="P62" s="2">
        <v>22</v>
      </c>
      <c r="Q62" s="2">
        <v>1.1000000000000001</v>
      </c>
      <c r="R62" s="2">
        <v>7</v>
      </c>
      <c r="S62" s="2">
        <v>8</v>
      </c>
      <c r="T62" s="2">
        <v>1</v>
      </c>
      <c r="U62" s="2">
        <v>4</v>
      </c>
      <c r="V62" s="2">
        <v>0</v>
      </c>
      <c r="W62" s="2">
        <v>0</v>
      </c>
    </row>
    <row r="63" spans="15:23" x14ac:dyDescent="0.25">
      <c r="O63" s="2">
        <v>50</v>
      </c>
      <c r="P63" s="2">
        <v>30</v>
      </c>
      <c r="Q63" s="2">
        <v>1.5</v>
      </c>
      <c r="R63" s="2">
        <v>4</v>
      </c>
      <c r="S63" s="2">
        <v>8</v>
      </c>
      <c r="T63" s="2">
        <v>5</v>
      </c>
      <c r="U63" s="2">
        <v>0</v>
      </c>
      <c r="V63" s="2">
        <v>3</v>
      </c>
      <c r="W63" s="2">
        <v>0</v>
      </c>
    </row>
    <row r="64" spans="15:23" x14ac:dyDescent="0.25">
      <c r="O64" s="2">
        <v>51</v>
      </c>
      <c r="P64" s="2">
        <v>21</v>
      </c>
      <c r="Q64" s="2">
        <v>1.05</v>
      </c>
      <c r="R64" s="2">
        <v>8</v>
      </c>
      <c r="S64" s="2">
        <v>6</v>
      </c>
      <c r="T64" s="2">
        <v>4</v>
      </c>
      <c r="U64" s="2">
        <v>1</v>
      </c>
      <c r="V64" s="2">
        <v>1</v>
      </c>
      <c r="W64" s="2">
        <v>0</v>
      </c>
    </row>
    <row r="65" spans="15:23" x14ac:dyDescent="0.25">
      <c r="O65" s="2">
        <v>52</v>
      </c>
      <c r="P65" s="2">
        <v>24</v>
      </c>
      <c r="Q65" s="2">
        <v>1.2</v>
      </c>
      <c r="R65" s="2">
        <v>4</v>
      </c>
      <c r="S65" s="2">
        <v>11</v>
      </c>
      <c r="T65" s="2">
        <v>3</v>
      </c>
      <c r="U65" s="2">
        <v>1</v>
      </c>
      <c r="V65" s="2">
        <v>1</v>
      </c>
      <c r="W65" s="2">
        <v>0</v>
      </c>
    </row>
    <row r="66" spans="15:23" x14ac:dyDescent="0.25">
      <c r="O66" s="2">
        <v>53</v>
      </c>
      <c r="P66" s="2">
        <v>31</v>
      </c>
      <c r="Q66" s="2">
        <v>1.55</v>
      </c>
      <c r="R66" s="2">
        <v>4</v>
      </c>
      <c r="S66" s="2">
        <v>7</v>
      </c>
      <c r="T66" s="2">
        <v>4</v>
      </c>
      <c r="U66" s="2">
        <v>4</v>
      </c>
      <c r="V66" s="2">
        <v>1</v>
      </c>
      <c r="W66" s="2">
        <v>0</v>
      </c>
    </row>
    <row r="67" spans="15:23" x14ac:dyDescent="0.25">
      <c r="O67" s="2">
        <v>54</v>
      </c>
      <c r="P67" s="2">
        <v>32</v>
      </c>
      <c r="Q67" s="2">
        <v>1.6</v>
      </c>
      <c r="R67" s="2">
        <v>3</v>
      </c>
      <c r="S67" s="2">
        <v>8</v>
      </c>
      <c r="T67" s="2">
        <v>4</v>
      </c>
      <c r="U67" s="2">
        <v>4</v>
      </c>
      <c r="V67" s="2">
        <v>1</v>
      </c>
      <c r="W67" s="2">
        <v>0</v>
      </c>
    </row>
    <row r="68" spans="15:23" x14ac:dyDescent="0.25">
      <c r="O68" s="2">
        <v>55</v>
      </c>
      <c r="P68" s="2">
        <v>27</v>
      </c>
      <c r="Q68" s="2">
        <v>1.35</v>
      </c>
      <c r="R68" s="2">
        <v>3</v>
      </c>
      <c r="S68" s="2">
        <v>11</v>
      </c>
      <c r="T68" s="2">
        <v>2</v>
      </c>
      <c r="U68" s="2">
        <v>4</v>
      </c>
      <c r="V68" s="2">
        <v>0</v>
      </c>
      <c r="W68" s="2">
        <v>0</v>
      </c>
    </row>
    <row r="69" spans="15:23" x14ac:dyDescent="0.25">
      <c r="O69" s="2">
        <v>56</v>
      </c>
      <c r="P69" s="2">
        <v>37</v>
      </c>
      <c r="Q69" s="2">
        <v>1.85</v>
      </c>
      <c r="R69" s="2">
        <v>4</v>
      </c>
      <c r="S69" s="2">
        <v>4</v>
      </c>
      <c r="T69" s="2">
        <v>6</v>
      </c>
      <c r="U69" s="2">
        <v>3</v>
      </c>
      <c r="V69" s="2">
        <v>3</v>
      </c>
      <c r="W69" s="2">
        <v>0</v>
      </c>
    </row>
    <row r="70" spans="15:23" x14ac:dyDescent="0.25">
      <c r="O70" s="2">
        <v>57</v>
      </c>
      <c r="P70" s="2">
        <v>22</v>
      </c>
      <c r="Q70" s="2">
        <v>1.1000000000000001</v>
      </c>
      <c r="R70" s="2">
        <v>6</v>
      </c>
      <c r="S70" s="2">
        <v>9</v>
      </c>
      <c r="T70" s="2">
        <v>3</v>
      </c>
      <c r="U70" s="2">
        <v>1</v>
      </c>
      <c r="V70" s="2">
        <v>1</v>
      </c>
      <c r="W70" s="2">
        <v>0</v>
      </c>
    </row>
    <row r="71" spans="15:23" x14ac:dyDescent="0.25">
      <c r="O71" s="2">
        <v>58</v>
      </c>
      <c r="P71" s="2">
        <v>30</v>
      </c>
      <c r="Q71" s="2">
        <v>1.5</v>
      </c>
      <c r="R71" s="2">
        <v>5</v>
      </c>
      <c r="S71" s="2">
        <v>8</v>
      </c>
      <c r="T71" s="2">
        <v>2</v>
      </c>
      <c r="U71" s="2">
        <v>3</v>
      </c>
      <c r="V71" s="2">
        <v>1</v>
      </c>
      <c r="W71" s="2">
        <v>1</v>
      </c>
    </row>
    <row r="72" spans="15:23" x14ac:dyDescent="0.25">
      <c r="O72" s="2">
        <v>59</v>
      </c>
      <c r="P72" s="2">
        <v>32</v>
      </c>
      <c r="Q72" s="2">
        <v>1.6</v>
      </c>
      <c r="R72" s="2">
        <v>4</v>
      </c>
      <c r="S72" s="2">
        <v>8</v>
      </c>
      <c r="T72" s="2">
        <v>3</v>
      </c>
      <c r="U72" s="2">
        <v>2</v>
      </c>
      <c r="V72" s="2">
        <v>3</v>
      </c>
      <c r="W72" s="2">
        <v>0</v>
      </c>
    </row>
    <row r="73" spans="15:23" x14ac:dyDescent="0.25">
      <c r="O73" s="2">
        <v>60</v>
      </c>
      <c r="P73" s="2">
        <v>35</v>
      </c>
      <c r="Q73" s="2">
        <v>1.75</v>
      </c>
      <c r="R73" s="2">
        <v>2</v>
      </c>
      <c r="S73" s="2">
        <v>7</v>
      </c>
      <c r="T73" s="2">
        <v>6</v>
      </c>
      <c r="U73" s="2">
        <v>4</v>
      </c>
      <c r="V73" s="2">
        <v>1</v>
      </c>
      <c r="W73" s="2">
        <v>0</v>
      </c>
    </row>
    <row r="74" spans="15:23" x14ac:dyDescent="0.25">
      <c r="O74" s="2">
        <v>61</v>
      </c>
      <c r="P74" s="2">
        <v>29</v>
      </c>
      <c r="Q74" s="2">
        <v>1.45</v>
      </c>
      <c r="R74" s="2">
        <v>3</v>
      </c>
      <c r="S74" s="2">
        <v>8</v>
      </c>
      <c r="T74" s="2">
        <v>7</v>
      </c>
      <c r="U74" s="2">
        <v>1</v>
      </c>
      <c r="V74" s="2">
        <v>1</v>
      </c>
      <c r="W74" s="2">
        <v>0</v>
      </c>
    </row>
    <row r="75" spans="15:23" x14ac:dyDescent="0.25">
      <c r="O75" s="2">
        <v>62</v>
      </c>
      <c r="P75" s="2">
        <v>28</v>
      </c>
      <c r="Q75" s="2">
        <v>1.4</v>
      </c>
      <c r="R75" s="2">
        <v>6</v>
      </c>
      <c r="S75" s="2">
        <v>7</v>
      </c>
      <c r="T75" s="2">
        <v>3</v>
      </c>
      <c r="U75" s="2">
        <v>1</v>
      </c>
      <c r="V75" s="2">
        <v>3</v>
      </c>
      <c r="W75" s="2">
        <v>0</v>
      </c>
    </row>
    <row r="76" spans="15:23" x14ac:dyDescent="0.25">
      <c r="O76" s="2">
        <v>63</v>
      </c>
      <c r="P76" s="2">
        <v>36</v>
      </c>
      <c r="Q76" s="2">
        <v>1.8</v>
      </c>
      <c r="R76" s="2">
        <v>1</v>
      </c>
      <c r="S76" s="2">
        <v>12</v>
      </c>
      <c r="T76" s="2">
        <v>1</v>
      </c>
      <c r="U76" s="2">
        <v>2</v>
      </c>
      <c r="V76" s="2">
        <v>4</v>
      </c>
      <c r="W76" s="2">
        <v>0</v>
      </c>
    </row>
    <row r="77" spans="15:23" x14ac:dyDescent="0.25">
      <c r="O77" s="2">
        <v>64</v>
      </c>
      <c r="P77" s="2">
        <v>27</v>
      </c>
      <c r="Q77" s="2">
        <v>1.35</v>
      </c>
      <c r="R77" s="2">
        <v>4</v>
      </c>
      <c r="S77" s="2">
        <v>9</v>
      </c>
      <c r="T77" s="2">
        <v>3</v>
      </c>
      <c r="U77" s="2">
        <v>4</v>
      </c>
      <c r="V77" s="2">
        <v>0</v>
      </c>
      <c r="W77" s="2">
        <v>0</v>
      </c>
    </row>
    <row r="78" spans="15:23" x14ac:dyDescent="0.25">
      <c r="O78" s="2">
        <v>65</v>
      </c>
      <c r="P78" s="2">
        <v>28</v>
      </c>
      <c r="Q78" s="2">
        <v>1.4</v>
      </c>
      <c r="R78" s="2">
        <v>5</v>
      </c>
      <c r="S78" s="2">
        <v>8</v>
      </c>
      <c r="T78" s="2">
        <v>3</v>
      </c>
      <c r="U78" s="2">
        <v>2</v>
      </c>
      <c r="V78" s="2">
        <v>2</v>
      </c>
      <c r="W78" s="2">
        <v>0</v>
      </c>
    </row>
    <row r="79" spans="15:23" x14ac:dyDescent="0.25">
      <c r="O79" s="2">
        <v>66</v>
      </c>
      <c r="P79" s="2">
        <v>34</v>
      </c>
      <c r="Q79" s="2">
        <v>1.7</v>
      </c>
      <c r="R79" s="2">
        <v>5</v>
      </c>
      <c r="S79" s="2">
        <v>4</v>
      </c>
      <c r="T79" s="2">
        <v>5</v>
      </c>
      <c r="U79" s="2">
        <v>4</v>
      </c>
      <c r="V79" s="2">
        <v>2</v>
      </c>
      <c r="W79" s="2">
        <v>0</v>
      </c>
    </row>
    <row r="80" spans="15:23" x14ac:dyDescent="0.25">
      <c r="O80" s="2">
        <v>67</v>
      </c>
      <c r="P80" s="2">
        <v>26</v>
      </c>
      <c r="Q80" s="2">
        <v>1.3</v>
      </c>
      <c r="R80" s="2">
        <v>5</v>
      </c>
      <c r="S80" s="2">
        <v>7</v>
      </c>
      <c r="T80" s="2">
        <v>5</v>
      </c>
      <c r="U80" s="2">
        <v>3</v>
      </c>
      <c r="V80" s="2">
        <v>0</v>
      </c>
      <c r="W80" s="2">
        <v>0</v>
      </c>
    </row>
    <row r="81" spans="15:23" x14ac:dyDescent="0.25">
      <c r="O81" s="2">
        <v>68</v>
      </c>
      <c r="P81" s="2">
        <v>22</v>
      </c>
      <c r="Q81" s="2">
        <v>1.1000000000000001</v>
      </c>
      <c r="R81" s="2">
        <v>7</v>
      </c>
      <c r="S81" s="2">
        <v>8</v>
      </c>
      <c r="T81" s="2">
        <v>1</v>
      </c>
      <c r="U81" s="2">
        <v>4</v>
      </c>
      <c r="V81" s="2">
        <v>0</v>
      </c>
      <c r="W81" s="2">
        <v>0</v>
      </c>
    </row>
    <row r="82" spans="15:23" x14ac:dyDescent="0.25">
      <c r="O82" s="2">
        <v>69</v>
      </c>
      <c r="P82" s="2">
        <v>31</v>
      </c>
      <c r="Q82" s="2">
        <v>1.55</v>
      </c>
      <c r="R82" s="2">
        <v>3</v>
      </c>
      <c r="S82" s="2">
        <v>7</v>
      </c>
      <c r="T82" s="2">
        <v>7</v>
      </c>
      <c r="U82" s="2">
        <v>2</v>
      </c>
      <c r="V82" s="2">
        <v>1</v>
      </c>
      <c r="W82" s="2">
        <v>0</v>
      </c>
    </row>
    <row r="83" spans="15:23" x14ac:dyDescent="0.25">
      <c r="O83" s="2">
        <v>70</v>
      </c>
      <c r="P83" s="2">
        <v>30</v>
      </c>
      <c r="Q83" s="2">
        <v>1.5</v>
      </c>
      <c r="R83" s="2">
        <v>5</v>
      </c>
      <c r="S83" s="2">
        <v>7</v>
      </c>
      <c r="T83" s="2">
        <v>4</v>
      </c>
      <c r="U83" s="2">
        <v>1</v>
      </c>
      <c r="V83" s="2">
        <v>3</v>
      </c>
      <c r="W83" s="2">
        <v>0</v>
      </c>
    </row>
    <row r="84" spans="15:23" x14ac:dyDescent="0.25">
      <c r="O84" s="2">
        <v>71</v>
      </c>
      <c r="P84" s="2">
        <v>31</v>
      </c>
      <c r="Q84" s="2">
        <v>1.55</v>
      </c>
      <c r="R84" s="2">
        <v>3</v>
      </c>
      <c r="S84" s="2">
        <v>8</v>
      </c>
      <c r="T84" s="2">
        <v>5</v>
      </c>
      <c r="U84" s="2">
        <v>3</v>
      </c>
      <c r="V84" s="2">
        <v>1</v>
      </c>
      <c r="W84" s="2">
        <v>0</v>
      </c>
    </row>
    <row r="85" spans="15:23" x14ac:dyDescent="0.25">
      <c r="O85" s="2">
        <v>72</v>
      </c>
      <c r="P85" s="2">
        <v>35</v>
      </c>
      <c r="Q85" s="2">
        <v>1.75</v>
      </c>
      <c r="R85" s="2">
        <v>2</v>
      </c>
      <c r="S85" s="2">
        <v>8</v>
      </c>
      <c r="T85" s="2">
        <v>5</v>
      </c>
      <c r="U85" s="2">
        <v>3</v>
      </c>
      <c r="V85" s="2">
        <v>2</v>
      </c>
      <c r="W85" s="2">
        <v>0</v>
      </c>
    </row>
    <row r="86" spans="15:23" x14ac:dyDescent="0.25">
      <c r="O86" s="2">
        <v>73</v>
      </c>
      <c r="P86" s="2">
        <v>30</v>
      </c>
      <c r="Q86" s="2">
        <v>1.5</v>
      </c>
      <c r="R86" s="2">
        <v>4</v>
      </c>
      <c r="S86" s="2">
        <v>8</v>
      </c>
      <c r="T86" s="2">
        <v>3</v>
      </c>
      <c r="U86" s="2">
        <v>4</v>
      </c>
      <c r="V86" s="2">
        <v>1</v>
      </c>
      <c r="W86" s="2">
        <v>0</v>
      </c>
    </row>
    <row r="87" spans="15:23" x14ac:dyDescent="0.25">
      <c r="O87" s="2">
        <v>74</v>
      </c>
      <c r="P87" s="2">
        <v>28</v>
      </c>
      <c r="Q87" s="2">
        <v>1.4</v>
      </c>
      <c r="R87" s="2">
        <v>4</v>
      </c>
      <c r="S87" s="2">
        <v>9</v>
      </c>
      <c r="T87" s="2">
        <v>2</v>
      </c>
      <c r="U87" s="2">
        <v>5</v>
      </c>
      <c r="V87" s="2">
        <v>0</v>
      </c>
      <c r="W87" s="2">
        <v>0</v>
      </c>
    </row>
    <row r="88" spans="15:23" x14ac:dyDescent="0.25">
      <c r="O88" s="2">
        <v>75</v>
      </c>
      <c r="P88" s="2">
        <v>27</v>
      </c>
      <c r="Q88" s="2">
        <v>1.35</v>
      </c>
      <c r="R88" s="2">
        <v>7</v>
      </c>
      <c r="S88" s="2">
        <v>5</v>
      </c>
      <c r="T88" s="2">
        <v>4</v>
      </c>
      <c r="U88" s="2">
        <v>2</v>
      </c>
      <c r="V88" s="2">
        <v>2</v>
      </c>
      <c r="W88" s="2">
        <v>0</v>
      </c>
    </row>
    <row r="89" spans="15:23" x14ac:dyDescent="0.25">
      <c r="O89" s="2">
        <v>76</v>
      </c>
      <c r="P89" s="2">
        <v>25</v>
      </c>
      <c r="Q89" s="2">
        <v>1.25</v>
      </c>
      <c r="R89" s="2">
        <v>4</v>
      </c>
      <c r="S89" s="2">
        <v>10</v>
      </c>
      <c r="T89" s="2">
        <v>3</v>
      </c>
      <c r="U89" s="2">
        <v>3</v>
      </c>
      <c r="V89" s="2">
        <v>0</v>
      </c>
      <c r="W89" s="2">
        <v>0</v>
      </c>
    </row>
    <row r="90" spans="15:23" x14ac:dyDescent="0.25">
      <c r="O90" s="2">
        <v>77</v>
      </c>
      <c r="P90" s="2">
        <v>25</v>
      </c>
      <c r="Q90" s="2">
        <v>1.25</v>
      </c>
      <c r="R90" s="2">
        <v>7</v>
      </c>
      <c r="S90" s="2">
        <v>7</v>
      </c>
      <c r="T90" s="2">
        <v>2</v>
      </c>
      <c r="U90" s="2">
        <v>2</v>
      </c>
      <c r="V90" s="2">
        <v>2</v>
      </c>
      <c r="W90" s="2">
        <v>0</v>
      </c>
    </row>
    <row r="91" spans="15:23" x14ac:dyDescent="0.25">
      <c r="O91" s="2">
        <v>78</v>
      </c>
      <c r="P91" s="2">
        <v>24</v>
      </c>
      <c r="Q91" s="2">
        <v>1.2</v>
      </c>
      <c r="R91" s="2">
        <v>2</v>
      </c>
      <c r="S91" s="2">
        <v>14</v>
      </c>
      <c r="T91" s="2">
        <v>2</v>
      </c>
      <c r="U91" s="2">
        <v>2</v>
      </c>
      <c r="V91" s="2">
        <v>0</v>
      </c>
      <c r="W91" s="2">
        <v>0</v>
      </c>
    </row>
    <row r="92" spans="15:23" x14ac:dyDescent="0.25">
      <c r="O92" s="2">
        <v>79</v>
      </c>
      <c r="P92" s="2">
        <v>23</v>
      </c>
      <c r="Q92" s="2">
        <v>1.1499999999999999</v>
      </c>
      <c r="R92" s="2">
        <v>8</v>
      </c>
      <c r="S92" s="2">
        <v>3</v>
      </c>
      <c r="T92" s="2">
        <v>7</v>
      </c>
      <c r="U92" s="2">
        <v>2</v>
      </c>
      <c r="V92" s="2">
        <v>0</v>
      </c>
      <c r="W92" s="2">
        <v>0</v>
      </c>
    </row>
    <row r="93" spans="15:23" x14ac:dyDescent="0.25">
      <c r="O93" s="2">
        <v>80</v>
      </c>
      <c r="P93" s="2">
        <v>31</v>
      </c>
      <c r="Q93" s="2">
        <v>1.55</v>
      </c>
      <c r="R93" s="2">
        <v>2</v>
      </c>
      <c r="S93" s="2">
        <v>11</v>
      </c>
      <c r="T93" s="2">
        <v>2</v>
      </c>
      <c r="U93" s="2">
        <v>4</v>
      </c>
      <c r="V93" s="2">
        <v>1</v>
      </c>
      <c r="W93" s="2">
        <v>0</v>
      </c>
    </row>
    <row r="94" spans="15:23" x14ac:dyDescent="0.25">
      <c r="O94" s="2">
        <v>81</v>
      </c>
      <c r="P94" s="2">
        <v>18</v>
      </c>
      <c r="Q94" s="2">
        <v>0.9</v>
      </c>
      <c r="R94" s="2">
        <v>6</v>
      </c>
      <c r="S94" s="2">
        <v>10</v>
      </c>
      <c r="T94" s="2">
        <v>4</v>
      </c>
      <c r="U94" s="2">
        <v>0</v>
      </c>
      <c r="V94" s="2">
        <v>0</v>
      </c>
      <c r="W94" s="2">
        <v>0</v>
      </c>
    </row>
    <row r="95" spans="15:23" x14ac:dyDescent="0.25">
      <c r="O95" s="2">
        <v>82</v>
      </c>
      <c r="P95" s="2">
        <v>29</v>
      </c>
      <c r="Q95" s="2">
        <v>1.45</v>
      </c>
      <c r="R95" s="2">
        <v>4</v>
      </c>
      <c r="S95" s="2">
        <v>8</v>
      </c>
      <c r="T95" s="2">
        <v>3</v>
      </c>
      <c r="U95" s="2">
        <v>5</v>
      </c>
      <c r="V95" s="2">
        <v>0</v>
      </c>
      <c r="W95" s="2">
        <v>0</v>
      </c>
    </row>
    <row r="96" spans="15:23" x14ac:dyDescent="0.25">
      <c r="O96" s="2">
        <v>83</v>
      </c>
      <c r="P96" s="2">
        <v>24</v>
      </c>
      <c r="Q96" s="2">
        <v>1.2</v>
      </c>
      <c r="R96" s="2">
        <v>6</v>
      </c>
      <c r="S96" s="2">
        <v>8</v>
      </c>
      <c r="T96" s="2">
        <v>3</v>
      </c>
      <c r="U96" s="2">
        <v>2</v>
      </c>
      <c r="V96" s="2">
        <v>1</v>
      </c>
      <c r="W96" s="2">
        <v>0</v>
      </c>
    </row>
    <row r="97" spans="15:23" x14ac:dyDescent="0.25">
      <c r="O97" s="2">
        <v>84</v>
      </c>
      <c r="P97" s="2">
        <v>20</v>
      </c>
      <c r="Q97" s="2">
        <v>1</v>
      </c>
      <c r="R97" s="2">
        <v>6</v>
      </c>
      <c r="S97" s="2">
        <v>11</v>
      </c>
      <c r="T97" s="2">
        <v>0</v>
      </c>
      <c r="U97" s="2">
        <v>3</v>
      </c>
      <c r="V97" s="2">
        <v>0</v>
      </c>
      <c r="W97" s="2">
        <v>0</v>
      </c>
    </row>
    <row r="98" spans="15:23" x14ac:dyDescent="0.25">
      <c r="O98" s="2">
        <v>85</v>
      </c>
      <c r="P98" s="2">
        <v>27</v>
      </c>
      <c r="Q98" s="2">
        <v>1.35</v>
      </c>
      <c r="R98" s="2">
        <v>7</v>
      </c>
      <c r="S98" s="2">
        <v>5</v>
      </c>
      <c r="T98" s="2">
        <v>4</v>
      </c>
      <c r="U98" s="2">
        <v>2</v>
      </c>
      <c r="V98" s="2">
        <v>2</v>
      </c>
      <c r="W98" s="2">
        <v>0</v>
      </c>
    </row>
    <row r="99" spans="15:23" x14ac:dyDescent="0.25">
      <c r="O99" s="2">
        <v>86</v>
      </c>
      <c r="P99" s="2">
        <v>30</v>
      </c>
      <c r="Q99" s="2">
        <v>1.5</v>
      </c>
      <c r="R99" s="2">
        <v>5</v>
      </c>
      <c r="S99" s="2">
        <v>6</v>
      </c>
      <c r="T99" s="2">
        <v>4</v>
      </c>
      <c r="U99" s="2">
        <v>4</v>
      </c>
      <c r="V99" s="2">
        <v>1</v>
      </c>
      <c r="W99" s="2">
        <v>0</v>
      </c>
    </row>
    <row r="100" spans="15:23" x14ac:dyDescent="0.25">
      <c r="O100" s="2">
        <v>87</v>
      </c>
      <c r="P100" s="2">
        <v>30</v>
      </c>
      <c r="Q100" s="2">
        <v>1.5</v>
      </c>
      <c r="R100" s="2">
        <v>4</v>
      </c>
      <c r="S100" s="2">
        <v>7</v>
      </c>
      <c r="T100" s="2">
        <v>4</v>
      </c>
      <c r="U100" s="2">
        <v>5</v>
      </c>
      <c r="V100" s="2">
        <v>0</v>
      </c>
      <c r="W100" s="2">
        <v>0</v>
      </c>
    </row>
    <row r="101" spans="15:23" x14ac:dyDescent="0.25">
      <c r="O101" s="2">
        <v>88</v>
      </c>
      <c r="P101" s="2">
        <v>34</v>
      </c>
      <c r="Q101" s="2">
        <v>1.7</v>
      </c>
      <c r="R101" s="2">
        <v>3</v>
      </c>
      <c r="S101" s="2">
        <v>6</v>
      </c>
      <c r="T101" s="2">
        <v>7</v>
      </c>
      <c r="U101" s="2">
        <v>2</v>
      </c>
      <c r="V101" s="2">
        <v>2</v>
      </c>
      <c r="W101" s="2">
        <v>0</v>
      </c>
    </row>
    <row r="102" spans="15:23" x14ac:dyDescent="0.25">
      <c r="O102" s="2">
        <v>89</v>
      </c>
      <c r="P102" s="2">
        <v>32</v>
      </c>
      <c r="Q102" s="2">
        <v>1.6</v>
      </c>
      <c r="R102" s="2">
        <v>3</v>
      </c>
      <c r="S102" s="2">
        <v>10</v>
      </c>
      <c r="T102" s="2">
        <v>2</v>
      </c>
      <c r="U102" s="2">
        <v>2</v>
      </c>
      <c r="V102" s="2">
        <v>3</v>
      </c>
      <c r="W102" s="2">
        <v>0</v>
      </c>
    </row>
    <row r="103" spans="15:23" x14ac:dyDescent="0.25">
      <c r="O103" s="2">
        <v>90</v>
      </c>
      <c r="P103" s="2">
        <v>28</v>
      </c>
      <c r="Q103" s="2">
        <v>1.4</v>
      </c>
      <c r="R103" s="2">
        <v>2</v>
      </c>
      <c r="S103" s="2">
        <v>11</v>
      </c>
      <c r="T103" s="2">
        <v>5</v>
      </c>
      <c r="U103" s="2">
        <v>1</v>
      </c>
      <c r="V103" s="2">
        <v>1</v>
      </c>
      <c r="W103" s="2">
        <v>0</v>
      </c>
    </row>
    <row r="104" spans="15:23" x14ac:dyDescent="0.25">
      <c r="O104" s="2">
        <v>91</v>
      </c>
      <c r="P104" s="2">
        <v>28</v>
      </c>
      <c r="Q104" s="2">
        <v>1.4</v>
      </c>
      <c r="R104" s="2">
        <v>3</v>
      </c>
      <c r="S104" s="2">
        <v>10</v>
      </c>
      <c r="T104" s="2">
        <v>3</v>
      </c>
      <c r="U104" s="2">
        <v>4</v>
      </c>
      <c r="V104" s="2">
        <v>0</v>
      </c>
      <c r="W104" s="2">
        <v>0</v>
      </c>
    </row>
    <row r="105" spans="15:23" x14ac:dyDescent="0.25">
      <c r="O105" s="2">
        <v>92</v>
      </c>
      <c r="P105" s="2">
        <v>35</v>
      </c>
      <c r="Q105" s="2">
        <v>1.75</v>
      </c>
      <c r="R105" s="2">
        <v>3</v>
      </c>
      <c r="S105" s="2">
        <v>6</v>
      </c>
      <c r="T105" s="2">
        <v>6</v>
      </c>
      <c r="U105" s="2">
        <v>3</v>
      </c>
      <c r="V105" s="2">
        <v>2</v>
      </c>
      <c r="W105" s="2">
        <v>0</v>
      </c>
    </row>
    <row r="106" spans="15:23" x14ac:dyDescent="0.25">
      <c r="O106" s="2">
        <v>93</v>
      </c>
      <c r="P106" s="2">
        <v>26</v>
      </c>
      <c r="Q106" s="2">
        <v>1.3</v>
      </c>
      <c r="R106" s="2">
        <v>6</v>
      </c>
      <c r="S106" s="2">
        <v>7</v>
      </c>
      <c r="T106" s="2">
        <v>4</v>
      </c>
      <c r="U106" s="2">
        <v>1</v>
      </c>
      <c r="V106" s="2">
        <v>2</v>
      </c>
      <c r="W106" s="2">
        <v>0</v>
      </c>
    </row>
    <row r="107" spans="15:23" x14ac:dyDescent="0.25">
      <c r="O107" s="2">
        <v>94</v>
      </c>
      <c r="P107" s="2">
        <v>27</v>
      </c>
      <c r="Q107" s="2">
        <v>1.35</v>
      </c>
      <c r="R107" s="2">
        <v>6</v>
      </c>
      <c r="S107" s="2">
        <v>7</v>
      </c>
      <c r="T107" s="2">
        <v>3</v>
      </c>
      <c r="U107" s="2">
        <v>2</v>
      </c>
      <c r="V107" s="2">
        <v>2</v>
      </c>
      <c r="W107" s="2">
        <v>0</v>
      </c>
    </row>
    <row r="108" spans="15:23" x14ac:dyDescent="0.25">
      <c r="O108" s="2">
        <v>95</v>
      </c>
      <c r="P108" s="2">
        <v>25</v>
      </c>
      <c r="Q108" s="2">
        <v>1.25</v>
      </c>
      <c r="R108" s="2">
        <v>6</v>
      </c>
      <c r="S108" s="2">
        <v>7</v>
      </c>
      <c r="T108" s="2">
        <v>4</v>
      </c>
      <c r="U108" s="2">
        <v>2</v>
      </c>
      <c r="V108" s="2">
        <v>1</v>
      </c>
      <c r="W108" s="2">
        <v>0</v>
      </c>
    </row>
    <row r="109" spans="15:23" x14ac:dyDescent="0.25">
      <c r="O109" s="2">
        <v>96</v>
      </c>
      <c r="P109" s="2">
        <v>33</v>
      </c>
      <c r="Q109" s="2">
        <v>1.65</v>
      </c>
      <c r="R109" s="2">
        <v>4</v>
      </c>
      <c r="S109" s="2">
        <v>7</v>
      </c>
      <c r="T109" s="2">
        <v>3</v>
      </c>
      <c r="U109" s="2">
        <v>4</v>
      </c>
      <c r="V109" s="2">
        <v>2</v>
      </c>
      <c r="W109" s="2">
        <v>0</v>
      </c>
    </row>
    <row r="110" spans="15:23" x14ac:dyDescent="0.25">
      <c r="O110" s="2">
        <v>97</v>
      </c>
      <c r="P110" s="2">
        <v>38</v>
      </c>
      <c r="Q110" s="2">
        <v>1.9</v>
      </c>
      <c r="R110" s="2">
        <v>4</v>
      </c>
      <c r="S110" s="2">
        <v>6</v>
      </c>
      <c r="T110" s="2">
        <v>3</v>
      </c>
      <c r="U110" s="2">
        <v>2</v>
      </c>
      <c r="V110" s="2">
        <v>5</v>
      </c>
      <c r="W110" s="2">
        <v>0</v>
      </c>
    </row>
    <row r="111" spans="15:23" x14ac:dyDescent="0.25">
      <c r="O111" s="2">
        <v>98</v>
      </c>
      <c r="P111" s="2">
        <v>27</v>
      </c>
      <c r="Q111" s="2">
        <v>1.35</v>
      </c>
      <c r="R111" s="2">
        <v>3</v>
      </c>
      <c r="S111" s="2">
        <v>11</v>
      </c>
      <c r="T111" s="2">
        <v>3</v>
      </c>
      <c r="U111" s="2">
        <v>2</v>
      </c>
      <c r="V111" s="2">
        <v>1</v>
      </c>
      <c r="W111" s="2">
        <v>0</v>
      </c>
    </row>
    <row r="112" spans="15:23" x14ac:dyDescent="0.25">
      <c r="O112" s="2">
        <v>99</v>
      </c>
      <c r="P112" s="2">
        <v>35</v>
      </c>
      <c r="Q112" s="2">
        <v>1.75</v>
      </c>
      <c r="R112" s="2">
        <v>3</v>
      </c>
      <c r="S112" s="2">
        <v>9</v>
      </c>
      <c r="T112" s="2">
        <v>2</v>
      </c>
      <c r="U112" s="2">
        <v>2</v>
      </c>
      <c r="V112" s="2">
        <v>4</v>
      </c>
      <c r="W112" s="2">
        <v>0</v>
      </c>
    </row>
    <row r="113" spans="15:23" x14ac:dyDescent="0.25">
      <c r="O113" s="2">
        <v>100</v>
      </c>
      <c r="P113" s="2">
        <v>33</v>
      </c>
      <c r="Q113" s="2">
        <v>1.65</v>
      </c>
      <c r="R113" s="2">
        <v>2</v>
      </c>
      <c r="S113" s="2">
        <v>7</v>
      </c>
      <c r="T113" s="2">
        <v>7</v>
      </c>
      <c r="U113" s="2">
        <v>4</v>
      </c>
      <c r="V113" s="2">
        <v>0</v>
      </c>
      <c r="W113" s="2">
        <v>0</v>
      </c>
    </row>
    <row r="114" spans="15:23" x14ac:dyDescent="0.25">
      <c r="O114" s="2">
        <v>101</v>
      </c>
      <c r="P114" s="2">
        <v>20</v>
      </c>
      <c r="Q114" s="2">
        <v>1</v>
      </c>
      <c r="R114" s="2">
        <v>7</v>
      </c>
      <c r="S114" s="2">
        <v>7</v>
      </c>
      <c r="T114" s="2">
        <v>5</v>
      </c>
      <c r="U114" s="2">
        <v>1</v>
      </c>
      <c r="V114" s="2">
        <v>0</v>
      </c>
      <c r="W114" s="2">
        <v>0</v>
      </c>
    </row>
    <row r="115" spans="15:23" x14ac:dyDescent="0.25">
      <c r="O115" s="2">
        <v>102</v>
      </c>
      <c r="P115" s="2">
        <v>32</v>
      </c>
      <c r="Q115" s="2">
        <v>1.6</v>
      </c>
      <c r="R115" s="2">
        <v>5</v>
      </c>
      <c r="S115" s="2">
        <v>4</v>
      </c>
      <c r="T115" s="2">
        <v>6</v>
      </c>
      <c r="U115" s="2">
        <v>4</v>
      </c>
      <c r="V115" s="2">
        <v>1</v>
      </c>
      <c r="W115" s="2">
        <v>0</v>
      </c>
    </row>
    <row r="116" spans="15:23" x14ac:dyDescent="0.25">
      <c r="O116" s="2">
        <v>103</v>
      </c>
      <c r="P116" s="2">
        <v>26</v>
      </c>
      <c r="Q116" s="2">
        <v>1.3</v>
      </c>
      <c r="R116" s="2">
        <v>4</v>
      </c>
      <c r="S116" s="2">
        <v>10</v>
      </c>
      <c r="T116" s="2">
        <v>3</v>
      </c>
      <c r="U116" s="2">
        <v>2</v>
      </c>
      <c r="V116" s="2">
        <v>1</v>
      </c>
      <c r="W116" s="2">
        <v>0</v>
      </c>
    </row>
    <row r="117" spans="15:23" x14ac:dyDescent="0.25">
      <c r="O117" s="2">
        <v>104</v>
      </c>
      <c r="P117" s="2">
        <v>27</v>
      </c>
      <c r="Q117" s="2">
        <v>1.35</v>
      </c>
      <c r="R117" s="2">
        <v>5</v>
      </c>
      <c r="S117" s="2">
        <v>8</v>
      </c>
      <c r="T117" s="2">
        <v>2</v>
      </c>
      <c r="U117" s="2">
        <v>5</v>
      </c>
      <c r="V117" s="2">
        <v>0</v>
      </c>
      <c r="W117" s="2">
        <v>0</v>
      </c>
    </row>
    <row r="118" spans="15:23" x14ac:dyDescent="0.25">
      <c r="O118" s="2">
        <v>105</v>
      </c>
      <c r="P118" s="2">
        <v>19</v>
      </c>
      <c r="Q118" s="2">
        <v>0.95</v>
      </c>
      <c r="R118" s="2">
        <v>7</v>
      </c>
      <c r="S118" s="2">
        <v>10</v>
      </c>
      <c r="T118" s="2">
        <v>1</v>
      </c>
      <c r="U118" s="2">
        <v>1</v>
      </c>
      <c r="V118" s="2">
        <v>1</v>
      </c>
      <c r="W118" s="2">
        <v>0</v>
      </c>
    </row>
    <row r="119" spans="15:23" x14ac:dyDescent="0.25">
      <c r="O119" s="2">
        <v>106</v>
      </c>
      <c r="P119" s="2">
        <v>27</v>
      </c>
      <c r="Q119" s="2">
        <v>1.35</v>
      </c>
      <c r="R119" s="2">
        <v>7</v>
      </c>
      <c r="S119" s="2">
        <v>4</v>
      </c>
      <c r="T119" s="2">
        <v>6</v>
      </c>
      <c r="U119" s="2">
        <v>1</v>
      </c>
      <c r="V119" s="2">
        <v>2</v>
      </c>
      <c r="W119" s="2">
        <v>0</v>
      </c>
    </row>
    <row r="120" spans="15:23" x14ac:dyDescent="0.25">
      <c r="O120" s="2">
        <v>107</v>
      </c>
      <c r="P120" s="2">
        <v>22</v>
      </c>
      <c r="Q120" s="2">
        <v>1.1000000000000001</v>
      </c>
      <c r="R120" s="2">
        <v>6</v>
      </c>
      <c r="S120" s="2">
        <v>10</v>
      </c>
      <c r="T120" s="2">
        <v>2</v>
      </c>
      <c r="U120" s="2">
        <v>0</v>
      </c>
      <c r="V120" s="2">
        <v>2</v>
      </c>
      <c r="W120" s="2">
        <v>0</v>
      </c>
    </row>
    <row r="121" spans="15:23" x14ac:dyDescent="0.25">
      <c r="O121" s="2">
        <v>108</v>
      </c>
      <c r="P121" s="2">
        <v>17</v>
      </c>
      <c r="Q121" s="2">
        <v>0.85</v>
      </c>
      <c r="R121" s="2">
        <v>8</v>
      </c>
      <c r="S121" s="2">
        <v>8</v>
      </c>
      <c r="T121" s="2">
        <v>3</v>
      </c>
      <c r="U121" s="2">
        <v>1</v>
      </c>
      <c r="V121" s="2">
        <v>0</v>
      </c>
      <c r="W121" s="2">
        <v>0</v>
      </c>
    </row>
    <row r="122" spans="15:23" x14ac:dyDescent="0.25">
      <c r="O122" s="2">
        <v>109</v>
      </c>
      <c r="P122" s="2">
        <v>25</v>
      </c>
      <c r="Q122" s="2">
        <v>1.25</v>
      </c>
      <c r="R122" s="2">
        <v>1</v>
      </c>
      <c r="S122" s="2">
        <v>15</v>
      </c>
      <c r="T122" s="2">
        <v>2</v>
      </c>
      <c r="U122" s="2">
        <v>2</v>
      </c>
      <c r="V122" s="2">
        <v>0</v>
      </c>
      <c r="W122" s="2">
        <v>0</v>
      </c>
    </row>
    <row r="123" spans="15:23" x14ac:dyDescent="0.25">
      <c r="O123" s="2">
        <v>110</v>
      </c>
      <c r="P123" s="2">
        <v>30</v>
      </c>
      <c r="Q123" s="2">
        <v>1.5</v>
      </c>
      <c r="R123" s="2">
        <v>4</v>
      </c>
      <c r="S123" s="2">
        <v>7</v>
      </c>
      <c r="T123" s="2">
        <v>5</v>
      </c>
      <c r="U123" s="2">
        <v>3</v>
      </c>
      <c r="V123" s="2">
        <v>1</v>
      </c>
      <c r="W123" s="2">
        <v>0</v>
      </c>
    </row>
    <row r="124" spans="15:23" x14ac:dyDescent="0.25">
      <c r="O124" s="2">
        <v>111</v>
      </c>
      <c r="P124" s="2">
        <v>31</v>
      </c>
      <c r="Q124" s="2">
        <v>1.55</v>
      </c>
      <c r="R124" s="2">
        <v>4</v>
      </c>
      <c r="S124" s="2">
        <v>6</v>
      </c>
      <c r="T124" s="2">
        <v>7</v>
      </c>
      <c r="U124" s="2">
        <v>1</v>
      </c>
      <c r="V124" s="2">
        <v>2</v>
      </c>
      <c r="W124" s="2">
        <v>0</v>
      </c>
    </row>
    <row r="125" spans="15:23" x14ac:dyDescent="0.25">
      <c r="O125" s="2">
        <v>112</v>
      </c>
      <c r="P125" s="2">
        <v>33</v>
      </c>
      <c r="Q125" s="2">
        <v>1.65</v>
      </c>
      <c r="R125" s="2">
        <v>3</v>
      </c>
      <c r="S125" s="2">
        <v>6</v>
      </c>
      <c r="T125" s="2">
        <v>6</v>
      </c>
      <c r="U125" s="2">
        <v>5</v>
      </c>
      <c r="V125" s="2">
        <v>0</v>
      </c>
      <c r="W125" s="2">
        <v>0</v>
      </c>
    </row>
    <row r="126" spans="15:23" x14ac:dyDescent="0.25">
      <c r="O126" s="2">
        <v>113</v>
      </c>
      <c r="P126" s="2">
        <v>34</v>
      </c>
      <c r="Q126" s="2">
        <v>1.7</v>
      </c>
      <c r="R126" s="2">
        <v>3</v>
      </c>
      <c r="S126" s="2">
        <v>6</v>
      </c>
      <c r="T126" s="2">
        <v>6</v>
      </c>
      <c r="U126" s="2">
        <v>4</v>
      </c>
      <c r="V126" s="2">
        <v>1</v>
      </c>
      <c r="W126" s="2">
        <v>0</v>
      </c>
    </row>
    <row r="127" spans="15:23" x14ac:dyDescent="0.25">
      <c r="O127" s="2">
        <v>114</v>
      </c>
      <c r="P127" s="2">
        <v>40</v>
      </c>
      <c r="Q127" s="2">
        <v>2</v>
      </c>
      <c r="R127" s="2">
        <v>3</v>
      </c>
      <c r="S127" s="2">
        <v>4</v>
      </c>
      <c r="T127" s="2">
        <v>4</v>
      </c>
      <c r="U127" s="2">
        <v>8</v>
      </c>
      <c r="V127" s="2">
        <v>1</v>
      </c>
      <c r="W127" s="2">
        <v>0</v>
      </c>
    </row>
    <row r="128" spans="15:23" x14ac:dyDescent="0.25">
      <c r="O128" s="2">
        <v>115</v>
      </c>
      <c r="P128" s="2">
        <v>28</v>
      </c>
      <c r="Q128" s="2">
        <v>1.4</v>
      </c>
      <c r="R128" s="2">
        <v>3</v>
      </c>
      <c r="S128" s="2">
        <v>10</v>
      </c>
      <c r="T128" s="2">
        <v>4</v>
      </c>
      <c r="U128" s="2">
        <v>2</v>
      </c>
      <c r="V128" s="2">
        <v>1</v>
      </c>
      <c r="W128" s="2">
        <v>0</v>
      </c>
    </row>
    <row r="129" spans="15:23" x14ac:dyDescent="0.25">
      <c r="O129" s="2">
        <v>116</v>
      </c>
      <c r="P129" s="2">
        <v>30</v>
      </c>
      <c r="Q129" s="2">
        <v>1.5</v>
      </c>
      <c r="R129" s="2">
        <v>3</v>
      </c>
      <c r="S129" s="2">
        <v>8</v>
      </c>
      <c r="T129" s="2">
        <v>5</v>
      </c>
      <c r="U129" s="2">
        <v>4</v>
      </c>
      <c r="V129" s="2">
        <v>0</v>
      </c>
      <c r="W129" s="2">
        <v>0</v>
      </c>
    </row>
    <row r="130" spans="15:23" x14ac:dyDescent="0.25">
      <c r="O130" s="2">
        <v>117</v>
      </c>
      <c r="P130" s="2">
        <v>26</v>
      </c>
      <c r="Q130" s="2">
        <v>1.3</v>
      </c>
      <c r="R130" s="2">
        <v>7</v>
      </c>
      <c r="S130" s="2">
        <v>5</v>
      </c>
      <c r="T130" s="2">
        <v>4</v>
      </c>
      <c r="U130" s="2">
        <v>3</v>
      </c>
      <c r="V130" s="2">
        <v>1</v>
      </c>
      <c r="W130" s="2">
        <v>0</v>
      </c>
    </row>
    <row r="131" spans="15:23" x14ac:dyDescent="0.25">
      <c r="O131" s="2">
        <v>118</v>
      </c>
      <c r="P131" s="2">
        <v>29</v>
      </c>
      <c r="Q131" s="2">
        <v>1.45</v>
      </c>
      <c r="R131" s="2">
        <v>3</v>
      </c>
      <c r="S131" s="2">
        <v>9</v>
      </c>
      <c r="T131" s="2">
        <v>5</v>
      </c>
      <c r="U131" s="2">
        <v>2</v>
      </c>
      <c r="V131" s="2">
        <v>1</v>
      </c>
      <c r="W131" s="2">
        <v>0</v>
      </c>
    </row>
    <row r="132" spans="15:23" x14ac:dyDescent="0.25">
      <c r="O132" s="2">
        <v>119</v>
      </c>
      <c r="P132" s="2">
        <v>28</v>
      </c>
      <c r="Q132" s="2">
        <v>1.4</v>
      </c>
      <c r="R132" s="2">
        <v>5</v>
      </c>
      <c r="S132" s="2">
        <v>8</v>
      </c>
      <c r="T132" s="2">
        <v>3</v>
      </c>
      <c r="U132" s="2">
        <v>2</v>
      </c>
      <c r="V132" s="2">
        <v>2</v>
      </c>
      <c r="W132" s="2">
        <v>0</v>
      </c>
    </row>
    <row r="133" spans="15:23" x14ac:dyDescent="0.25">
      <c r="O133" s="2">
        <v>120</v>
      </c>
      <c r="P133" s="2">
        <v>31</v>
      </c>
      <c r="Q133" s="2">
        <v>1.55</v>
      </c>
      <c r="R133" s="2">
        <v>4</v>
      </c>
      <c r="S133" s="2">
        <v>8</v>
      </c>
      <c r="T133" s="2">
        <v>3</v>
      </c>
      <c r="U133" s="2">
        <v>3</v>
      </c>
      <c r="V133" s="2">
        <v>2</v>
      </c>
      <c r="W133" s="2">
        <v>0</v>
      </c>
    </row>
    <row r="134" spans="15:23" x14ac:dyDescent="0.25">
      <c r="O134" s="2">
        <v>121</v>
      </c>
      <c r="P134" s="2">
        <v>23</v>
      </c>
      <c r="Q134" s="2">
        <v>1.1499999999999999</v>
      </c>
      <c r="R134" s="2">
        <v>6</v>
      </c>
      <c r="S134" s="2">
        <v>6</v>
      </c>
      <c r="T134" s="2">
        <v>7</v>
      </c>
      <c r="U134" s="2">
        <v>1</v>
      </c>
      <c r="V134" s="2">
        <v>0</v>
      </c>
      <c r="W134" s="2">
        <v>0</v>
      </c>
    </row>
    <row r="135" spans="15:23" x14ac:dyDescent="0.25">
      <c r="O135" s="2">
        <v>122</v>
      </c>
      <c r="P135" s="2">
        <v>23</v>
      </c>
      <c r="Q135" s="2">
        <v>1.1499999999999999</v>
      </c>
      <c r="R135" s="2">
        <v>8</v>
      </c>
      <c r="S135" s="2">
        <v>5</v>
      </c>
      <c r="T135" s="2">
        <v>4</v>
      </c>
      <c r="U135" s="2">
        <v>2</v>
      </c>
      <c r="V135" s="2">
        <v>1</v>
      </c>
      <c r="W135" s="2">
        <v>0</v>
      </c>
    </row>
    <row r="136" spans="15:23" x14ac:dyDescent="0.25">
      <c r="O136" s="2">
        <v>123</v>
      </c>
      <c r="P136" s="2">
        <v>30</v>
      </c>
      <c r="Q136" s="2">
        <v>1.5</v>
      </c>
      <c r="R136" s="2">
        <v>3</v>
      </c>
      <c r="S136" s="2">
        <v>8</v>
      </c>
      <c r="T136" s="2">
        <v>6</v>
      </c>
      <c r="U136" s="2">
        <v>2</v>
      </c>
      <c r="V136" s="2">
        <v>1</v>
      </c>
      <c r="W136" s="2">
        <v>0</v>
      </c>
    </row>
    <row r="137" spans="15:23" x14ac:dyDescent="0.25">
      <c r="O137" s="2">
        <v>124</v>
      </c>
      <c r="P137" s="2">
        <v>25</v>
      </c>
      <c r="Q137" s="2">
        <v>1.25</v>
      </c>
      <c r="R137" s="2">
        <v>10</v>
      </c>
      <c r="S137" s="2">
        <v>2</v>
      </c>
      <c r="T137" s="2">
        <v>4</v>
      </c>
      <c r="U137" s="2">
        <v>1</v>
      </c>
      <c r="V137" s="2">
        <v>3</v>
      </c>
      <c r="W137" s="2">
        <v>0</v>
      </c>
    </row>
    <row r="138" spans="15:23" x14ac:dyDescent="0.25">
      <c r="O138" s="2">
        <v>125</v>
      </c>
      <c r="P138" s="2">
        <v>37</v>
      </c>
      <c r="Q138" s="2">
        <v>1.85</v>
      </c>
      <c r="R138" s="2">
        <v>3</v>
      </c>
      <c r="S138" s="2">
        <v>4</v>
      </c>
      <c r="T138" s="2">
        <v>6</v>
      </c>
      <c r="U138" s="2">
        <v>7</v>
      </c>
      <c r="V138" s="2">
        <v>0</v>
      </c>
      <c r="W138" s="2">
        <v>0</v>
      </c>
    </row>
    <row r="139" spans="15:23" x14ac:dyDescent="0.25">
      <c r="O139" s="2">
        <v>126</v>
      </c>
      <c r="P139" s="2">
        <v>24</v>
      </c>
      <c r="Q139" s="2">
        <v>1.2</v>
      </c>
      <c r="R139" s="2">
        <v>5</v>
      </c>
      <c r="S139" s="2">
        <v>10</v>
      </c>
      <c r="T139" s="2">
        <v>1</v>
      </c>
      <c r="U139" s="2">
        <v>4</v>
      </c>
      <c r="V139" s="2">
        <v>0</v>
      </c>
      <c r="W139" s="2">
        <v>0</v>
      </c>
    </row>
    <row r="140" spans="15:23" x14ac:dyDescent="0.25">
      <c r="O140" s="2">
        <v>127</v>
      </c>
      <c r="P140" s="2">
        <v>37</v>
      </c>
      <c r="Q140" s="2">
        <v>1.85</v>
      </c>
      <c r="R140" s="2">
        <v>2</v>
      </c>
      <c r="S140" s="2">
        <v>8</v>
      </c>
      <c r="T140" s="2">
        <v>3</v>
      </c>
      <c r="U140" s="2">
        <v>5</v>
      </c>
      <c r="V140" s="2">
        <v>2</v>
      </c>
      <c r="W140" s="2">
        <v>0</v>
      </c>
    </row>
    <row r="141" spans="15:23" x14ac:dyDescent="0.25">
      <c r="O141" s="2">
        <v>128</v>
      </c>
      <c r="P141" s="2">
        <v>23</v>
      </c>
      <c r="Q141" s="2">
        <v>1.1499999999999999</v>
      </c>
      <c r="R141" s="2">
        <v>5</v>
      </c>
      <c r="S141" s="2">
        <v>9</v>
      </c>
      <c r="T141" s="2">
        <v>4</v>
      </c>
      <c r="U141" s="2">
        <v>2</v>
      </c>
      <c r="V141" s="2">
        <v>0</v>
      </c>
      <c r="W141" s="2">
        <v>0</v>
      </c>
    </row>
    <row r="142" spans="15:23" x14ac:dyDescent="0.25">
      <c r="O142" s="2">
        <v>129</v>
      </c>
      <c r="P142" s="2">
        <v>20</v>
      </c>
      <c r="Q142" s="2">
        <v>1</v>
      </c>
      <c r="R142" s="2">
        <v>8</v>
      </c>
      <c r="S142" s="2">
        <v>7</v>
      </c>
      <c r="T142" s="2">
        <v>3</v>
      </c>
      <c r="U142" s="2">
        <v>1</v>
      </c>
      <c r="V142" s="2">
        <v>1</v>
      </c>
      <c r="W142" s="2">
        <v>0</v>
      </c>
    </row>
    <row r="143" spans="15:23" x14ac:dyDescent="0.25">
      <c r="O143" s="2">
        <v>130</v>
      </c>
      <c r="P143" s="2">
        <v>42</v>
      </c>
      <c r="Q143" s="2">
        <v>2.1</v>
      </c>
      <c r="R143" s="2">
        <v>2</v>
      </c>
      <c r="S143" s="2">
        <v>4</v>
      </c>
      <c r="T143" s="2">
        <v>7</v>
      </c>
      <c r="U143" s="2">
        <v>4</v>
      </c>
      <c r="V143" s="2">
        <v>3</v>
      </c>
      <c r="W143" s="2">
        <v>0</v>
      </c>
    </row>
    <row r="144" spans="15:23" x14ac:dyDescent="0.25">
      <c r="O144" s="2">
        <v>131</v>
      </c>
      <c r="P144" s="2">
        <v>37</v>
      </c>
      <c r="Q144" s="2">
        <v>1.85</v>
      </c>
      <c r="R144" s="2">
        <v>3</v>
      </c>
      <c r="S144" s="2">
        <v>4</v>
      </c>
      <c r="T144" s="2">
        <v>8</v>
      </c>
      <c r="U144" s="2">
        <v>3</v>
      </c>
      <c r="V144" s="2">
        <v>2</v>
      </c>
      <c r="W144" s="2">
        <v>0</v>
      </c>
    </row>
    <row r="145" spans="15:23" x14ac:dyDescent="0.25">
      <c r="O145" s="2">
        <v>132</v>
      </c>
      <c r="P145" s="2">
        <v>27</v>
      </c>
      <c r="Q145" s="2">
        <v>1.35</v>
      </c>
      <c r="R145" s="2">
        <v>2</v>
      </c>
      <c r="S145" s="2">
        <v>11</v>
      </c>
      <c r="T145" s="2">
        <v>5</v>
      </c>
      <c r="U145" s="2">
        <v>2</v>
      </c>
      <c r="V145" s="2">
        <v>0</v>
      </c>
      <c r="W145" s="2">
        <v>0</v>
      </c>
    </row>
    <row r="146" spans="15:23" x14ac:dyDescent="0.25">
      <c r="O146" s="2">
        <v>133</v>
      </c>
      <c r="P146" s="2">
        <v>19</v>
      </c>
      <c r="Q146" s="2">
        <v>0.95</v>
      </c>
      <c r="R146" s="2">
        <v>4</v>
      </c>
      <c r="S146" s="2">
        <v>13</v>
      </c>
      <c r="T146" s="2">
        <v>3</v>
      </c>
      <c r="U146" s="2">
        <v>0</v>
      </c>
      <c r="V146" s="2">
        <v>0</v>
      </c>
      <c r="W146" s="2">
        <v>0</v>
      </c>
    </row>
    <row r="147" spans="15:23" x14ac:dyDescent="0.25">
      <c r="O147" s="2">
        <v>134</v>
      </c>
      <c r="P147" s="2">
        <v>47</v>
      </c>
      <c r="Q147" s="2">
        <v>2.35</v>
      </c>
      <c r="R147" s="2">
        <v>0</v>
      </c>
      <c r="S147" s="2">
        <v>6</v>
      </c>
      <c r="T147" s="2">
        <v>4</v>
      </c>
      <c r="U147" s="2">
        <v>7</v>
      </c>
      <c r="V147" s="2">
        <v>3</v>
      </c>
      <c r="W147" s="2">
        <v>0</v>
      </c>
    </row>
    <row r="148" spans="15:23" x14ac:dyDescent="0.25">
      <c r="O148" s="2">
        <v>135</v>
      </c>
      <c r="P148" s="2">
        <v>25</v>
      </c>
      <c r="Q148" s="2">
        <v>1.25</v>
      </c>
      <c r="R148" s="2">
        <v>8</v>
      </c>
      <c r="S148" s="2">
        <v>4</v>
      </c>
      <c r="T148" s="2">
        <v>4</v>
      </c>
      <c r="U148" s="2">
        <v>3</v>
      </c>
      <c r="V148" s="2">
        <v>1</v>
      </c>
      <c r="W148" s="2">
        <v>0</v>
      </c>
    </row>
    <row r="149" spans="15:23" x14ac:dyDescent="0.25">
      <c r="O149" s="2">
        <v>136</v>
      </c>
      <c r="P149" s="2">
        <v>28</v>
      </c>
      <c r="Q149" s="2">
        <v>1.4</v>
      </c>
      <c r="R149" s="2">
        <v>5</v>
      </c>
      <c r="S149" s="2">
        <v>7</v>
      </c>
      <c r="T149" s="2">
        <v>4</v>
      </c>
      <c r="U149" s="2">
        <v>3</v>
      </c>
      <c r="V149" s="2">
        <v>1</v>
      </c>
      <c r="W149" s="2">
        <v>0</v>
      </c>
    </row>
    <row r="150" spans="15:23" x14ac:dyDescent="0.25">
      <c r="O150" s="2">
        <v>137</v>
      </c>
      <c r="P150" s="2">
        <v>22</v>
      </c>
      <c r="Q150" s="2">
        <v>1.1000000000000001</v>
      </c>
      <c r="R150" s="2">
        <v>8</v>
      </c>
      <c r="S150" s="2">
        <v>5</v>
      </c>
      <c r="T150" s="2">
        <v>5</v>
      </c>
      <c r="U150" s="2">
        <v>1</v>
      </c>
      <c r="V150" s="2">
        <v>1</v>
      </c>
      <c r="W150" s="2">
        <v>0</v>
      </c>
    </row>
    <row r="151" spans="15:23" x14ac:dyDescent="0.25">
      <c r="O151" s="2">
        <v>138</v>
      </c>
      <c r="P151" s="2">
        <v>30</v>
      </c>
      <c r="Q151" s="2">
        <v>1.5</v>
      </c>
      <c r="R151" s="2">
        <v>5</v>
      </c>
      <c r="S151" s="2">
        <v>7</v>
      </c>
      <c r="T151" s="2">
        <v>4</v>
      </c>
      <c r="U151" s="2">
        <v>1</v>
      </c>
      <c r="V151" s="2">
        <v>3</v>
      </c>
      <c r="W151" s="2">
        <v>0</v>
      </c>
    </row>
    <row r="152" spans="15:23" x14ac:dyDescent="0.25">
      <c r="O152" s="2">
        <v>139</v>
      </c>
      <c r="P152" s="2">
        <v>29</v>
      </c>
      <c r="Q152" s="2">
        <v>1.45</v>
      </c>
      <c r="R152" s="2">
        <v>4</v>
      </c>
      <c r="S152" s="2">
        <v>6</v>
      </c>
      <c r="T152" s="2">
        <v>7</v>
      </c>
      <c r="U152" s="2">
        <v>3</v>
      </c>
      <c r="V152" s="2">
        <v>0</v>
      </c>
      <c r="W152" s="2">
        <v>0</v>
      </c>
    </row>
    <row r="153" spans="15:23" x14ac:dyDescent="0.25">
      <c r="O153" s="2">
        <v>140</v>
      </c>
      <c r="P153" s="2">
        <v>22</v>
      </c>
      <c r="Q153" s="2">
        <v>1.1000000000000001</v>
      </c>
      <c r="R153" s="2">
        <v>7</v>
      </c>
      <c r="S153" s="2">
        <v>8</v>
      </c>
      <c r="T153" s="2">
        <v>2</v>
      </c>
      <c r="U153" s="2">
        <v>2</v>
      </c>
      <c r="V153" s="2">
        <v>1</v>
      </c>
      <c r="W153" s="2">
        <v>0</v>
      </c>
    </row>
    <row r="154" spans="15:23" x14ac:dyDescent="0.25">
      <c r="O154" s="2">
        <v>141</v>
      </c>
      <c r="P154" s="2">
        <v>32</v>
      </c>
      <c r="Q154" s="2">
        <v>1.6</v>
      </c>
      <c r="R154" s="2">
        <v>2</v>
      </c>
      <c r="S154" s="2">
        <v>10</v>
      </c>
      <c r="T154" s="2">
        <v>3</v>
      </c>
      <c r="U154" s="2">
        <v>4</v>
      </c>
      <c r="V154" s="2">
        <v>1</v>
      </c>
      <c r="W154" s="2">
        <v>0</v>
      </c>
    </row>
    <row r="155" spans="15:23" x14ac:dyDescent="0.25">
      <c r="O155" s="2">
        <v>142</v>
      </c>
      <c r="P155" s="2">
        <v>25</v>
      </c>
      <c r="Q155" s="2">
        <v>1.25</v>
      </c>
      <c r="R155" s="2">
        <v>4</v>
      </c>
      <c r="S155" s="2">
        <v>10</v>
      </c>
      <c r="T155" s="2">
        <v>3</v>
      </c>
      <c r="U155" s="2">
        <v>3</v>
      </c>
      <c r="V155" s="2">
        <v>0</v>
      </c>
      <c r="W155" s="2">
        <v>0</v>
      </c>
    </row>
    <row r="156" spans="15:23" x14ac:dyDescent="0.25">
      <c r="O156" s="2">
        <v>143</v>
      </c>
      <c r="P156" s="2">
        <v>25</v>
      </c>
      <c r="Q156" s="2">
        <v>1.25</v>
      </c>
      <c r="R156" s="2">
        <v>4</v>
      </c>
      <c r="S156" s="2">
        <v>10</v>
      </c>
      <c r="T156" s="2">
        <v>4</v>
      </c>
      <c r="U156" s="2">
        <v>1</v>
      </c>
      <c r="V156" s="2">
        <v>1</v>
      </c>
      <c r="W156" s="2">
        <v>0</v>
      </c>
    </row>
    <row r="157" spans="15:23" x14ac:dyDescent="0.25">
      <c r="O157" s="2">
        <v>144</v>
      </c>
      <c r="P157" s="2">
        <v>25</v>
      </c>
      <c r="Q157" s="2">
        <v>1.25</v>
      </c>
      <c r="R157" s="2">
        <v>5</v>
      </c>
      <c r="S157" s="2">
        <v>10</v>
      </c>
      <c r="T157" s="2">
        <v>2</v>
      </c>
      <c r="U157" s="2">
        <v>1</v>
      </c>
      <c r="V157" s="2">
        <v>2</v>
      </c>
      <c r="W157" s="2">
        <v>0</v>
      </c>
    </row>
    <row r="158" spans="15:23" x14ac:dyDescent="0.25">
      <c r="O158" s="2">
        <v>145</v>
      </c>
      <c r="P158" s="2">
        <v>31</v>
      </c>
      <c r="Q158" s="2">
        <v>1.55</v>
      </c>
      <c r="R158" s="2">
        <v>2</v>
      </c>
      <c r="S158" s="2">
        <v>11</v>
      </c>
      <c r="T158" s="2">
        <v>2</v>
      </c>
      <c r="U158" s="2">
        <v>4</v>
      </c>
      <c r="V158" s="2">
        <v>1</v>
      </c>
      <c r="W158" s="2">
        <v>0</v>
      </c>
    </row>
    <row r="159" spans="15:23" x14ac:dyDescent="0.25">
      <c r="O159" s="2">
        <v>146</v>
      </c>
      <c r="P159" s="2">
        <v>19</v>
      </c>
      <c r="Q159" s="2">
        <v>0.95</v>
      </c>
      <c r="R159" s="2">
        <v>7</v>
      </c>
      <c r="S159" s="2">
        <v>9</v>
      </c>
      <c r="T159" s="2">
        <v>3</v>
      </c>
      <c r="U159" s="2">
        <v>0</v>
      </c>
      <c r="V159" s="2">
        <v>1</v>
      </c>
      <c r="W159" s="2">
        <v>0</v>
      </c>
    </row>
    <row r="160" spans="15:23" x14ac:dyDescent="0.25">
      <c r="O160" s="2">
        <v>147</v>
      </c>
      <c r="P160" s="2">
        <v>32</v>
      </c>
      <c r="Q160" s="2">
        <v>1.6</v>
      </c>
      <c r="R160" s="2">
        <v>2</v>
      </c>
      <c r="S160" s="2">
        <v>9</v>
      </c>
      <c r="T160" s="2">
        <v>5</v>
      </c>
      <c r="U160" s="2">
        <v>3</v>
      </c>
      <c r="V160" s="2">
        <v>1</v>
      </c>
      <c r="W160" s="2">
        <v>0</v>
      </c>
    </row>
    <row r="161" spans="15:23" x14ac:dyDescent="0.25">
      <c r="O161" s="2">
        <v>148</v>
      </c>
      <c r="P161" s="2">
        <v>37</v>
      </c>
      <c r="Q161" s="2">
        <v>1.85</v>
      </c>
      <c r="R161" s="2">
        <v>3</v>
      </c>
      <c r="S161" s="2">
        <v>5</v>
      </c>
      <c r="T161" s="2">
        <v>6</v>
      </c>
      <c r="U161" s="2">
        <v>4</v>
      </c>
      <c r="V161" s="2">
        <v>2</v>
      </c>
      <c r="W161" s="2">
        <v>0</v>
      </c>
    </row>
    <row r="162" spans="15:23" x14ac:dyDescent="0.25">
      <c r="O162" s="2">
        <v>149</v>
      </c>
      <c r="P162" s="2">
        <v>35</v>
      </c>
      <c r="Q162" s="2">
        <v>1.75</v>
      </c>
      <c r="R162" s="2">
        <v>2</v>
      </c>
      <c r="S162" s="2">
        <v>7</v>
      </c>
      <c r="T162" s="2">
        <v>6</v>
      </c>
      <c r="U162" s="2">
        <v>4</v>
      </c>
      <c r="V162" s="2">
        <v>1</v>
      </c>
      <c r="W162" s="2">
        <v>0</v>
      </c>
    </row>
    <row r="163" spans="15:23" x14ac:dyDescent="0.25">
      <c r="O163" s="2">
        <v>150</v>
      </c>
      <c r="P163" s="2">
        <v>32</v>
      </c>
      <c r="Q163" s="2">
        <v>1.6</v>
      </c>
      <c r="R163" s="2">
        <v>3</v>
      </c>
      <c r="S163" s="2">
        <v>8</v>
      </c>
      <c r="T163" s="2">
        <v>4</v>
      </c>
      <c r="U163" s="2">
        <v>4</v>
      </c>
      <c r="V163" s="2">
        <v>1</v>
      </c>
      <c r="W163" s="2">
        <v>0</v>
      </c>
    </row>
    <row r="164" spans="15:23" x14ac:dyDescent="0.25">
      <c r="O164" s="2">
        <v>151</v>
      </c>
      <c r="P164" s="2">
        <v>32</v>
      </c>
      <c r="Q164" s="2">
        <v>1.6</v>
      </c>
      <c r="R164" s="2">
        <v>3</v>
      </c>
      <c r="S164" s="2">
        <v>8</v>
      </c>
      <c r="T164" s="2">
        <v>4</v>
      </c>
      <c r="U164" s="2">
        <v>4</v>
      </c>
      <c r="V164" s="2">
        <v>1</v>
      </c>
      <c r="W164" s="2">
        <v>0</v>
      </c>
    </row>
    <row r="165" spans="15:23" x14ac:dyDescent="0.25">
      <c r="O165" s="2">
        <v>152</v>
      </c>
      <c r="P165" s="2">
        <v>19</v>
      </c>
      <c r="Q165" s="2">
        <v>0.95</v>
      </c>
      <c r="R165" s="2">
        <v>7</v>
      </c>
      <c r="S165" s="2">
        <v>8</v>
      </c>
      <c r="T165" s="2">
        <v>4</v>
      </c>
      <c r="U165" s="2">
        <v>1</v>
      </c>
      <c r="V165" s="2">
        <v>0</v>
      </c>
      <c r="W165" s="2">
        <v>0</v>
      </c>
    </row>
    <row r="166" spans="15:23" x14ac:dyDescent="0.25">
      <c r="O166" s="2">
        <v>153</v>
      </c>
      <c r="P166" s="2">
        <v>27</v>
      </c>
      <c r="Q166" s="2">
        <v>1.35</v>
      </c>
      <c r="R166" s="2">
        <v>4</v>
      </c>
      <c r="S166" s="2">
        <v>10</v>
      </c>
      <c r="T166" s="2">
        <v>2</v>
      </c>
      <c r="U166" s="2">
        <v>3</v>
      </c>
      <c r="V166" s="2">
        <v>1</v>
      </c>
      <c r="W166" s="2">
        <v>0</v>
      </c>
    </row>
    <row r="167" spans="15:23" x14ac:dyDescent="0.25">
      <c r="O167" s="2">
        <v>154</v>
      </c>
      <c r="P167" s="2">
        <v>23</v>
      </c>
      <c r="Q167" s="2">
        <v>1.1499999999999999</v>
      </c>
      <c r="R167" s="2">
        <v>8</v>
      </c>
      <c r="S167" s="2">
        <v>5</v>
      </c>
      <c r="T167" s="2">
        <v>4</v>
      </c>
      <c r="U167" s="2">
        <v>2</v>
      </c>
      <c r="V167" s="2">
        <v>1</v>
      </c>
      <c r="W167" s="2">
        <v>0</v>
      </c>
    </row>
    <row r="168" spans="15:23" x14ac:dyDescent="0.25">
      <c r="O168" s="2">
        <v>155</v>
      </c>
      <c r="P168" s="2">
        <v>20</v>
      </c>
      <c r="Q168" s="2">
        <v>1</v>
      </c>
      <c r="R168" s="2">
        <v>6</v>
      </c>
      <c r="S168" s="2">
        <v>10</v>
      </c>
      <c r="T168" s="2">
        <v>3</v>
      </c>
      <c r="U168" s="2">
        <v>0</v>
      </c>
      <c r="V168" s="2">
        <v>1</v>
      </c>
      <c r="W168" s="2">
        <v>0</v>
      </c>
    </row>
    <row r="169" spans="15:23" x14ac:dyDescent="0.25">
      <c r="O169" s="2">
        <v>156</v>
      </c>
      <c r="P169" s="2">
        <v>27</v>
      </c>
      <c r="Q169" s="2">
        <v>1.35</v>
      </c>
      <c r="R169" s="2">
        <v>6</v>
      </c>
      <c r="S169" s="2">
        <v>5</v>
      </c>
      <c r="T169" s="2">
        <v>5</v>
      </c>
      <c r="U169" s="2">
        <v>4</v>
      </c>
      <c r="V169" s="2">
        <v>0</v>
      </c>
      <c r="W169" s="2">
        <v>0</v>
      </c>
    </row>
    <row r="170" spans="15:23" x14ac:dyDescent="0.25">
      <c r="O170" s="2">
        <v>157</v>
      </c>
      <c r="P170" s="2">
        <v>32</v>
      </c>
      <c r="Q170" s="2">
        <v>1.6</v>
      </c>
      <c r="R170" s="2">
        <v>3</v>
      </c>
      <c r="S170" s="2">
        <v>9</v>
      </c>
      <c r="T170" s="2">
        <v>4</v>
      </c>
      <c r="U170" s="2">
        <v>1</v>
      </c>
      <c r="V170" s="2">
        <v>3</v>
      </c>
      <c r="W170" s="2">
        <v>0</v>
      </c>
    </row>
    <row r="171" spans="15:23" x14ac:dyDescent="0.25">
      <c r="O171" s="2">
        <v>158</v>
      </c>
      <c r="P171" s="2">
        <v>27</v>
      </c>
      <c r="Q171" s="2">
        <v>1.35</v>
      </c>
      <c r="R171" s="2">
        <v>5</v>
      </c>
      <c r="S171" s="2">
        <v>9</v>
      </c>
      <c r="T171" s="2">
        <v>2</v>
      </c>
      <c r="U171" s="2">
        <v>2</v>
      </c>
      <c r="V171" s="2">
        <v>2</v>
      </c>
      <c r="W171" s="2">
        <v>0</v>
      </c>
    </row>
    <row r="172" spans="15:23" x14ac:dyDescent="0.25">
      <c r="O172" s="2">
        <v>159</v>
      </c>
      <c r="P172" s="2">
        <v>29</v>
      </c>
      <c r="Q172" s="2">
        <v>1.45</v>
      </c>
      <c r="R172" s="2">
        <v>7</v>
      </c>
      <c r="S172" s="2">
        <v>3</v>
      </c>
      <c r="T172" s="2">
        <v>4</v>
      </c>
      <c r="U172" s="2">
        <v>6</v>
      </c>
      <c r="V172" s="2">
        <v>0</v>
      </c>
      <c r="W172" s="2">
        <v>0</v>
      </c>
    </row>
    <row r="173" spans="15:23" x14ac:dyDescent="0.25">
      <c r="O173" s="2">
        <v>160</v>
      </c>
      <c r="P173" s="2">
        <v>36</v>
      </c>
      <c r="Q173" s="2">
        <v>1.8</v>
      </c>
      <c r="R173" s="2">
        <v>3</v>
      </c>
      <c r="S173" s="2">
        <v>7</v>
      </c>
      <c r="T173" s="2">
        <v>3</v>
      </c>
      <c r="U173" s="2">
        <v>5</v>
      </c>
      <c r="V173" s="2">
        <v>2</v>
      </c>
      <c r="W173" s="2">
        <v>0</v>
      </c>
    </row>
    <row r="174" spans="15:23" x14ac:dyDescent="0.25">
      <c r="O174" s="2">
        <v>161</v>
      </c>
      <c r="P174" s="2">
        <v>28</v>
      </c>
      <c r="Q174" s="2">
        <v>1.4</v>
      </c>
      <c r="R174" s="2">
        <v>5</v>
      </c>
      <c r="S174" s="2">
        <v>8</v>
      </c>
      <c r="T174" s="2">
        <v>1</v>
      </c>
      <c r="U174" s="2">
        <v>6</v>
      </c>
      <c r="V174" s="2">
        <v>0</v>
      </c>
      <c r="W174" s="2">
        <v>0</v>
      </c>
    </row>
    <row r="175" spans="15:23" x14ac:dyDescent="0.25">
      <c r="O175" s="2">
        <v>162</v>
      </c>
      <c r="P175" s="2">
        <v>26</v>
      </c>
      <c r="Q175" s="2">
        <v>1.3</v>
      </c>
      <c r="R175" s="2">
        <v>6</v>
      </c>
      <c r="S175" s="2">
        <v>6</v>
      </c>
      <c r="T175" s="2">
        <v>5</v>
      </c>
      <c r="U175" s="2">
        <v>2</v>
      </c>
      <c r="V175" s="2">
        <v>1</v>
      </c>
      <c r="W175" s="2">
        <v>0</v>
      </c>
    </row>
    <row r="176" spans="15:23" x14ac:dyDescent="0.25">
      <c r="O176" s="2">
        <v>163</v>
      </c>
      <c r="P176" s="2">
        <v>27</v>
      </c>
      <c r="Q176" s="2">
        <v>1.35</v>
      </c>
      <c r="R176" s="2">
        <v>4</v>
      </c>
      <c r="S176" s="2">
        <v>9</v>
      </c>
      <c r="T176" s="2">
        <v>4</v>
      </c>
      <c r="U176" s="2">
        <v>2</v>
      </c>
      <c r="V176" s="2">
        <v>1</v>
      </c>
      <c r="W176" s="2">
        <v>0</v>
      </c>
    </row>
    <row r="177" spans="15:23" x14ac:dyDescent="0.25">
      <c r="O177" s="2">
        <v>164</v>
      </c>
      <c r="P177" s="2">
        <v>25</v>
      </c>
      <c r="Q177" s="2">
        <v>1.25</v>
      </c>
      <c r="R177" s="2">
        <v>6</v>
      </c>
      <c r="S177" s="2">
        <v>8</v>
      </c>
      <c r="T177" s="2">
        <v>2</v>
      </c>
      <c r="U177" s="2">
        <v>3</v>
      </c>
      <c r="V177" s="2">
        <v>1</v>
      </c>
      <c r="W177" s="2">
        <v>0</v>
      </c>
    </row>
    <row r="178" spans="15:23" x14ac:dyDescent="0.25">
      <c r="O178" s="2">
        <v>165</v>
      </c>
      <c r="P178" s="2">
        <v>25</v>
      </c>
      <c r="Q178" s="2">
        <v>1.25</v>
      </c>
      <c r="R178" s="2">
        <v>4</v>
      </c>
      <c r="S178" s="2">
        <v>10</v>
      </c>
      <c r="T178" s="2">
        <v>4</v>
      </c>
      <c r="U178" s="2">
        <v>1</v>
      </c>
      <c r="V178" s="2">
        <v>1</v>
      </c>
      <c r="W178" s="2">
        <v>0</v>
      </c>
    </row>
    <row r="179" spans="15:23" x14ac:dyDescent="0.25">
      <c r="O179" s="2">
        <v>166</v>
      </c>
      <c r="P179" s="2">
        <v>35</v>
      </c>
      <c r="Q179" s="2">
        <v>1.75</v>
      </c>
      <c r="R179" s="2">
        <v>3</v>
      </c>
      <c r="S179" s="2">
        <v>6</v>
      </c>
      <c r="T179" s="2">
        <v>4</v>
      </c>
      <c r="U179" s="2">
        <v>7</v>
      </c>
      <c r="V179" s="2">
        <v>0</v>
      </c>
      <c r="W179" s="2">
        <v>0</v>
      </c>
    </row>
    <row r="180" spans="15:23" x14ac:dyDescent="0.25">
      <c r="O180" s="2">
        <v>167</v>
      </c>
      <c r="P180" s="2">
        <v>21</v>
      </c>
      <c r="Q180" s="2">
        <v>1.05</v>
      </c>
      <c r="R180" s="2">
        <v>4</v>
      </c>
      <c r="S180" s="2">
        <v>11</v>
      </c>
      <c r="T180" s="2">
        <v>5</v>
      </c>
      <c r="U180" s="2">
        <v>0</v>
      </c>
      <c r="V180" s="2">
        <v>0</v>
      </c>
      <c r="W180" s="2">
        <v>0</v>
      </c>
    </row>
    <row r="181" spans="15:23" x14ac:dyDescent="0.25">
      <c r="O181" s="2">
        <v>168</v>
      </c>
      <c r="P181" s="2">
        <v>28</v>
      </c>
      <c r="Q181" s="2">
        <v>1.4</v>
      </c>
      <c r="R181" s="2">
        <v>3</v>
      </c>
      <c r="S181" s="2">
        <v>11</v>
      </c>
      <c r="T181" s="2">
        <v>3</v>
      </c>
      <c r="U181" s="2">
        <v>1</v>
      </c>
      <c r="V181" s="2">
        <v>2</v>
      </c>
      <c r="W181" s="2">
        <v>0</v>
      </c>
    </row>
    <row r="182" spans="15:23" x14ac:dyDescent="0.25">
      <c r="O182" s="2">
        <v>169</v>
      </c>
      <c r="P182" s="2">
        <v>20</v>
      </c>
      <c r="Q182" s="2">
        <v>1</v>
      </c>
      <c r="R182" s="2">
        <v>5</v>
      </c>
      <c r="S182" s="2">
        <v>10</v>
      </c>
      <c r="T182" s="2">
        <v>5</v>
      </c>
      <c r="U182" s="2">
        <v>0</v>
      </c>
      <c r="V182" s="2">
        <v>0</v>
      </c>
      <c r="W182" s="2">
        <v>0</v>
      </c>
    </row>
    <row r="183" spans="15:23" x14ac:dyDescent="0.25">
      <c r="O183" s="2">
        <v>170</v>
      </c>
      <c r="P183" s="2">
        <v>25</v>
      </c>
      <c r="Q183" s="2">
        <v>1.25</v>
      </c>
      <c r="R183" s="2">
        <v>3</v>
      </c>
      <c r="S183" s="2">
        <v>12</v>
      </c>
      <c r="T183" s="2">
        <v>3</v>
      </c>
      <c r="U183" s="2">
        <v>1</v>
      </c>
      <c r="V183" s="2">
        <v>1</v>
      </c>
      <c r="W183" s="2">
        <v>0</v>
      </c>
    </row>
    <row r="184" spans="15:23" x14ac:dyDescent="0.25">
      <c r="O184" s="2">
        <v>171</v>
      </c>
      <c r="P184" s="2">
        <v>33</v>
      </c>
      <c r="Q184" s="2">
        <v>1.65</v>
      </c>
      <c r="R184" s="2">
        <v>5</v>
      </c>
      <c r="S184" s="2">
        <v>7</v>
      </c>
      <c r="T184" s="2">
        <v>1</v>
      </c>
      <c r="U184" s="2">
        <v>4</v>
      </c>
      <c r="V184" s="2">
        <v>3</v>
      </c>
      <c r="W184" s="2">
        <v>0</v>
      </c>
    </row>
    <row r="185" spans="15:23" x14ac:dyDescent="0.25">
      <c r="O185" s="2">
        <v>172</v>
      </c>
      <c r="P185" s="2">
        <v>32</v>
      </c>
      <c r="Q185" s="2">
        <v>1.6</v>
      </c>
      <c r="R185" s="2">
        <v>5</v>
      </c>
      <c r="S185" s="2">
        <v>5</v>
      </c>
      <c r="T185" s="2">
        <v>6</v>
      </c>
      <c r="U185" s="2">
        <v>1</v>
      </c>
      <c r="V185" s="2">
        <v>3</v>
      </c>
      <c r="W185" s="2">
        <v>0</v>
      </c>
    </row>
    <row r="186" spans="15:23" x14ac:dyDescent="0.25">
      <c r="O186" s="2">
        <v>173</v>
      </c>
      <c r="P186" s="2">
        <v>37</v>
      </c>
      <c r="Q186" s="2">
        <v>1.85</v>
      </c>
      <c r="R186" s="2">
        <v>1</v>
      </c>
      <c r="S186" s="2">
        <v>8</v>
      </c>
      <c r="T186" s="2">
        <v>5</v>
      </c>
      <c r="U186" s="2">
        <v>5</v>
      </c>
      <c r="V186" s="2">
        <v>1</v>
      </c>
      <c r="W186" s="2">
        <v>0</v>
      </c>
    </row>
    <row r="187" spans="15:23" x14ac:dyDescent="0.25">
      <c r="O187" s="2">
        <v>174</v>
      </c>
      <c r="P187" s="2">
        <v>26</v>
      </c>
      <c r="Q187" s="2">
        <v>1.3</v>
      </c>
      <c r="R187" s="2">
        <v>4</v>
      </c>
      <c r="S187" s="2">
        <v>9</v>
      </c>
      <c r="T187" s="2">
        <v>4</v>
      </c>
      <c r="U187" s="2">
        <v>3</v>
      </c>
      <c r="V187" s="2">
        <v>0</v>
      </c>
      <c r="W187" s="2">
        <v>0</v>
      </c>
    </row>
    <row r="188" spans="15:23" x14ac:dyDescent="0.25">
      <c r="O188" s="2">
        <v>175</v>
      </c>
      <c r="P188" s="2">
        <v>23</v>
      </c>
      <c r="Q188" s="2">
        <v>1.1499999999999999</v>
      </c>
      <c r="R188" s="2">
        <v>5</v>
      </c>
      <c r="S188" s="2">
        <v>11</v>
      </c>
      <c r="T188" s="2">
        <v>1</v>
      </c>
      <c r="U188" s="2">
        <v>2</v>
      </c>
      <c r="V188" s="2">
        <v>1</v>
      </c>
      <c r="W188" s="2">
        <v>0</v>
      </c>
    </row>
    <row r="189" spans="15:23" x14ac:dyDescent="0.25">
      <c r="O189" s="2">
        <v>176</v>
      </c>
      <c r="P189" s="2">
        <v>25</v>
      </c>
      <c r="Q189" s="2">
        <v>1.25</v>
      </c>
      <c r="R189" s="2">
        <v>2</v>
      </c>
      <c r="S189" s="2">
        <v>13</v>
      </c>
      <c r="T189" s="2">
        <v>4</v>
      </c>
      <c r="U189" s="2">
        <v>0</v>
      </c>
      <c r="V189" s="2">
        <v>1</v>
      </c>
      <c r="W189" s="2">
        <v>0</v>
      </c>
    </row>
    <row r="190" spans="15:23" x14ac:dyDescent="0.25">
      <c r="O190" s="2">
        <v>177</v>
      </c>
      <c r="P190" s="2">
        <v>27</v>
      </c>
      <c r="Q190" s="2">
        <v>1.35</v>
      </c>
      <c r="R190" s="2">
        <v>5</v>
      </c>
      <c r="S190" s="2">
        <v>9</v>
      </c>
      <c r="T190" s="2">
        <v>1</v>
      </c>
      <c r="U190" s="2">
        <v>4</v>
      </c>
      <c r="V190" s="2">
        <v>1</v>
      </c>
      <c r="W190" s="2">
        <v>0</v>
      </c>
    </row>
    <row r="191" spans="15:23" x14ac:dyDescent="0.25">
      <c r="O191" s="2">
        <v>178</v>
      </c>
      <c r="P191" s="2">
        <v>22</v>
      </c>
      <c r="Q191" s="2">
        <v>1.1000000000000001</v>
      </c>
      <c r="R191" s="2">
        <v>6</v>
      </c>
      <c r="S191" s="2">
        <v>11</v>
      </c>
      <c r="T191" s="2">
        <v>0</v>
      </c>
      <c r="U191" s="2">
        <v>1</v>
      </c>
      <c r="V191" s="2">
        <v>2</v>
      </c>
      <c r="W191" s="2">
        <v>0</v>
      </c>
    </row>
    <row r="192" spans="15:23" x14ac:dyDescent="0.25">
      <c r="O192" s="2">
        <v>179</v>
      </c>
      <c r="P192" s="2">
        <v>23</v>
      </c>
      <c r="Q192" s="2">
        <v>1.1499999999999999</v>
      </c>
      <c r="R192" s="2">
        <v>6</v>
      </c>
      <c r="S192" s="2">
        <v>8</v>
      </c>
      <c r="T192" s="2">
        <v>3</v>
      </c>
      <c r="U192" s="2">
        <v>3</v>
      </c>
      <c r="V192" s="2">
        <v>0</v>
      </c>
      <c r="W192" s="2">
        <v>0</v>
      </c>
    </row>
    <row r="193" spans="15:23" x14ac:dyDescent="0.25">
      <c r="O193" s="2">
        <v>180</v>
      </c>
      <c r="P193" s="2">
        <v>35</v>
      </c>
      <c r="Q193" s="2">
        <v>1.75</v>
      </c>
      <c r="R193" s="2">
        <v>1</v>
      </c>
      <c r="S193" s="2">
        <v>8</v>
      </c>
      <c r="T193" s="2">
        <v>6</v>
      </c>
      <c r="U193" s="2">
        <v>5</v>
      </c>
      <c r="V193" s="2">
        <v>0</v>
      </c>
      <c r="W193" s="2">
        <v>0</v>
      </c>
    </row>
    <row r="194" spans="15:23" x14ac:dyDescent="0.25">
      <c r="O194" s="2">
        <v>181</v>
      </c>
      <c r="P194" s="2">
        <v>23</v>
      </c>
      <c r="Q194" s="2">
        <v>1.1499999999999999</v>
      </c>
      <c r="R194" s="2">
        <v>3</v>
      </c>
      <c r="S194" s="2">
        <v>13</v>
      </c>
      <c r="T194" s="2">
        <v>2</v>
      </c>
      <c r="U194" s="2">
        <v>2</v>
      </c>
      <c r="V194" s="2">
        <v>0</v>
      </c>
      <c r="W194" s="2">
        <v>0</v>
      </c>
    </row>
    <row r="195" spans="15:23" x14ac:dyDescent="0.25">
      <c r="O195" s="2">
        <v>182</v>
      </c>
      <c r="P195" s="2">
        <v>22</v>
      </c>
      <c r="Q195" s="2">
        <v>1.1000000000000001</v>
      </c>
      <c r="R195" s="2">
        <v>6</v>
      </c>
      <c r="S195" s="2">
        <v>8</v>
      </c>
      <c r="T195" s="2">
        <v>5</v>
      </c>
      <c r="U195" s="2">
        <v>0</v>
      </c>
      <c r="V195" s="2">
        <v>1</v>
      </c>
      <c r="W195" s="2">
        <v>0</v>
      </c>
    </row>
    <row r="196" spans="15:23" x14ac:dyDescent="0.25">
      <c r="O196" s="2">
        <v>183</v>
      </c>
      <c r="P196" s="2">
        <v>31</v>
      </c>
      <c r="Q196" s="2">
        <v>1.55</v>
      </c>
      <c r="R196" s="2">
        <v>3</v>
      </c>
      <c r="S196" s="2">
        <v>9</v>
      </c>
      <c r="T196" s="2">
        <v>4</v>
      </c>
      <c r="U196" s="2">
        <v>2</v>
      </c>
      <c r="V196" s="2">
        <v>2</v>
      </c>
      <c r="W196" s="2">
        <v>0</v>
      </c>
    </row>
    <row r="197" spans="15:23" x14ac:dyDescent="0.25">
      <c r="O197" s="2">
        <v>184</v>
      </c>
      <c r="P197" s="2">
        <v>27</v>
      </c>
      <c r="Q197" s="2">
        <v>1.35</v>
      </c>
      <c r="R197" s="2">
        <v>5</v>
      </c>
      <c r="S197" s="2">
        <v>9</v>
      </c>
      <c r="T197" s="2">
        <v>2</v>
      </c>
      <c r="U197" s="2">
        <v>2</v>
      </c>
      <c r="V197" s="2">
        <v>2</v>
      </c>
      <c r="W197" s="2">
        <v>0</v>
      </c>
    </row>
    <row r="198" spans="15:23" x14ac:dyDescent="0.25">
      <c r="O198" s="2">
        <v>185</v>
      </c>
      <c r="P198" s="2">
        <v>28</v>
      </c>
      <c r="Q198" s="2">
        <v>1.4</v>
      </c>
      <c r="R198" s="2">
        <v>3</v>
      </c>
      <c r="S198" s="2">
        <v>9</v>
      </c>
      <c r="T198" s="2">
        <v>6</v>
      </c>
      <c r="U198" s="2">
        <v>1</v>
      </c>
      <c r="V198" s="2">
        <v>1</v>
      </c>
      <c r="W198" s="2">
        <v>0</v>
      </c>
    </row>
    <row r="199" spans="15:23" x14ac:dyDescent="0.25">
      <c r="O199" s="2">
        <v>186</v>
      </c>
      <c r="P199" s="2">
        <v>36</v>
      </c>
      <c r="Q199" s="2">
        <v>1.8</v>
      </c>
      <c r="R199" s="2">
        <v>3</v>
      </c>
      <c r="S199" s="2">
        <v>8</v>
      </c>
      <c r="T199" s="2">
        <v>2</v>
      </c>
      <c r="U199" s="2">
        <v>4</v>
      </c>
      <c r="V199" s="2">
        <v>3</v>
      </c>
      <c r="W199" s="2">
        <v>0</v>
      </c>
    </row>
    <row r="200" spans="15:23" x14ac:dyDescent="0.25">
      <c r="O200" s="2">
        <v>187</v>
      </c>
      <c r="P200" s="2">
        <v>23</v>
      </c>
      <c r="Q200" s="2">
        <v>1.1499999999999999</v>
      </c>
      <c r="R200" s="2">
        <v>7</v>
      </c>
      <c r="S200" s="2">
        <v>7</v>
      </c>
      <c r="T200" s="2">
        <v>3</v>
      </c>
      <c r="U200" s="2">
        <v>2</v>
      </c>
      <c r="V200" s="2">
        <v>1</v>
      </c>
      <c r="W200" s="2">
        <v>0</v>
      </c>
    </row>
    <row r="201" spans="15:23" x14ac:dyDescent="0.25">
      <c r="O201" s="2">
        <v>188</v>
      </c>
      <c r="P201" s="2">
        <v>33</v>
      </c>
      <c r="Q201" s="2">
        <v>1.65</v>
      </c>
      <c r="R201" s="2">
        <v>5</v>
      </c>
      <c r="S201" s="2">
        <v>5</v>
      </c>
      <c r="T201" s="2">
        <v>4</v>
      </c>
      <c r="U201" s="2">
        <v>4</v>
      </c>
      <c r="V201" s="2">
        <v>2</v>
      </c>
      <c r="W201" s="2">
        <v>0</v>
      </c>
    </row>
    <row r="202" spans="15:23" x14ac:dyDescent="0.25">
      <c r="O202" s="2">
        <v>189</v>
      </c>
      <c r="P202" s="2">
        <v>27</v>
      </c>
      <c r="Q202" s="2">
        <v>1.35</v>
      </c>
      <c r="R202" s="2">
        <v>2</v>
      </c>
      <c r="S202" s="2">
        <v>12</v>
      </c>
      <c r="T202" s="2">
        <v>4</v>
      </c>
      <c r="U202" s="2">
        <v>1</v>
      </c>
      <c r="V202" s="2">
        <v>1</v>
      </c>
      <c r="W202" s="2">
        <v>0</v>
      </c>
    </row>
    <row r="203" spans="15:23" x14ac:dyDescent="0.25">
      <c r="O203" s="2">
        <v>190</v>
      </c>
      <c r="P203" s="2">
        <v>33</v>
      </c>
      <c r="Q203" s="2">
        <v>1.65</v>
      </c>
      <c r="R203" s="2">
        <v>3</v>
      </c>
      <c r="S203" s="2">
        <v>8</v>
      </c>
      <c r="T203" s="2">
        <v>4</v>
      </c>
      <c r="U203" s="2">
        <v>3</v>
      </c>
      <c r="V203" s="2">
        <v>2</v>
      </c>
      <c r="W203" s="2">
        <v>0</v>
      </c>
    </row>
    <row r="204" spans="15:23" x14ac:dyDescent="0.25">
      <c r="O204" s="2">
        <v>191</v>
      </c>
      <c r="P204" s="2">
        <v>33</v>
      </c>
      <c r="Q204" s="2">
        <v>1.65</v>
      </c>
      <c r="R204" s="2">
        <v>2</v>
      </c>
      <c r="S204" s="2">
        <v>9</v>
      </c>
      <c r="T204" s="2">
        <v>5</v>
      </c>
      <c r="U204" s="2">
        <v>2</v>
      </c>
      <c r="V204" s="2">
        <v>2</v>
      </c>
      <c r="W204" s="2">
        <v>0</v>
      </c>
    </row>
    <row r="205" spans="15:23" x14ac:dyDescent="0.25">
      <c r="O205" s="2">
        <v>192</v>
      </c>
      <c r="P205" s="2">
        <v>20</v>
      </c>
      <c r="Q205" s="2">
        <v>1</v>
      </c>
      <c r="R205" s="2">
        <v>6</v>
      </c>
      <c r="S205" s="2">
        <v>10</v>
      </c>
      <c r="T205" s="2">
        <v>2</v>
      </c>
      <c r="U205" s="2">
        <v>2</v>
      </c>
      <c r="V205" s="2">
        <v>0</v>
      </c>
      <c r="W205" s="2">
        <v>0</v>
      </c>
    </row>
    <row r="206" spans="15:23" x14ac:dyDescent="0.25">
      <c r="O206" s="2">
        <v>193</v>
      </c>
      <c r="P206" s="2">
        <v>18</v>
      </c>
      <c r="Q206" s="2">
        <v>0.9</v>
      </c>
      <c r="R206" s="2">
        <v>7</v>
      </c>
      <c r="S206" s="2">
        <v>9</v>
      </c>
      <c r="T206" s="2">
        <v>3</v>
      </c>
      <c r="U206" s="2">
        <v>1</v>
      </c>
      <c r="V206" s="2">
        <v>0</v>
      </c>
      <c r="W206" s="2">
        <v>0</v>
      </c>
    </row>
    <row r="207" spans="15:23" x14ac:dyDescent="0.25">
      <c r="O207" s="2">
        <v>194</v>
      </c>
      <c r="P207" s="2">
        <v>35</v>
      </c>
      <c r="Q207" s="2">
        <v>1.75</v>
      </c>
      <c r="R207" s="2">
        <v>4</v>
      </c>
      <c r="S207" s="2">
        <v>6</v>
      </c>
      <c r="T207" s="2">
        <v>4</v>
      </c>
      <c r="U207" s="2">
        <v>3</v>
      </c>
      <c r="V207" s="2">
        <v>3</v>
      </c>
      <c r="W207" s="2">
        <v>0</v>
      </c>
    </row>
    <row r="208" spans="15:23" x14ac:dyDescent="0.25">
      <c r="O208" s="2">
        <v>195</v>
      </c>
      <c r="P208" s="2">
        <v>26</v>
      </c>
      <c r="Q208" s="2">
        <v>1.3</v>
      </c>
      <c r="R208" s="2">
        <v>6</v>
      </c>
      <c r="S208" s="2">
        <v>9</v>
      </c>
      <c r="T208" s="2">
        <v>1</v>
      </c>
      <c r="U208" s="2">
        <v>1</v>
      </c>
      <c r="V208" s="2">
        <v>3</v>
      </c>
      <c r="W208" s="2">
        <v>0</v>
      </c>
    </row>
    <row r="209" spans="15:23" x14ac:dyDescent="0.25">
      <c r="O209" s="2">
        <v>196</v>
      </c>
      <c r="P209" s="2">
        <v>30</v>
      </c>
      <c r="Q209" s="2">
        <v>1.5</v>
      </c>
      <c r="R209" s="2">
        <v>5</v>
      </c>
      <c r="S209" s="2">
        <v>5</v>
      </c>
      <c r="T209" s="2">
        <v>6</v>
      </c>
      <c r="U209" s="2">
        <v>3</v>
      </c>
      <c r="V209" s="2">
        <v>1</v>
      </c>
      <c r="W209" s="2">
        <v>0</v>
      </c>
    </row>
    <row r="210" spans="15:23" x14ac:dyDescent="0.25">
      <c r="O210" s="2">
        <v>197</v>
      </c>
      <c r="P210" s="2">
        <v>25</v>
      </c>
      <c r="Q210" s="2">
        <v>1.25</v>
      </c>
      <c r="R210" s="2">
        <v>2</v>
      </c>
      <c r="S210" s="2">
        <v>14</v>
      </c>
      <c r="T210" s="2">
        <v>2</v>
      </c>
      <c r="U210" s="2">
        <v>1</v>
      </c>
      <c r="V210" s="2">
        <v>1</v>
      </c>
      <c r="W210" s="2">
        <v>0</v>
      </c>
    </row>
    <row r="211" spans="15:23" x14ac:dyDescent="0.25">
      <c r="O211" s="2">
        <v>198</v>
      </c>
      <c r="P211" s="2">
        <v>34</v>
      </c>
      <c r="Q211" s="2">
        <v>1.7</v>
      </c>
      <c r="R211" s="2">
        <v>5</v>
      </c>
      <c r="S211" s="2">
        <v>5</v>
      </c>
      <c r="T211" s="2">
        <v>3</v>
      </c>
      <c r="U211" s="2">
        <v>5</v>
      </c>
      <c r="V211" s="2">
        <v>2</v>
      </c>
      <c r="W211" s="2">
        <v>0</v>
      </c>
    </row>
    <row r="212" spans="15:23" x14ac:dyDescent="0.25">
      <c r="O212" s="2">
        <v>199</v>
      </c>
      <c r="P212" s="2">
        <v>31</v>
      </c>
      <c r="Q212" s="2">
        <v>1.55</v>
      </c>
      <c r="R212" s="2">
        <v>2</v>
      </c>
      <c r="S212" s="2">
        <v>11</v>
      </c>
      <c r="T212" s="2">
        <v>3</v>
      </c>
      <c r="U212" s="2">
        <v>2</v>
      </c>
      <c r="V212" s="2">
        <v>2</v>
      </c>
      <c r="W212" s="2">
        <v>0</v>
      </c>
    </row>
    <row r="213" spans="15:23" x14ac:dyDescent="0.25">
      <c r="O213" s="2">
        <v>200</v>
      </c>
      <c r="P213" s="2">
        <v>26</v>
      </c>
      <c r="Q213" s="2">
        <v>1.3</v>
      </c>
      <c r="R213" s="2">
        <v>3</v>
      </c>
      <c r="S213" s="2">
        <v>13</v>
      </c>
      <c r="T213" s="2">
        <v>1</v>
      </c>
      <c r="U213" s="2">
        <v>1</v>
      </c>
      <c r="V213" s="2">
        <v>2</v>
      </c>
      <c r="W213" s="2">
        <v>0</v>
      </c>
    </row>
    <row r="214" spans="15:23" x14ac:dyDescent="0.25">
      <c r="O214" s="2">
        <v>201</v>
      </c>
      <c r="P214" s="2">
        <v>21</v>
      </c>
      <c r="Q214" s="2">
        <v>1.05</v>
      </c>
      <c r="R214" s="2">
        <v>5</v>
      </c>
      <c r="S214" s="2">
        <v>10</v>
      </c>
      <c r="T214" s="2">
        <v>4</v>
      </c>
      <c r="U214" s="2">
        <v>1</v>
      </c>
      <c r="V214" s="2">
        <v>0</v>
      </c>
      <c r="W214" s="2">
        <v>0</v>
      </c>
    </row>
    <row r="215" spans="15:23" x14ac:dyDescent="0.25">
      <c r="O215" s="2">
        <v>202</v>
      </c>
      <c r="P215" s="2">
        <v>27</v>
      </c>
      <c r="Q215" s="2">
        <v>1.35</v>
      </c>
      <c r="R215" s="2">
        <v>3</v>
      </c>
      <c r="S215" s="2">
        <v>9</v>
      </c>
      <c r="T215" s="2">
        <v>6</v>
      </c>
      <c r="U215" s="2">
        <v>2</v>
      </c>
      <c r="V215" s="2">
        <v>0</v>
      </c>
      <c r="W215" s="2">
        <v>0</v>
      </c>
    </row>
    <row r="216" spans="15:23" x14ac:dyDescent="0.25">
      <c r="O216" s="2">
        <v>203</v>
      </c>
      <c r="P216" s="2">
        <v>36</v>
      </c>
      <c r="Q216" s="2">
        <v>1.8</v>
      </c>
      <c r="R216" s="2">
        <v>3</v>
      </c>
      <c r="S216" s="2">
        <v>6</v>
      </c>
      <c r="T216" s="2">
        <v>4</v>
      </c>
      <c r="U216" s="2">
        <v>6</v>
      </c>
      <c r="V216" s="2">
        <v>1</v>
      </c>
      <c r="W216" s="2">
        <v>0</v>
      </c>
    </row>
    <row r="217" spans="15:23" x14ac:dyDescent="0.25">
      <c r="O217" s="2">
        <v>204</v>
      </c>
      <c r="P217" s="2">
        <v>22</v>
      </c>
      <c r="Q217" s="2">
        <v>1.1000000000000001</v>
      </c>
      <c r="R217" s="2">
        <v>8</v>
      </c>
      <c r="S217" s="2">
        <v>6</v>
      </c>
      <c r="T217" s="2">
        <v>3</v>
      </c>
      <c r="U217" s="2">
        <v>2</v>
      </c>
      <c r="V217" s="2">
        <v>1</v>
      </c>
      <c r="W217" s="2">
        <v>0</v>
      </c>
    </row>
    <row r="218" spans="15:23" x14ac:dyDescent="0.25">
      <c r="O218" s="2">
        <v>205</v>
      </c>
      <c r="P218" s="2">
        <v>31</v>
      </c>
      <c r="Q218" s="2">
        <v>1.55</v>
      </c>
      <c r="R218" s="2">
        <v>4</v>
      </c>
      <c r="S218" s="2">
        <v>5</v>
      </c>
      <c r="T218" s="2">
        <v>7</v>
      </c>
      <c r="U218" s="2">
        <v>4</v>
      </c>
      <c r="V218" s="2">
        <v>0</v>
      </c>
      <c r="W218" s="2">
        <v>0</v>
      </c>
    </row>
    <row r="219" spans="15:23" x14ac:dyDescent="0.25">
      <c r="O219" s="2">
        <v>206</v>
      </c>
      <c r="P219" s="2">
        <v>29</v>
      </c>
      <c r="Q219" s="2">
        <v>1.45</v>
      </c>
      <c r="R219" s="2">
        <v>3</v>
      </c>
      <c r="S219" s="2">
        <v>12</v>
      </c>
      <c r="T219" s="2">
        <v>1</v>
      </c>
      <c r="U219" s="2">
        <v>1</v>
      </c>
      <c r="V219" s="2">
        <v>3</v>
      </c>
      <c r="W219" s="2">
        <v>0</v>
      </c>
    </row>
    <row r="220" spans="15:23" x14ac:dyDescent="0.25">
      <c r="O220" s="2">
        <v>207</v>
      </c>
      <c r="P220" s="2">
        <v>24</v>
      </c>
      <c r="Q220" s="2">
        <v>1.2</v>
      </c>
      <c r="R220" s="2">
        <v>6</v>
      </c>
      <c r="S220" s="2">
        <v>7</v>
      </c>
      <c r="T220" s="2">
        <v>4</v>
      </c>
      <c r="U220" s="2">
        <v>3</v>
      </c>
      <c r="V220" s="2">
        <v>0</v>
      </c>
      <c r="W220" s="2">
        <v>0</v>
      </c>
    </row>
    <row r="221" spans="15:23" x14ac:dyDescent="0.25">
      <c r="O221" s="2">
        <v>208</v>
      </c>
      <c r="P221" s="2">
        <v>29</v>
      </c>
      <c r="Q221" s="2">
        <v>1.45</v>
      </c>
      <c r="R221" s="2">
        <v>1</v>
      </c>
      <c r="S221" s="2">
        <v>12</v>
      </c>
      <c r="T221" s="2">
        <v>4</v>
      </c>
      <c r="U221" s="2">
        <v>3</v>
      </c>
      <c r="V221" s="2">
        <v>0</v>
      </c>
      <c r="W221" s="2">
        <v>0</v>
      </c>
    </row>
    <row r="222" spans="15:23" x14ac:dyDescent="0.25">
      <c r="O222" s="2">
        <v>209</v>
      </c>
      <c r="P222" s="2">
        <v>27</v>
      </c>
      <c r="Q222" s="2">
        <v>1.35</v>
      </c>
      <c r="R222" s="2">
        <v>5</v>
      </c>
      <c r="S222" s="2">
        <v>9</v>
      </c>
      <c r="T222" s="2">
        <v>1</v>
      </c>
      <c r="U222" s="2">
        <v>4</v>
      </c>
      <c r="V222" s="2">
        <v>1</v>
      </c>
      <c r="W222" s="2">
        <v>0</v>
      </c>
    </row>
    <row r="223" spans="15:23" x14ac:dyDescent="0.25">
      <c r="O223" s="2">
        <v>210</v>
      </c>
      <c r="P223" s="2">
        <v>22</v>
      </c>
      <c r="Q223" s="2">
        <v>1.1578947368421053</v>
      </c>
      <c r="R223" s="2">
        <v>7</v>
      </c>
      <c r="S223" s="2">
        <v>7</v>
      </c>
      <c r="T223" s="2">
        <v>1</v>
      </c>
      <c r="U223" s="2">
        <v>3</v>
      </c>
      <c r="V223" s="2">
        <v>1</v>
      </c>
      <c r="W223" s="2">
        <v>0</v>
      </c>
    </row>
    <row r="224" spans="15:23" x14ac:dyDescent="0.25">
      <c r="O224" s="2">
        <v>211</v>
      </c>
      <c r="P224" s="2">
        <v>24</v>
      </c>
      <c r="Q224" s="2">
        <v>1.2</v>
      </c>
      <c r="R224" s="2">
        <v>6</v>
      </c>
      <c r="S224" s="2">
        <v>7</v>
      </c>
      <c r="T224" s="2">
        <v>4</v>
      </c>
      <c r="U224" s="2">
        <v>3</v>
      </c>
      <c r="V224" s="2">
        <v>0</v>
      </c>
      <c r="W224" s="2">
        <v>0</v>
      </c>
    </row>
    <row r="225" spans="15:23" x14ac:dyDescent="0.25">
      <c r="O225" s="2">
        <v>212</v>
      </c>
      <c r="P225" s="2">
        <v>28</v>
      </c>
      <c r="Q225" s="2">
        <v>1.4</v>
      </c>
      <c r="R225" s="2">
        <v>4</v>
      </c>
      <c r="S225" s="2">
        <v>8</v>
      </c>
      <c r="T225" s="2">
        <v>6</v>
      </c>
      <c r="U225" s="2">
        <v>0</v>
      </c>
      <c r="V225" s="2">
        <v>2</v>
      </c>
      <c r="W225" s="2">
        <v>0</v>
      </c>
    </row>
    <row r="226" spans="15:23" x14ac:dyDescent="0.25">
      <c r="O226" s="2">
        <v>213</v>
      </c>
      <c r="P226" s="2">
        <v>26</v>
      </c>
      <c r="Q226" s="2">
        <v>1.3</v>
      </c>
      <c r="R226" s="2">
        <v>4</v>
      </c>
      <c r="S226" s="2">
        <v>9</v>
      </c>
      <c r="T226" s="2">
        <v>4</v>
      </c>
      <c r="U226" s="2">
        <v>3</v>
      </c>
      <c r="V226" s="2">
        <v>0</v>
      </c>
      <c r="W226" s="2">
        <v>0</v>
      </c>
    </row>
    <row r="227" spans="15:23" x14ac:dyDescent="0.25">
      <c r="O227" s="2">
        <v>214</v>
      </c>
      <c r="P227" s="2">
        <v>28</v>
      </c>
      <c r="Q227" s="2">
        <v>1.4</v>
      </c>
      <c r="R227" s="2">
        <v>3</v>
      </c>
      <c r="S227" s="2">
        <v>10</v>
      </c>
      <c r="T227" s="2">
        <v>4</v>
      </c>
      <c r="U227" s="2">
        <v>2</v>
      </c>
      <c r="V227" s="2">
        <v>1</v>
      </c>
      <c r="W227" s="2">
        <v>0</v>
      </c>
    </row>
    <row r="228" spans="15:23" x14ac:dyDescent="0.25">
      <c r="O228" s="2">
        <v>215</v>
      </c>
      <c r="P228" s="2">
        <v>22</v>
      </c>
      <c r="Q228" s="2">
        <v>1.1000000000000001</v>
      </c>
      <c r="R228" s="2">
        <v>5</v>
      </c>
      <c r="S228" s="2">
        <v>11</v>
      </c>
      <c r="T228" s="2">
        <v>2</v>
      </c>
      <c r="U228" s="2">
        <v>1</v>
      </c>
      <c r="V228" s="2">
        <v>1</v>
      </c>
      <c r="W228" s="2">
        <v>0</v>
      </c>
    </row>
    <row r="229" spans="15:23" x14ac:dyDescent="0.25">
      <c r="O229" s="2">
        <v>216</v>
      </c>
      <c r="P229" s="2">
        <v>23</v>
      </c>
      <c r="Q229" s="2">
        <v>1.1499999999999999</v>
      </c>
      <c r="R229" s="2">
        <v>7</v>
      </c>
      <c r="S229" s="2">
        <v>8</v>
      </c>
      <c r="T229" s="2">
        <v>2</v>
      </c>
      <c r="U229" s="2">
        <v>1</v>
      </c>
      <c r="V229" s="2">
        <v>2</v>
      </c>
      <c r="W229" s="2">
        <v>0</v>
      </c>
    </row>
    <row r="230" spans="15:23" x14ac:dyDescent="0.25">
      <c r="O230" s="2">
        <v>217</v>
      </c>
      <c r="P230" s="2">
        <v>34</v>
      </c>
      <c r="Q230" s="2">
        <v>1.7</v>
      </c>
      <c r="R230" s="2">
        <v>2</v>
      </c>
      <c r="S230" s="2">
        <v>8</v>
      </c>
      <c r="T230" s="2">
        <v>6</v>
      </c>
      <c r="U230" s="2">
        <v>2</v>
      </c>
      <c r="V230" s="2">
        <v>2</v>
      </c>
      <c r="W230" s="2">
        <v>0</v>
      </c>
    </row>
    <row r="231" spans="15:23" x14ac:dyDescent="0.25">
      <c r="O231" s="2">
        <v>218</v>
      </c>
      <c r="P231" s="2">
        <v>29</v>
      </c>
      <c r="Q231" s="2">
        <v>1.45</v>
      </c>
      <c r="R231" s="2">
        <v>4</v>
      </c>
      <c r="S231" s="2">
        <v>9</v>
      </c>
      <c r="T231" s="2">
        <v>2</v>
      </c>
      <c r="U231" s="2">
        <v>4</v>
      </c>
      <c r="V231" s="2">
        <v>1</v>
      </c>
      <c r="W231" s="2">
        <v>0</v>
      </c>
    </row>
    <row r="232" spans="15:23" x14ac:dyDescent="0.25">
      <c r="O232" s="2">
        <v>219</v>
      </c>
      <c r="P232" s="2">
        <v>33</v>
      </c>
      <c r="Q232" s="2">
        <v>1.65</v>
      </c>
      <c r="R232" s="2">
        <v>3</v>
      </c>
      <c r="S232" s="2">
        <v>8</v>
      </c>
      <c r="T232" s="2">
        <v>4</v>
      </c>
      <c r="U232" s="2">
        <v>3</v>
      </c>
      <c r="V232" s="2">
        <v>2</v>
      </c>
      <c r="W232" s="2">
        <v>0</v>
      </c>
    </row>
    <row r="233" spans="15:23" x14ac:dyDescent="0.25">
      <c r="O233" s="2">
        <v>220</v>
      </c>
      <c r="P233" s="2">
        <v>20</v>
      </c>
      <c r="Q233" s="2">
        <v>1</v>
      </c>
      <c r="R233" s="2">
        <v>8</v>
      </c>
      <c r="S233" s="2">
        <v>7</v>
      </c>
      <c r="T233" s="2">
        <v>3</v>
      </c>
      <c r="U233" s="2">
        <v>1</v>
      </c>
      <c r="V233" s="2">
        <v>1</v>
      </c>
      <c r="W233" s="2">
        <v>0</v>
      </c>
    </row>
    <row r="234" spans="15:23" x14ac:dyDescent="0.25">
      <c r="O234" s="2">
        <v>221</v>
      </c>
      <c r="P234" s="2">
        <v>40</v>
      </c>
      <c r="Q234" s="2">
        <v>2</v>
      </c>
      <c r="R234" s="2">
        <v>1</v>
      </c>
      <c r="S234" s="2">
        <v>7</v>
      </c>
      <c r="T234" s="2">
        <v>5</v>
      </c>
      <c r="U234" s="2">
        <v>5</v>
      </c>
      <c r="V234" s="2">
        <v>2</v>
      </c>
      <c r="W234" s="2">
        <v>0</v>
      </c>
    </row>
    <row r="235" spans="15:23" x14ac:dyDescent="0.25">
      <c r="O235" s="2">
        <v>222</v>
      </c>
      <c r="P235" s="2">
        <v>25</v>
      </c>
      <c r="Q235" s="2">
        <v>1.25</v>
      </c>
      <c r="R235" s="2">
        <v>6</v>
      </c>
      <c r="S235" s="2">
        <v>8</v>
      </c>
      <c r="T235" s="2">
        <v>2</v>
      </c>
      <c r="U235" s="2">
        <v>3</v>
      </c>
      <c r="V235" s="2">
        <v>1</v>
      </c>
      <c r="W235" s="2">
        <v>0</v>
      </c>
    </row>
    <row r="236" spans="15:23" x14ac:dyDescent="0.25">
      <c r="O236" s="2">
        <v>223</v>
      </c>
      <c r="P236" s="2">
        <v>19</v>
      </c>
      <c r="Q236" s="2">
        <v>0.95</v>
      </c>
      <c r="R236" s="2">
        <v>7</v>
      </c>
      <c r="S236" s="2">
        <v>10</v>
      </c>
      <c r="T236" s="2">
        <v>0</v>
      </c>
      <c r="U236" s="2">
        <v>3</v>
      </c>
      <c r="V236" s="2">
        <v>0</v>
      </c>
      <c r="W236" s="2">
        <v>0</v>
      </c>
    </row>
    <row r="237" spans="15:23" x14ac:dyDescent="0.25">
      <c r="O237" s="2">
        <v>224</v>
      </c>
      <c r="P237" s="2">
        <v>30</v>
      </c>
      <c r="Q237" s="2">
        <v>1.5</v>
      </c>
      <c r="R237" s="2">
        <v>5</v>
      </c>
      <c r="S237" s="2">
        <v>8</v>
      </c>
      <c r="T237" s="2">
        <v>2</v>
      </c>
      <c r="U237" s="2">
        <v>2</v>
      </c>
      <c r="V237" s="2">
        <v>3</v>
      </c>
      <c r="W237" s="2">
        <v>0</v>
      </c>
    </row>
    <row r="238" spans="15:23" x14ac:dyDescent="0.25">
      <c r="O238" s="2">
        <v>225</v>
      </c>
      <c r="P238" s="2">
        <v>34</v>
      </c>
      <c r="Q238" s="2">
        <v>1.7</v>
      </c>
      <c r="R238" s="2">
        <v>3</v>
      </c>
      <c r="S238" s="2">
        <v>6</v>
      </c>
      <c r="T238" s="2">
        <v>6</v>
      </c>
      <c r="U238" s="2">
        <v>4</v>
      </c>
      <c r="V238" s="2">
        <v>1</v>
      </c>
      <c r="W238" s="2">
        <v>0</v>
      </c>
    </row>
    <row r="239" spans="15:23" x14ac:dyDescent="0.25">
      <c r="O239" s="2">
        <v>226</v>
      </c>
      <c r="P239" s="2">
        <v>33</v>
      </c>
      <c r="Q239" s="2">
        <v>1.65</v>
      </c>
      <c r="R239" s="2">
        <v>4</v>
      </c>
      <c r="S239" s="2">
        <v>7</v>
      </c>
      <c r="T239" s="2">
        <v>3</v>
      </c>
      <c r="U239" s="2">
        <v>4</v>
      </c>
      <c r="V239" s="2">
        <v>2</v>
      </c>
      <c r="W239" s="2">
        <v>0</v>
      </c>
    </row>
    <row r="240" spans="15:23" x14ac:dyDescent="0.25">
      <c r="O240" s="2">
        <v>227</v>
      </c>
      <c r="P240" s="2">
        <v>20</v>
      </c>
      <c r="Q240" s="2">
        <v>1</v>
      </c>
      <c r="R240" s="2">
        <v>9</v>
      </c>
      <c r="S240" s="2">
        <v>6</v>
      </c>
      <c r="T240" s="2">
        <v>1</v>
      </c>
      <c r="U240" s="2">
        <v>4</v>
      </c>
      <c r="V240" s="2">
        <v>0</v>
      </c>
      <c r="W240" s="2">
        <v>0</v>
      </c>
    </row>
    <row r="241" spans="15:23" x14ac:dyDescent="0.25">
      <c r="O241" s="2">
        <v>228</v>
      </c>
      <c r="P241" s="2">
        <v>37</v>
      </c>
      <c r="Q241" s="2">
        <v>1.85</v>
      </c>
      <c r="R241" s="2">
        <v>1</v>
      </c>
      <c r="S241" s="2">
        <v>9</v>
      </c>
      <c r="T241" s="2">
        <v>4</v>
      </c>
      <c r="U241" s="2">
        <v>4</v>
      </c>
      <c r="V241" s="2">
        <v>2</v>
      </c>
      <c r="W241" s="2">
        <v>0</v>
      </c>
    </row>
    <row r="242" spans="15:23" x14ac:dyDescent="0.25">
      <c r="O242" s="2">
        <v>229</v>
      </c>
      <c r="P242" s="2">
        <v>36</v>
      </c>
      <c r="Q242" s="2">
        <v>1.8</v>
      </c>
      <c r="R242" s="2">
        <v>2</v>
      </c>
      <c r="S242" s="2">
        <v>8</v>
      </c>
      <c r="T242" s="2">
        <v>4</v>
      </c>
      <c r="U242" s="2">
        <v>4</v>
      </c>
      <c r="V242" s="2">
        <v>2</v>
      </c>
      <c r="W242" s="2">
        <v>0</v>
      </c>
    </row>
    <row r="243" spans="15:23" x14ac:dyDescent="0.25">
      <c r="O243" s="2">
        <v>230</v>
      </c>
      <c r="P243" s="2">
        <v>34</v>
      </c>
      <c r="Q243" s="2">
        <v>1.7</v>
      </c>
      <c r="R243" s="2">
        <v>1</v>
      </c>
      <c r="S243" s="2">
        <v>8</v>
      </c>
      <c r="T243" s="2">
        <v>8</v>
      </c>
      <c r="U243" s="2">
        <v>2</v>
      </c>
      <c r="V243" s="2">
        <v>1</v>
      </c>
      <c r="W243" s="2">
        <v>0</v>
      </c>
    </row>
    <row r="244" spans="15:23" x14ac:dyDescent="0.25">
      <c r="O244" s="2">
        <v>231</v>
      </c>
      <c r="P244" s="2">
        <v>36</v>
      </c>
      <c r="Q244" s="2">
        <v>1.8</v>
      </c>
      <c r="R244" s="2">
        <v>3</v>
      </c>
      <c r="S244" s="2">
        <v>7</v>
      </c>
      <c r="T244" s="2">
        <v>3</v>
      </c>
      <c r="U244" s="2">
        <v>5</v>
      </c>
      <c r="V244" s="2">
        <v>2</v>
      </c>
      <c r="W244" s="2">
        <v>0</v>
      </c>
    </row>
    <row r="245" spans="15:23" x14ac:dyDescent="0.25">
      <c r="O245" s="2">
        <v>232</v>
      </c>
      <c r="P245" s="2">
        <v>30</v>
      </c>
      <c r="Q245" s="2">
        <v>1.5</v>
      </c>
      <c r="R245" s="2">
        <v>1</v>
      </c>
      <c r="S245" s="2">
        <v>12</v>
      </c>
      <c r="T245" s="2">
        <v>3</v>
      </c>
      <c r="U245" s="2">
        <v>4</v>
      </c>
      <c r="V245" s="2">
        <v>0</v>
      </c>
      <c r="W245" s="2">
        <v>0</v>
      </c>
    </row>
    <row r="246" spans="15:23" x14ac:dyDescent="0.25">
      <c r="O246" s="2">
        <v>233</v>
      </c>
      <c r="P246" s="2">
        <v>32</v>
      </c>
      <c r="Q246" s="2">
        <v>1.6</v>
      </c>
      <c r="R246" s="2">
        <v>4</v>
      </c>
      <c r="S246" s="2">
        <v>8</v>
      </c>
      <c r="T246" s="2">
        <v>3</v>
      </c>
      <c r="U246" s="2">
        <v>2</v>
      </c>
      <c r="V246" s="2">
        <v>3</v>
      </c>
      <c r="W246" s="2">
        <v>0</v>
      </c>
    </row>
    <row r="247" spans="15:23" x14ac:dyDescent="0.25">
      <c r="O247" s="2">
        <v>234</v>
      </c>
      <c r="P247" s="2">
        <v>23</v>
      </c>
      <c r="Q247" s="2">
        <v>1.1499999999999999</v>
      </c>
      <c r="R247" s="2">
        <v>4</v>
      </c>
      <c r="S247" s="2">
        <v>10</v>
      </c>
      <c r="T247" s="2">
        <v>5</v>
      </c>
      <c r="U247" s="2">
        <v>1</v>
      </c>
      <c r="V247" s="2">
        <v>0</v>
      </c>
      <c r="W247" s="2">
        <v>0</v>
      </c>
    </row>
    <row r="248" spans="15:23" x14ac:dyDescent="0.25">
      <c r="O248" s="2">
        <v>235</v>
      </c>
      <c r="P248" s="2">
        <v>26</v>
      </c>
      <c r="Q248" s="2">
        <v>1.3</v>
      </c>
      <c r="R248" s="2">
        <v>2</v>
      </c>
      <c r="S248" s="2">
        <v>11</v>
      </c>
      <c r="T248" s="2">
        <v>6</v>
      </c>
      <c r="U248" s="2">
        <v>1</v>
      </c>
      <c r="V248" s="2">
        <v>0</v>
      </c>
      <c r="W248" s="2">
        <v>0</v>
      </c>
    </row>
    <row r="249" spans="15:23" x14ac:dyDescent="0.25">
      <c r="O249" s="2">
        <v>236</v>
      </c>
      <c r="P249" s="2">
        <v>30</v>
      </c>
      <c r="Q249" s="2">
        <v>1.5</v>
      </c>
      <c r="R249" s="2">
        <v>1</v>
      </c>
      <c r="S249" s="2">
        <v>12</v>
      </c>
      <c r="T249" s="2">
        <v>4</v>
      </c>
      <c r="U249" s="2">
        <v>2</v>
      </c>
      <c r="V249" s="2">
        <v>1</v>
      </c>
      <c r="W249" s="2">
        <v>0</v>
      </c>
    </row>
    <row r="250" spans="15:23" x14ac:dyDescent="0.25">
      <c r="O250" s="2">
        <v>237</v>
      </c>
      <c r="P250" s="2">
        <v>32</v>
      </c>
      <c r="Q250" s="2">
        <v>1.6</v>
      </c>
      <c r="R250" s="2">
        <v>6</v>
      </c>
      <c r="S250" s="2">
        <v>4</v>
      </c>
      <c r="T250" s="2">
        <v>3</v>
      </c>
      <c r="U250" s="2">
        <v>6</v>
      </c>
      <c r="V250" s="2">
        <v>1</v>
      </c>
      <c r="W250" s="2">
        <v>0</v>
      </c>
    </row>
    <row r="251" spans="15:23" x14ac:dyDescent="0.25">
      <c r="O251" s="2">
        <v>238</v>
      </c>
      <c r="P251" s="2">
        <v>32</v>
      </c>
      <c r="Q251" s="2">
        <v>1.6</v>
      </c>
      <c r="R251" s="2">
        <v>6</v>
      </c>
      <c r="S251" s="2">
        <v>3</v>
      </c>
      <c r="T251" s="2">
        <v>6</v>
      </c>
      <c r="U251" s="2">
        <v>3</v>
      </c>
      <c r="V251" s="2">
        <v>2</v>
      </c>
      <c r="W251" s="2">
        <v>0</v>
      </c>
    </row>
    <row r="252" spans="15:23" x14ac:dyDescent="0.25">
      <c r="O252" s="2">
        <v>239</v>
      </c>
      <c r="P252" s="2">
        <v>16</v>
      </c>
      <c r="Q252" s="2">
        <v>0.8</v>
      </c>
      <c r="R252" s="2">
        <v>7</v>
      </c>
      <c r="S252" s="2">
        <v>11</v>
      </c>
      <c r="T252" s="2">
        <v>1</v>
      </c>
      <c r="U252" s="2">
        <v>1</v>
      </c>
      <c r="V252" s="2">
        <v>0</v>
      </c>
      <c r="W252" s="2">
        <v>0</v>
      </c>
    </row>
    <row r="253" spans="15:23" x14ac:dyDescent="0.25">
      <c r="O253" s="2">
        <v>240</v>
      </c>
      <c r="P253" s="2">
        <v>22</v>
      </c>
      <c r="Q253" s="2">
        <v>1.1000000000000001</v>
      </c>
      <c r="R253" s="2">
        <v>6</v>
      </c>
      <c r="S253" s="2">
        <v>8</v>
      </c>
      <c r="T253" s="2">
        <v>4</v>
      </c>
      <c r="U253" s="2">
        <v>2</v>
      </c>
      <c r="V253" s="2">
        <v>0</v>
      </c>
      <c r="W253" s="2">
        <v>0</v>
      </c>
    </row>
    <row r="254" spans="15:23" x14ac:dyDescent="0.25">
      <c r="O254" s="2">
        <v>241</v>
      </c>
      <c r="P254" s="2">
        <v>24</v>
      </c>
      <c r="Q254" s="2">
        <v>1.2</v>
      </c>
      <c r="R254" s="2">
        <v>3</v>
      </c>
      <c r="S254" s="2">
        <v>10</v>
      </c>
      <c r="T254" s="2">
        <v>7</v>
      </c>
      <c r="U254" s="2">
        <v>0</v>
      </c>
      <c r="V254" s="2">
        <v>0</v>
      </c>
      <c r="W254" s="2">
        <v>0</v>
      </c>
    </row>
    <row r="255" spans="15:23" x14ac:dyDescent="0.25">
      <c r="O255" s="2">
        <v>242</v>
      </c>
      <c r="P255" s="2">
        <v>24</v>
      </c>
      <c r="Q255" s="2">
        <v>1.2</v>
      </c>
      <c r="R255" s="2">
        <v>7</v>
      </c>
      <c r="S255" s="2">
        <v>7</v>
      </c>
      <c r="T255" s="2">
        <v>3</v>
      </c>
      <c r="U255" s="2">
        <v>1</v>
      </c>
      <c r="V255" s="2">
        <v>2</v>
      </c>
      <c r="W255" s="2">
        <v>0</v>
      </c>
    </row>
    <row r="256" spans="15:23" x14ac:dyDescent="0.25">
      <c r="O256" s="2">
        <v>243</v>
      </c>
      <c r="P256" s="2">
        <v>32</v>
      </c>
      <c r="Q256" s="2">
        <v>1.6</v>
      </c>
      <c r="R256" s="2">
        <v>2</v>
      </c>
      <c r="S256" s="2">
        <v>8</v>
      </c>
      <c r="T256" s="2">
        <v>7</v>
      </c>
      <c r="U256" s="2">
        <v>2</v>
      </c>
      <c r="V256" s="2">
        <v>1</v>
      </c>
      <c r="W256" s="2">
        <v>0</v>
      </c>
    </row>
    <row r="257" spans="15:23" x14ac:dyDescent="0.25">
      <c r="O257" s="2">
        <v>244</v>
      </c>
      <c r="P257" s="2">
        <v>22</v>
      </c>
      <c r="Q257" s="2">
        <v>1.1000000000000001</v>
      </c>
      <c r="R257" s="2">
        <v>6</v>
      </c>
      <c r="S257" s="2">
        <v>6</v>
      </c>
      <c r="T257" s="2">
        <v>8</v>
      </c>
      <c r="U257" s="2">
        <v>0</v>
      </c>
      <c r="V257" s="2">
        <v>0</v>
      </c>
      <c r="W257" s="2">
        <v>0</v>
      </c>
    </row>
    <row r="258" spans="15:23" x14ac:dyDescent="0.25">
      <c r="O258" s="2">
        <v>245</v>
      </c>
      <c r="P258" s="2">
        <v>25</v>
      </c>
      <c r="Q258" s="2">
        <v>1.25</v>
      </c>
      <c r="R258" s="2">
        <v>4</v>
      </c>
      <c r="S258" s="2">
        <v>10</v>
      </c>
      <c r="T258" s="2">
        <v>4</v>
      </c>
      <c r="U258" s="2">
        <v>1</v>
      </c>
      <c r="V258" s="2">
        <v>1</v>
      </c>
      <c r="W258" s="2">
        <v>0</v>
      </c>
    </row>
    <row r="259" spans="15:23" x14ac:dyDescent="0.25">
      <c r="O259" s="2">
        <v>246</v>
      </c>
      <c r="P259" s="2">
        <v>33</v>
      </c>
      <c r="Q259" s="2">
        <v>1.65</v>
      </c>
      <c r="R259" s="2">
        <v>2</v>
      </c>
      <c r="S259" s="2">
        <v>10</v>
      </c>
      <c r="T259" s="2">
        <v>3</v>
      </c>
      <c r="U259" s="2">
        <v>3</v>
      </c>
      <c r="V259" s="2">
        <v>2</v>
      </c>
      <c r="W259" s="2">
        <v>0</v>
      </c>
    </row>
    <row r="260" spans="15:23" x14ac:dyDescent="0.25">
      <c r="O260" s="2">
        <v>247</v>
      </c>
      <c r="P260" s="2">
        <v>26</v>
      </c>
      <c r="Q260" s="2">
        <v>1.3</v>
      </c>
      <c r="R260" s="2">
        <v>5</v>
      </c>
      <c r="S260" s="2">
        <v>8</v>
      </c>
      <c r="T260" s="2">
        <v>3</v>
      </c>
      <c r="U260" s="2">
        <v>4</v>
      </c>
      <c r="V260" s="2">
        <v>0</v>
      </c>
      <c r="W260" s="2">
        <v>0</v>
      </c>
    </row>
    <row r="261" spans="15:23" x14ac:dyDescent="0.25">
      <c r="O261" s="2">
        <v>248</v>
      </c>
      <c r="P261" s="2">
        <v>29</v>
      </c>
      <c r="Q261" s="2">
        <v>1.45</v>
      </c>
      <c r="R261" s="2">
        <v>4</v>
      </c>
      <c r="S261" s="2">
        <v>7</v>
      </c>
      <c r="T261" s="2">
        <v>6</v>
      </c>
      <c r="U261" s="2">
        <v>2</v>
      </c>
      <c r="V261" s="2">
        <v>1</v>
      </c>
      <c r="W261" s="2">
        <v>0</v>
      </c>
    </row>
    <row r="262" spans="15:23" x14ac:dyDescent="0.25">
      <c r="O262" s="2">
        <v>249</v>
      </c>
      <c r="P262" s="2">
        <v>29</v>
      </c>
      <c r="Q262" s="2">
        <v>1.45</v>
      </c>
      <c r="R262" s="2">
        <v>4</v>
      </c>
      <c r="S262" s="2">
        <v>6</v>
      </c>
      <c r="T262" s="2">
        <v>7</v>
      </c>
      <c r="U262" s="2">
        <v>3</v>
      </c>
      <c r="V262" s="2">
        <v>0</v>
      </c>
      <c r="W262" s="2">
        <v>0</v>
      </c>
    </row>
    <row r="263" spans="15:23" x14ac:dyDescent="0.25">
      <c r="O263" s="2">
        <v>250</v>
      </c>
      <c r="P263" s="2">
        <v>36</v>
      </c>
      <c r="Q263" s="2">
        <v>1.8</v>
      </c>
      <c r="R263" s="2">
        <v>1</v>
      </c>
      <c r="S263" s="2">
        <v>9</v>
      </c>
      <c r="T263" s="2">
        <v>5</v>
      </c>
      <c r="U263" s="2">
        <v>3</v>
      </c>
      <c r="V263" s="2">
        <v>2</v>
      </c>
      <c r="W263" s="2">
        <v>0</v>
      </c>
    </row>
    <row r="264" spans="15:23" x14ac:dyDescent="0.25">
      <c r="O264" s="2">
        <v>251</v>
      </c>
      <c r="P264" s="2">
        <v>24</v>
      </c>
      <c r="Q264" s="2">
        <v>1.2</v>
      </c>
      <c r="R264" s="2">
        <v>6</v>
      </c>
      <c r="S264" s="2">
        <v>7</v>
      </c>
      <c r="T264" s="2">
        <v>5</v>
      </c>
      <c r="U264" s="2">
        <v>1</v>
      </c>
      <c r="V264" s="2">
        <v>1</v>
      </c>
      <c r="W264" s="2">
        <v>0</v>
      </c>
    </row>
    <row r="265" spans="15:23" x14ac:dyDescent="0.25">
      <c r="O265" s="2">
        <v>252</v>
      </c>
      <c r="P265" s="2">
        <v>28</v>
      </c>
      <c r="Q265" s="2">
        <v>1.4</v>
      </c>
      <c r="R265" s="2">
        <v>3</v>
      </c>
      <c r="S265" s="2">
        <v>9</v>
      </c>
      <c r="T265" s="2">
        <v>5</v>
      </c>
      <c r="U265" s="2">
        <v>3</v>
      </c>
      <c r="V265" s="2">
        <v>0</v>
      </c>
      <c r="W265" s="2">
        <v>0</v>
      </c>
    </row>
    <row r="266" spans="15:23" x14ac:dyDescent="0.25">
      <c r="O266" s="2">
        <v>253</v>
      </c>
      <c r="P266" s="2">
        <v>21</v>
      </c>
      <c r="Q266" s="2">
        <v>1.05</v>
      </c>
      <c r="R266" s="2">
        <v>6</v>
      </c>
      <c r="S266" s="2">
        <v>8</v>
      </c>
      <c r="T266" s="2">
        <v>5</v>
      </c>
      <c r="U266" s="2">
        <v>1</v>
      </c>
      <c r="V266" s="2">
        <v>0</v>
      </c>
      <c r="W266" s="2">
        <v>0</v>
      </c>
    </row>
    <row r="267" spans="15:23" x14ac:dyDescent="0.25">
      <c r="O267" s="2">
        <v>254</v>
      </c>
      <c r="P267" s="2">
        <v>17</v>
      </c>
      <c r="Q267" s="2">
        <v>0.85</v>
      </c>
      <c r="R267" s="2">
        <v>7</v>
      </c>
      <c r="S267" s="2">
        <v>10</v>
      </c>
      <c r="T267" s="2">
        <v>2</v>
      </c>
      <c r="U267" s="2">
        <v>1</v>
      </c>
      <c r="V267" s="2">
        <v>0</v>
      </c>
      <c r="W267" s="2">
        <v>0</v>
      </c>
    </row>
    <row r="268" spans="15:23" x14ac:dyDescent="0.25">
      <c r="O268" s="2">
        <v>255</v>
      </c>
      <c r="P268" s="2">
        <v>33</v>
      </c>
      <c r="Q268" s="2">
        <v>1.65</v>
      </c>
      <c r="R268" s="2">
        <v>2</v>
      </c>
      <c r="S268" s="2">
        <v>8</v>
      </c>
      <c r="T268" s="2">
        <v>6</v>
      </c>
      <c r="U268" s="2">
        <v>3</v>
      </c>
      <c r="V268" s="2">
        <v>1</v>
      </c>
      <c r="W268" s="2">
        <v>0</v>
      </c>
    </row>
    <row r="269" spans="15:23" x14ac:dyDescent="0.25">
      <c r="O269" s="2">
        <v>256</v>
      </c>
      <c r="P269" s="2">
        <v>19</v>
      </c>
      <c r="Q269" s="2">
        <v>0.95</v>
      </c>
      <c r="R269" s="2">
        <v>6</v>
      </c>
      <c r="S269" s="2">
        <v>10</v>
      </c>
      <c r="T269" s="2">
        <v>3</v>
      </c>
      <c r="U269" s="2">
        <v>1</v>
      </c>
      <c r="V269" s="2">
        <v>0</v>
      </c>
      <c r="W269" s="2">
        <v>0</v>
      </c>
    </row>
    <row r="270" spans="15:23" x14ac:dyDescent="0.25">
      <c r="O270" s="2">
        <v>257</v>
      </c>
      <c r="P270" s="2">
        <v>34</v>
      </c>
      <c r="Q270" s="2">
        <v>1.7</v>
      </c>
      <c r="R270" s="2">
        <v>2</v>
      </c>
      <c r="S270" s="2">
        <v>9</v>
      </c>
      <c r="T270" s="2">
        <v>3</v>
      </c>
      <c r="U270" s="2">
        <v>5</v>
      </c>
      <c r="V270" s="2">
        <v>1</v>
      </c>
      <c r="W270" s="2">
        <v>0</v>
      </c>
    </row>
    <row r="271" spans="15:23" x14ac:dyDescent="0.25">
      <c r="O271" s="2">
        <v>258</v>
      </c>
      <c r="P271" s="2">
        <v>26</v>
      </c>
      <c r="Q271" s="2">
        <v>1.3</v>
      </c>
      <c r="R271" s="2">
        <v>5</v>
      </c>
      <c r="S271" s="2">
        <v>7</v>
      </c>
      <c r="T271" s="2">
        <v>6</v>
      </c>
      <c r="U271" s="2">
        <v>1</v>
      </c>
      <c r="V271" s="2">
        <v>1</v>
      </c>
      <c r="W271" s="2">
        <v>0</v>
      </c>
    </row>
    <row r="272" spans="15:23" x14ac:dyDescent="0.25">
      <c r="O272" s="2">
        <v>259</v>
      </c>
      <c r="P272" s="2">
        <v>24</v>
      </c>
      <c r="Q272" s="2">
        <v>1.2</v>
      </c>
      <c r="R272" s="2">
        <v>5</v>
      </c>
      <c r="S272" s="2">
        <v>10</v>
      </c>
      <c r="T272" s="2">
        <v>2</v>
      </c>
      <c r="U272" s="2">
        <v>2</v>
      </c>
      <c r="V272" s="2">
        <v>1</v>
      </c>
      <c r="W272" s="2">
        <v>0</v>
      </c>
    </row>
    <row r="273" spans="15:23" x14ac:dyDescent="0.25">
      <c r="O273" s="2">
        <v>260</v>
      </c>
      <c r="P273" s="2">
        <v>34</v>
      </c>
      <c r="Q273" s="2">
        <v>1.7</v>
      </c>
      <c r="R273" s="2">
        <v>5</v>
      </c>
      <c r="S273" s="2">
        <v>6</v>
      </c>
      <c r="T273" s="2">
        <v>2</v>
      </c>
      <c r="U273" s="2">
        <v>4</v>
      </c>
      <c r="V273" s="2">
        <v>3</v>
      </c>
      <c r="W273" s="2">
        <v>0</v>
      </c>
    </row>
    <row r="274" spans="15:23" x14ac:dyDescent="0.25">
      <c r="O274" s="2">
        <v>261</v>
      </c>
      <c r="P274" s="2">
        <v>28</v>
      </c>
      <c r="Q274" s="2">
        <v>1.4</v>
      </c>
      <c r="R274" s="2">
        <v>3</v>
      </c>
      <c r="S274" s="2">
        <v>10</v>
      </c>
      <c r="T274" s="2">
        <v>4</v>
      </c>
      <c r="U274" s="2">
        <v>2</v>
      </c>
      <c r="V274" s="2">
        <v>1</v>
      </c>
      <c r="W274" s="2">
        <v>0</v>
      </c>
    </row>
    <row r="275" spans="15:23" x14ac:dyDescent="0.25">
      <c r="O275" s="2">
        <v>262</v>
      </c>
      <c r="P275" s="2">
        <v>32</v>
      </c>
      <c r="Q275" s="2">
        <v>1.6</v>
      </c>
      <c r="R275" s="2">
        <v>4</v>
      </c>
      <c r="S275" s="2">
        <v>6</v>
      </c>
      <c r="T275" s="2">
        <v>5</v>
      </c>
      <c r="U275" s="2">
        <v>4</v>
      </c>
      <c r="V275" s="2">
        <v>1</v>
      </c>
      <c r="W275" s="2">
        <v>0</v>
      </c>
    </row>
    <row r="276" spans="15:23" x14ac:dyDescent="0.25">
      <c r="O276" s="2">
        <v>263</v>
      </c>
      <c r="P276" s="2">
        <v>25</v>
      </c>
      <c r="Q276" s="2">
        <v>1.25</v>
      </c>
      <c r="R276" s="2">
        <v>7</v>
      </c>
      <c r="S276" s="2">
        <v>7</v>
      </c>
      <c r="T276" s="2">
        <v>2</v>
      </c>
      <c r="U276" s="2">
        <v>2</v>
      </c>
      <c r="V276" s="2">
        <v>2</v>
      </c>
      <c r="W276" s="2">
        <v>0</v>
      </c>
    </row>
    <row r="277" spans="15:23" x14ac:dyDescent="0.25">
      <c r="O277" s="2">
        <v>264</v>
      </c>
      <c r="P277" s="2">
        <v>29</v>
      </c>
      <c r="Q277" s="2">
        <v>1.45</v>
      </c>
      <c r="R277" s="2">
        <v>5</v>
      </c>
      <c r="S277" s="2">
        <v>9</v>
      </c>
      <c r="T277" s="2">
        <v>1</v>
      </c>
      <c r="U277" s="2">
        <v>2</v>
      </c>
      <c r="V277" s="2">
        <v>3</v>
      </c>
      <c r="W277" s="2">
        <v>0</v>
      </c>
    </row>
    <row r="278" spans="15:23" x14ac:dyDescent="0.25">
      <c r="O278" s="2">
        <v>265</v>
      </c>
      <c r="P278" s="2">
        <v>21</v>
      </c>
      <c r="Q278" s="2">
        <v>1.05</v>
      </c>
      <c r="R278" s="2">
        <v>5</v>
      </c>
      <c r="S278" s="2">
        <v>11</v>
      </c>
      <c r="T278" s="2">
        <v>2</v>
      </c>
      <c r="U278" s="2">
        <v>2</v>
      </c>
      <c r="V278" s="2">
        <v>0</v>
      </c>
      <c r="W278" s="2">
        <v>0</v>
      </c>
    </row>
    <row r="279" spans="15:23" x14ac:dyDescent="0.25">
      <c r="O279" s="2">
        <v>266</v>
      </c>
      <c r="P279" s="2">
        <v>31</v>
      </c>
      <c r="Q279" s="2">
        <v>1.55</v>
      </c>
      <c r="R279" s="2">
        <v>4</v>
      </c>
      <c r="S279" s="2">
        <v>6</v>
      </c>
      <c r="T279" s="2">
        <v>6</v>
      </c>
      <c r="U279" s="2">
        <v>3</v>
      </c>
      <c r="V279" s="2">
        <v>1</v>
      </c>
      <c r="W279" s="2">
        <v>0</v>
      </c>
    </row>
    <row r="280" spans="15:23" x14ac:dyDescent="0.25">
      <c r="O280" s="2">
        <v>267</v>
      </c>
      <c r="P280" s="2">
        <v>27</v>
      </c>
      <c r="Q280" s="2">
        <v>1.35</v>
      </c>
      <c r="R280" s="2">
        <v>3</v>
      </c>
      <c r="S280" s="2">
        <v>12</v>
      </c>
      <c r="T280" s="2">
        <v>2</v>
      </c>
      <c r="U280" s="2">
        <v>1</v>
      </c>
      <c r="V280" s="2">
        <v>2</v>
      </c>
      <c r="W280" s="2">
        <v>0</v>
      </c>
    </row>
    <row r="281" spans="15:23" x14ac:dyDescent="0.25">
      <c r="O281" s="2">
        <v>268</v>
      </c>
      <c r="P281" s="2">
        <v>31</v>
      </c>
      <c r="Q281" s="2">
        <v>1.55</v>
      </c>
      <c r="R281" s="2">
        <v>5</v>
      </c>
      <c r="S281" s="2">
        <v>7</v>
      </c>
      <c r="T281" s="2">
        <v>1</v>
      </c>
      <c r="U281" s="2">
        <v>6</v>
      </c>
      <c r="V281" s="2">
        <v>1</v>
      </c>
      <c r="W281" s="2">
        <v>0</v>
      </c>
    </row>
    <row r="282" spans="15:23" x14ac:dyDescent="0.25">
      <c r="O282" s="2">
        <v>269</v>
      </c>
      <c r="P282" s="2">
        <v>23</v>
      </c>
      <c r="Q282" s="2">
        <v>1.1499999999999999</v>
      </c>
      <c r="R282" s="2">
        <v>6</v>
      </c>
      <c r="S282" s="2">
        <v>8</v>
      </c>
      <c r="T282" s="2">
        <v>4</v>
      </c>
      <c r="U282" s="2">
        <v>1</v>
      </c>
      <c r="V282" s="2">
        <v>1</v>
      </c>
      <c r="W282" s="2">
        <v>0</v>
      </c>
    </row>
    <row r="283" spans="15:23" x14ac:dyDescent="0.25">
      <c r="O283" s="2">
        <v>270</v>
      </c>
      <c r="P283" s="2">
        <v>28</v>
      </c>
      <c r="Q283" s="2">
        <v>1.4</v>
      </c>
      <c r="R283" s="2">
        <v>3</v>
      </c>
      <c r="S283" s="2">
        <v>10</v>
      </c>
      <c r="T283" s="2">
        <v>4</v>
      </c>
      <c r="U283" s="2">
        <v>2</v>
      </c>
      <c r="V283" s="2">
        <v>1</v>
      </c>
      <c r="W283" s="2">
        <v>0</v>
      </c>
    </row>
    <row r="284" spans="15:23" x14ac:dyDescent="0.25">
      <c r="O284" s="2">
        <v>271</v>
      </c>
      <c r="P284" s="2">
        <v>28</v>
      </c>
      <c r="Q284" s="2">
        <v>1.4</v>
      </c>
      <c r="R284" s="2">
        <v>3</v>
      </c>
      <c r="S284" s="2">
        <v>9</v>
      </c>
      <c r="T284" s="2">
        <v>5</v>
      </c>
      <c r="U284" s="2">
        <v>3</v>
      </c>
      <c r="V284" s="2">
        <v>0</v>
      </c>
      <c r="W284" s="2">
        <v>0</v>
      </c>
    </row>
    <row r="285" spans="15:23" x14ac:dyDescent="0.25">
      <c r="O285" s="2">
        <v>272</v>
      </c>
      <c r="P285" s="2">
        <v>29</v>
      </c>
      <c r="Q285" s="2">
        <v>1.45</v>
      </c>
      <c r="R285" s="2">
        <v>2</v>
      </c>
      <c r="S285" s="2">
        <v>12</v>
      </c>
      <c r="T285" s="2">
        <v>2</v>
      </c>
      <c r="U285" s="2">
        <v>3</v>
      </c>
      <c r="V285" s="2">
        <v>1</v>
      </c>
      <c r="W285" s="2">
        <v>0</v>
      </c>
    </row>
    <row r="286" spans="15:23" x14ac:dyDescent="0.25">
      <c r="O286" s="2">
        <v>273</v>
      </c>
      <c r="P286" s="2">
        <v>30</v>
      </c>
      <c r="Q286" s="2">
        <v>1.5</v>
      </c>
      <c r="R286" s="2">
        <v>2</v>
      </c>
      <c r="S286" s="2">
        <v>9</v>
      </c>
      <c r="T286" s="2">
        <v>6</v>
      </c>
      <c r="U286" s="2">
        <v>3</v>
      </c>
      <c r="V286" s="2">
        <v>0</v>
      </c>
      <c r="W286" s="2">
        <v>0</v>
      </c>
    </row>
    <row r="287" spans="15:23" x14ac:dyDescent="0.25">
      <c r="O287" s="2">
        <v>274</v>
      </c>
      <c r="P287" s="2">
        <v>24</v>
      </c>
      <c r="Q287" s="2">
        <v>1.2</v>
      </c>
      <c r="R287" s="2">
        <v>6</v>
      </c>
      <c r="S287" s="2">
        <v>8</v>
      </c>
      <c r="T287" s="2">
        <v>4</v>
      </c>
      <c r="U287" s="2">
        <v>0</v>
      </c>
      <c r="V287" s="2">
        <v>2</v>
      </c>
      <c r="W287" s="2">
        <v>0</v>
      </c>
    </row>
    <row r="288" spans="15:23" x14ac:dyDescent="0.25">
      <c r="O288" s="2">
        <v>275</v>
      </c>
      <c r="P288" s="2">
        <v>22</v>
      </c>
      <c r="Q288" s="2">
        <v>1.1000000000000001</v>
      </c>
      <c r="R288" s="2">
        <v>6</v>
      </c>
      <c r="S288" s="2">
        <v>8</v>
      </c>
      <c r="T288" s="2">
        <v>5</v>
      </c>
      <c r="U288" s="2">
        <v>0</v>
      </c>
      <c r="V288" s="2">
        <v>1</v>
      </c>
      <c r="W288" s="2">
        <v>0</v>
      </c>
    </row>
    <row r="289" spans="15:23" x14ac:dyDescent="0.25">
      <c r="O289" s="2">
        <v>276</v>
      </c>
      <c r="P289" s="2">
        <v>34</v>
      </c>
      <c r="Q289" s="2">
        <v>1.7</v>
      </c>
      <c r="R289" s="2">
        <v>4</v>
      </c>
      <c r="S289" s="2">
        <v>5</v>
      </c>
      <c r="T289" s="2">
        <v>6</v>
      </c>
      <c r="U289" s="2">
        <v>3</v>
      </c>
      <c r="V289" s="2">
        <v>2</v>
      </c>
      <c r="W289" s="2">
        <v>0</v>
      </c>
    </row>
    <row r="290" spans="15:23" x14ac:dyDescent="0.25">
      <c r="O290" s="2">
        <v>277</v>
      </c>
      <c r="P290" s="2">
        <v>28</v>
      </c>
      <c r="Q290" s="2">
        <v>1.4</v>
      </c>
      <c r="R290" s="2">
        <v>6</v>
      </c>
      <c r="S290" s="2">
        <v>6</v>
      </c>
      <c r="T290" s="2">
        <v>3</v>
      </c>
      <c r="U290" s="2">
        <v>4</v>
      </c>
      <c r="V290" s="2">
        <v>1</v>
      </c>
      <c r="W290" s="2">
        <v>0</v>
      </c>
    </row>
    <row r="291" spans="15:23" x14ac:dyDescent="0.25">
      <c r="O291" s="2">
        <v>278</v>
      </c>
      <c r="P291" s="2">
        <v>33</v>
      </c>
      <c r="Q291" s="2">
        <v>1.65</v>
      </c>
      <c r="R291" s="2">
        <v>2</v>
      </c>
      <c r="S291" s="2">
        <v>10</v>
      </c>
      <c r="T291" s="2">
        <v>4</v>
      </c>
      <c r="U291" s="2">
        <v>1</v>
      </c>
      <c r="V291" s="2">
        <v>3</v>
      </c>
      <c r="W291" s="2">
        <v>0</v>
      </c>
    </row>
    <row r="292" spans="15:23" x14ac:dyDescent="0.25">
      <c r="O292" s="2">
        <v>279</v>
      </c>
      <c r="P292" s="2">
        <v>31</v>
      </c>
      <c r="Q292" s="2">
        <v>1.55</v>
      </c>
      <c r="R292" s="2">
        <v>3</v>
      </c>
      <c r="S292" s="2">
        <v>9</v>
      </c>
      <c r="T292" s="2">
        <v>3</v>
      </c>
      <c r="U292" s="2">
        <v>4</v>
      </c>
      <c r="V292" s="2">
        <v>1</v>
      </c>
      <c r="W292" s="2">
        <v>0</v>
      </c>
    </row>
    <row r="293" spans="15:23" x14ac:dyDescent="0.25">
      <c r="O293" s="2">
        <v>280</v>
      </c>
      <c r="P293" s="2">
        <v>28</v>
      </c>
      <c r="Q293" s="2">
        <v>1.4</v>
      </c>
      <c r="R293" s="2">
        <v>5</v>
      </c>
      <c r="S293" s="2">
        <v>6</v>
      </c>
      <c r="T293" s="2">
        <v>7</v>
      </c>
      <c r="U293" s="2">
        <v>0</v>
      </c>
      <c r="V293" s="2">
        <v>2</v>
      </c>
      <c r="W293" s="2">
        <v>0</v>
      </c>
    </row>
    <row r="294" spans="15:23" x14ac:dyDescent="0.25">
      <c r="O294" s="2">
        <v>281</v>
      </c>
      <c r="P294" s="2">
        <v>31</v>
      </c>
      <c r="Q294" s="2">
        <v>1.55</v>
      </c>
      <c r="R294" s="2">
        <v>4</v>
      </c>
      <c r="S294" s="2">
        <v>8</v>
      </c>
      <c r="T294" s="2">
        <v>3</v>
      </c>
      <c r="U294" s="2">
        <v>3</v>
      </c>
      <c r="V294" s="2">
        <v>2</v>
      </c>
      <c r="W294" s="2">
        <v>0</v>
      </c>
    </row>
    <row r="295" spans="15:23" x14ac:dyDescent="0.25">
      <c r="O295" s="2">
        <v>282</v>
      </c>
      <c r="P295" s="2">
        <v>35</v>
      </c>
      <c r="Q295" s="2">
        <v>1.75</v>
      </c>
      <c r="R295" s="2">
        <v>4</v>
      </c>
      <c r="S295" s="2">
        <v>4</v>
      </c>
      <c r="T295" s="2">
        <v>7</v>
      </c>
      <c r="U295" s="2">
        <v>3</v>
      </c>
      <c r="V295" s="2">
        <v>2</v>
      </c>
      <c r="W295" s="2">
        <v>0</v>
      </c>
    </row>
    <row r="296" spans="15:23" x14ac:dyDescent="0.25">
      <c r="O296" s="2">
        <v>283</v>
      </c>
      <c r="P296" s="2">
        <v>35</v>
      </c>
      <c r="Q296" s="2">
        <v>1.75</v>
      </c>
      <c r="R296" s="2">
        <v>2</v>
      </c>
      <c r="S296" s="2">
        <v>7</v>
      </c>
      <c r="T296" s="2">
        <v>7</v>
      </c>
      <c r="U296" s="2">
        <v>2</v>
      </c>
      <c r="V296" s="2">
        <v>2</v>
      </c>
      <c r="W296" s="2">
        <v>0</v>
      </c>
    </row>
    <row r="297" spans="15:23" x14ac:dyDescent="0.25">
      <c r="O297" s="2">
        <v>284</v>
      </c>
      <c r="P297" s="2">
        <v>31</v>
      </c>
      <c r="Q297" s="2">
        <v>1.55</v>
      </c>
      <c r="R297" s="2">
        <v>4</v>
      </c>
      <c r="S297" s="2">
        <v>6</v>
      </c>
      <c r="T297" s="2">
        <v>6</v>
      </c>
      <c r="U297" s="2">
        <v>3</v>
      </c>
      <c r="V297" s="2">
        <v>1</v>
      </c>
      <c r="W297" s="2">
        <v>0</v>
      </c>
    </row>
    <row r="298" spans="15:23" x14ac:dyDescent="0.25">
      <c r="O298" s="2">
        <v>285</v>
      </c>
      <c r="P298" s="2">
        <v>23</v>
      </c>
      <c r="Q298" s="2">
        <v>1.1499999999999999</v>
      </c>
      <c r="R298" s="2">
        <v>4</v>
      </c>
      <c r="S298" s="2">
        <v>11</v>
      </c>
      <c r="T298" s="2">
        <v>4</v>
      </c>
      <c r="U298" s="2">
        <v>0</v>
      </c>
      <c r="V298" s="2">
        <v>1</v>
      </c>
      <c r="W298" s="2">
        <v>0</v>
      </c>
    </row>
    <row r="299" spans="15:23" x14ac:dyDescent="0.25">
      <c r="O299" s="2">
        <v>286</v>
      </c>
      <c r="P299" s="2">
        <v>29</v>
      </c>
      <c r="Q299" s="2">
        <v>1.45</v>
      </c>
      <c r="R299" s="2">
        <v>5</v>
      </c>
      <c r="S299" s="2">
        <v>8</v>
      </c>
      <c r="T299" s="2">
        <v>2</v>
      </c>
      <c r="U299" s="2">
        <v>3</v>
      </c>
      <c r="V299" s="2">
        <v>2</v>
      </c>
      <c r="W299" s="2">
        <v>0</v>
      </c>
    </row>
    <row r="300" spans="15:23" x14ac:dyDescent="0.25">
      <c r="O300" s="2">
        <v>287</v>
      </c>
      <c r="P300" s="2">
        <v>21</v>
      </c>
      <c r="Q300" s="2">
        <v>1.05</v>
      </c>
      <c r="R300" s="2">
        <v>4</v>
      </c>
      <c r="S300" s="2">
        <v>11</v>
      </c>
      <c r="T300" s="2">
        <v>5</v>
      </c>
      <c r="U300" s="2">
        <v>0</v>
      </c>
      <c r="V300" s="2">
        <v>0</v>
      </c>
      <c r="W300" s="2">
        <v>0</v>
      </c>
    </row>
    <row r="301" spans="15:23" x14ac:dyDescent="0.25">
      <c r="O301" s="2">
        <v>288</v>
      </c>
      <c r="P301" s="2">
        <v>20</v>
      </c>
      <c r="Q301" s="2">
        <v>1</v>
      </c>
      <c r="R301" s="2">
        <v>4</v>
      </c>
      <c r="S301" s="2">
        <v>13</v>
      </c>
      <c r="T301" s="2">
        <v>2</v>
      </c>
      <c r="U301" s="2">
        <v>1</v>
      </c>
      <c r="V301" s="2">
        <v>0</v>
      </c>
      <c r="W301" s="2">
        <v>0</v>
      </c>
    </row>
    <row r="302" spans="15:23" x14ac:dyDescent="0.25">
      <c r="O302" s="2">
        <v>289</v>
      </c>
      <c r="P302" s="2">
        <v>33</v>
      </c>
      <c r="Q302" s="2">
        <v>1.65</v>
      </c>
      <c r="R302" s="2">
        <v>6</v>
      </c>
      <c r="S302" s="2">
        <v>2</v>
      </c>
      <c r="T302" s="2">
        <v>6</v>
      </c>
      <c r="U302" s="2">
        <v>5</v>
      </c>
      <c r="V302" s="2">
        <v>1</v>
      </c>
      <c r="W302" s="2">
        <v>0</v>
      </c>
    </row>
    <row r="303" spans="15:23" x14ac:dyDescent="0.25">
      <c r="O303" s="2">
        <v>290</v>
      </c>
      <c r="P303" s="2">
        <v>27</v>
      </c>
      <c r="Q303" s="2">
        <v>1.35</v>
      </c>
      <c r="R303" s="2">
        <v>5</v>
      </c>
      <c r="S303" s="2">
        <v>8</v>
      </c>
      <c r="T303" s="2">
        <v>4</v>
      </c>
      <c r="U303" s="2">
        <v>1</v>
      </c>
      <c r="V303" s="2">
        <v>2</v>
      </c>
      <c r="W303" s="2">
        <v>0</v>
      </c>
    </row>
    <row r="304" spans="15:23" x14ac:dyDescent="0.25">
      <c r="O304" s="2">
        <v>291</v>
      </c>
      <c r="P304" s="2">
        <v>34</v>
      </c>
      <c r="Q304" s="2">
        <v>1.7</v>
      </c>
      <c r="R304" s="2">
        <v>5</v>
      </c>
      <c r="S304" s="2">
        <v>5</v>
      </c>
      <c r="T304" s="2">
        <v>2</v>
      </c>
      <c r="U304" s="2">
        <v>7</v>
      </c>
      <c r="V304" s="2">
        <v>1</v>
      </c>
      <c r="W304" s="2">
        <v>0</v>
      </c>
    </row>
    <row r="305" spans="15:23" x14ac:dyDescent="0.25">
      <c r="O305" s="2">
        <v>292</v>
      </c>
      <c r="P305" s="2">
        <v>27</v>
      </c>
      <c r="Q305" s="2">
        <v>1.35</v>
      </c>
      <c r="R305" s="2">
        <v>3</v>
      </c>
      <c r="S305" s="2">
        <v>10</v>
      </c>
      <c r="T305" s="2">
        <v>4</v>
      </c>
      <c r="U305" s="2">
        <v>3</v>
      </c>
      <c r="V305" s="2">
        <v>0</v>
      </c>
      <c r="W305" s="2">
        <v>0</v>
      </c>
    </row>
    <row r="306" spans="15:23" x14ac:dyDescent="0.25">
      <c r="O306" s="2">
        <v>293</v>
      </c>
      <c r="P306" s="2">
        <v>27</v>
      </c>
      <c r="Q306" s="2">
        <v>1.35</v>
      </c>
      <c r="R306" s="2">
        <v>4</v>
      </c>
      <c r="S306" s="2">
        <v>10</v>
      </c>
      <c r="T306" s="2">
        <v>2</v>
      </c>
      <c r="U306" s="2">
        <v>3</v>
      </c>
      <c r="V306" s="2">
        <v>1</v>
      </c>
      <c r="W306" s="2">
        <v>0</v>
      </c>
    </row>
    <row r="307" spans="15:23" x14ac:dyDescent="0.25">
      <c r="O307" s="2">
        <v>294</v>
      </c>
      <c r="P307" s="2">
        <v>25</v>
      </c>
      <c r="Q307" s="2">
        <v>1.25</v>
      </c>
      <c r="R307" s="2">
        <v>5</v>
      </c>
      <c r="S307" s="2">
        <v>9</v>
      </c>
      <c r="T307" s="2">
        <v>3</v>
      </c>
      <c r="U307" s="2">
        <v>2</v>
      </c>
      <c r="V307" s="2">
        <v>1</v>
      </c>
      <c r="W307" s="2">
        <v>0</v>
      </c>
    </row>
    <row r="308" spans="15:23" x14ac:dyDescent="0.25">
      <c r="O308" s="2">
        <v>295</v>
      </c>
      <c r="P308" s="2">
        <v>29</v>
      </c>
      <c r="Q308" s="2">
        <v>1.45</v>
      </c>
      <c r="R308" s="2">
        <v>3</v>
      </c>
      <c r="S308" s="2">
        <v>10</v>
      </c>
      <c r="T308" s="2">
        <v>2</v>
      </c>
      <c r="U308" s="2">
        <v>5</v>
      </c>
      <c r="V308" s="2">
        <v>0</v>
      </c>
      <c r="W308" s="2">
        <v>0</v>
      </c>
    </row>
    <row r="309" spans="15:23" x14ac:dyDescent="0.25">
      <c r="O309" s="2">
        <v>296</v>
      </c>
      <c r="P309" s="2">
        <v>32</v>
      </c>
      <c r="Q309" s="2">
        <v>1.6</v>
      </c>
      <c r="R309" s="2">
        <v>3</v>
      </c>
      <c r="S309" s="2">
        <v>10</v>
      </c>
      <c r="T309" s="2">
        <v>0</v>
      </c>
      <c r="U309" s="2">
        <v>6</v>
      </c>
      <c r="V309" s="2">
        <v>1</v>
      </c>
      <c r="W309" s="2">
        <v>0</v>
      </c>
    </row>
    <row r="310" spans="15:23" x14ac:dyDescent="0.25">
      <c r="O310" s="2">
        <v>297</v>
      </c>
      <c r="P310" s="2">
        <v>34</v>
      </c>
      <c r="Q310" s="2">
        <v>1.7</v>
      </c>
      <c r="R310" s="2">
        <v>1</v>
      </c>
      <c r="S310" s="2">
        <v>12</v>
      </c>
      <c r="T310" s="2">
        <v>2</v>
      </c>
      <c r="U310" s="2">
        <v>2</v>
      </c>
      <c r="V310" s="2">
        <v>3</v>
      </c>
      <c r="W310" s="2">
        <v>0</v>
      </c>
    </row>
    <row r="311" spans="15:23" x14ac:dyDescent="0.25">
      <c r="O311" s="2">
        <v>298</v>
      </c>
      <c r="P311" s="2">
        <v>28</v>
      </c>
      <c r="Q311" s="2">
        <v>1.4</v>
      </c>
      <c r="R311" s="2">
        <v>4</v>
      </c>
      <c r="S311" s="2">
        <v>8</v>
      </c>
      <c r="T311" s="2">
        <v>5</v>
      </c>
      <c r="U311" s="2">
        <v>2</v>
      </c>
      <c r="V311" s="2">
        <v>1</v>
      </c>
      <c r="W311" s="2">
        <v>0</v>
      </c>
    </row>
    <row r="312" spans="15:23" x14ac:dyDescent="0.25">
      <c r="O312" s="2">
        <v>299</v>
      </c>
      <c r="P312" s="2">
        <v>26</v>
      </c>
      <c r="Q312" s="2">
        <v>1.3</v>
      </c>
      <c r="R312" s="2">
        <v>5</v>
      </c>
      <c r="S312" s="2">
        <v>9</v>
      </c>
      <c r="T312" s="2">
        <v>3</v>
      </c>
      <c r="U312" s="2">
        <v>1</v>
      </c>
      <c r="V312" s="2">
        <v>2</v>
      </c>
      <c r="W312" s="2">
        <v>0</v>
      </c>
    </row>
    <row r="313" spans="15:23" x14ac:dyDescent="0.25">
      <c r="O313" s="2">
        <v>300</v>
      </c>
      <c r="P313" s="2">
        <v>27</v>
      </c>
      <c r="Q313" s="2">
        <v>1.35</v>
      </c>
      <c r="R313" s="2">
        <v>6</v>
      </c>
      <c r="S313" s="2">
        <v>7</v>
      </c>
      <c r="T313" s="2">
        <v>4</v>
      </c>
      <c r="U313" s="2">
        <v>0</v>
      </c>
      <c r="V313" s="2">
        <v>3</v>
      </c>
      <c r="W313" s="2">
        <v>0</v>
      </c>
    </row>
    <row r="314" spans="15:23" x14ac:dyDescent="0.25">
      <c r="O314" s="2">
        <v>301</v>
      </c>
      <c r="P314" s="2">
        <v>36</v>
      </c>
      <c r="Q314" s="2">
        <v>1.8</v>
      </c>
      <c r="R314" s="2">
        <v>1</v>
      </c>
      <c r="S314" s="2">
        <v>9</v>
      </c>
      <c r="T314" s="2">
        <v>6</v>
      </c>
      <c r="U314" s="2">
        <v>1</v>
      </c>
      <c r="V314" s="2">
        <v>3</v>
      </c>
      <c r="W314" s="2">
        <v>0</v>
      </c>
    </row>
    <row r="315" spans="15:23" x14ac:dyDescent="0.25">
      <c r="O315" s="2">
        <v>302</v>
      </c>
      <c r="P315" s="2">
        <v>24</v>
      </c>
      <c r="Q315" s="2">
        <v>1.2</v>
      </c>
      <c r="R315" s="2">
        <v>8</v>
      </c>
      <c r="S315" s="2">
        <v>3</v>
      </c>
      <c r="T315" s="2">
        <v>6</v>
      </c>
      <c r="U315" s="2">
        <v>3</v>
      </c>
      <c r="V315" s="2">
        <v>0</v>
      </c>
      <c r="W315" s="2">
        <v>0</v>
      </c>
    </row>
    <row r="316" spans="15:23" x14ac:dyDescent="0.25">
      <c r="O316" s="2">
        <v>303</v>
      </c>
      <c r="P316" s="2">
        <v>27</v>
      </c>
      <c r="Q316" s="2">
        <v>1.35</v>
      </c>
      <c r="R316" s="2">
        <v>4</v>
      </c>
      <c r="S316" s="2">
        <v>10</v>
      </c>
      <c r="T316" s="2">
        <v>2</v>
      </c>
      <c r="U316" s="2">
        <v>3</v>
      </c>
      <c r="V316" s="2">
        <v>1</v>
      </c>
      <c r="W316" s="2">
        <v>0</v>
      </c>
    </row>
    <row r="317" spans="15:23" x14ac:dyDescent="0.25">
      <c r="O317" s="2">
        <v>304</v>
      </c>
      <c r="P317" s="2">
        <v>24</v>
      </c>
      <c r="Q317" s="2">
        <v>1.2</v>
      </c>
      <c r="R317" s="2">
        <v>4</v>
      </c>
      <c r="S317" s="2">
        <v>10</v>
      </c>
      <c r="T317" s="2">
        <v>4</v>
      </c>
      <c r="U317" s="2">
        <v>2</v>
      </c>
      <c r="V317" s="2">
        <v>0</v>
      </c>
      <c r="W317" s="2">
        <v>0</v>
      </c>
    </row>
    <row r="318" spans="15:23" x14ac:dyDescent="0.25">
      <c r="O318" s="2">
        <v>305</v>
      </c>
      <c r="P318" s="2">
        <v>22</v>
      </c>
      <c r="Q318" s="2">
        <v>1.1000000000000001</v>
      </c>
      <c r="R318" s="2">
        <v>7</v>
      </c>
      <c r="S318" s="2">
        <v>7</v>
      </c>
      <c r="T318" s="2">
        <v>5</v>
      </c>
      <c r="U318" s="2">
        <v>0</v>
      </c>
      <c r="V318" s="2">
        <v>0</v>
      </c>
      <c r="W318" s="2">
        <v>1</v>
      </c>
    </row>
    <row r="319" spans="15:23" x14ac:dyDescent="0.25">
      <c r="O319" s="2">
        <v>306</v>
      </c>
      <c r="P319" s="2">
        <v>32</v>
      </c>
      <c r="Q319" s="2">
        <v>1.6</v>
      </c>
      <c r="R319" s="2">
        <v>4</v>
      </c>
      <c r="S319" s="2">
        <v>7</v>
      </c>
      <c r="T319" s="2">
        <v>5</v>
      </c>
      <c r="U319" s="2">
        <v>1</v>
      </c>
      <c r="V319" s="2">
        <v>3</v>
      </c>
      <c r="W319" s="2">
        <v>0</v>
      </c>
    </row>
    <row r="320" spans="15:23" x14ac:dyDescent="0.25">
      <c r="O320" s="2">
        <v>307</v>
      </c>
      <c r="P320" s="2">
        <v>29</v>
      </c>
      <c r="Q320" s="2">
        <v>1.45</v>
      </c>
      <c r="R320" s="2">
        <v>4</v>
      </c>
      <c r="S320" s="2">
        <v>9</v>
      </c>
      <c r="T320" s="2">
        <v>2</v>
      </c>
      <c r="U320" s="2">
        <v>4</v>
      </c>
      <c r="V320" s="2">
        <v>1</v>
      </c>
      <c r="W320" s="2">
        <v>0</v>
      </c>
    </row>
    <row r="321" spans="15:23" x14ac:dyDescent="0.25">
      <c r="O321" s="2">
        <v>308</v>
      </c>
      <c r="P321" s="2">
        <v>31</v>
      </c>
      <c r="Q321" s="2">
        <v>1.55</v>
      </c>
      <c r="R321" s="2">
        <v>1</v>
      </c>
      <c r="S321" s="2">
        <v>10</v>
      </c>
      <c r="T321" s="2">
        <v>6</v>
      </c>
      <c r="U321" s="2">
        <v>3</v>
      </c>
      <c r="V321" s="2">
        <v>0</v>
      </c>
      <c r="W321" s="2">
        <v>0</v>
      </c>
    </row>
    <row r="322" spans="15:23" x14ac:dyDescent="0.25">
      <c r="O322" s="2">
        <v>309</v>
      </c>
      <c r="P322" s="2">
        <v>25</v>
      </c>
      <c r="Q322" s="2">
        <v>1.25</v>
      </c>
      <c r="R322" s="2">
        <v>3</v>
      </c>
      <c r="S322" s="2">
        <v>12</v>
      </c>
      <c r="T322" s="2">
        <v>2</v>
      </c>
      <c r="U322" s="2">
        <v>3</v>
      </c>
      <c r="V322" s="2">
        <v>0</v>
      </c>
      <c r="W322" s="2">
        <v>0</v>
      </c>
    </row>
    <row r="323" spans="15:23" x14ac:dyDescent="0.25">
      <c r="O323" s="2">
        <v>310</v>
      </c>
      <c r="P323" s="2">
        <v>28</v>
      </c>
      <c r="Q323" s="2">
        <v>1.4</v>
      </c>
      <c r="R323" s="2">
        <v>4</v>
      </c>
      <c r="S323" s="2">
        <v>9</v>
      </c>
      <c r="T323" s="2">
        <v>3</v>
      </c>
      <c r="U323" s="2">
        <v>3</v>
      </c>
      <c r="V323" s="2">
        <v>1</v>
      </c>
      <c r="W323" s="2">
        <v>0</v>
      </c>
    </row>
    <row r="324" spans="15:23" x14ac:dyDescent="0.25">
      <c r="O324" s="2">
        <v>311</v>
      </c>
      <c r="P324" s="2">
        <v>25</v>
      </c>
      <c r="Q324" s="2">
        <v>1.25</v>
      </c>
      <c r="R324" s="2">
        <v>7</v>
      </c>
      <c r="S324" s="2">
        <v>7</v>
      </c>
      <c r="T324" s="2">
        <v>1</v>
      </c>
      <c r="U324" s="2">
        <v>4</v>
      </c>
      <c r="V324" s="2">
        <v>1</v>
      </c>
      <c r="W324" s="2">
        <v>0</v>
      </c>
    </row>
    <row r="325" spans="15:23" x14ac:dyDescent="0.25">
      <c r="O325" s="2">
        <v>312</v>
      </c>
      <c r="P325" s="2">
        <v>28</v>
      </c>
      <c r="Q325" s="2">
        <v>1.4</v>
      </c>
      <c r="R325" s="2">
        <v>4</v>
      </c>
      <c r="S325" s="2">
        <v>8</v>
      </c>
      <c r="T325" s="2">
        <v>5</v>
      </c>
      <c r="U325" s="2">
        <v>2</v>
      </c>
      <c r="V325" s="2">
        <v>1</v>
      </c>
      <c r="W325" s="2">
        <v>0</v>
      </c>
    </row>
    <row r="326" spans="15:23" x14ac:dyDescent="0.25">
      <c r="O326" s="2">
        <v>313</v>
      </c>
      <c r="P326" s="2">
        <v>22</v>
      </c>
      <c r="Q326" s="2">
        <v>1.1000000000000001</v>
      </c>
      <c r="R326" s="2">
        <v>5</v>
      </c>
      <c r="S326" s="2">
        <v>9</v>
      </c>
      <c r="T326" s="2">
        <v>5</v>
      </c>
      <c r="U326" s="2">
        <v>1</v>
      </c>
      <c r="V326" s="2">
        <v>0</v>
      </c>
      <c r="W326" s="2">
        <v>0</v>
      </c>
    </row>
    <row r="327" spans="15:23" x14ac:dyDescent="0.25">
      <c r="O327" s="2">
        <v>314</v>
      </c>
      <c r="P327" s="2">
        <v>22</v>
      </c>
      <c r="Q327" s="2">
        <v>1.1000000000000001</v>
      </c>
      <c r="R327" s="2">
        <v>5</v>
      </c>
      <c r="S327" s="2">
        <v>8</v>
      </c>
      <c r="T327" s="2">
        <v>7</v>
      </c>
      <c r="U327" s="2">
        <v>0</v>
      </c>
      <c r="V327" s="2">
        <v>0</v>
      </c>
      <c r="W327" s="2">
        <v>0</v>
      </c>
    </row>
    <row r="328" spans="15:23" x14ac:dyDescent="0.25">
      <c r="O328" s="2">
        <v>315</v>
      </c>
      <c r="P328" s="2">
        <v>28</v>
      </c>
      <c r="Q328" s="2">
        <v>1.4</v>
      </c>
      <c r="R328" s="2">
        <v>4</v>
      </c>
      <c r="S328" s="2">
        <v>7</v>
      </c>
      <c r="T328" s="2">
        <v>6</v>
      </c>
      <c r="U328" s="2">
        <v>3</v>
      </c>
      <c r="V328" s="2">
        <v>0</v>
      </c>
      <c r="W328" s="2">
        <v>0</v>
      </c>
    </row>
    <row r="329" spans="15:23" x14ac:dyDescent="0.25">
      <c r="O329" s="2">
        <v>316</v>
      </c>
      <c r="P329" s="2">
        <v>26</v>
      </c>
      <c r="Q329" s="2">
        <v>1.3</v>
      </c>
      <c r="R329" s="2">
        <v>5</v>
      </c>
      <c r="S329" s="2">
        <v>8</v>
      </c>
      <c r="T329" s="2">
        <v>4</v>
      </c>
      <c r="U329" s="2">
        <v>2</v>
      </c>
      <c r="V329" s="2">
        <v>1</v>
      </c>
      <c r="W329" s="2">
        <v>0</v>
      </c>
    </row>
    <row r="330" spans="15:23" x14ac:dyDescent="0.25">
      <c r="O330" s="2">
        <v>317</v>
      </c>
      <c r="P330" s="2">
        <v>38</v>
      </c>
      <c r="Q330" s="2">
        <v>1.9</v>
      </c>
      <c r="R330" s="2">
        <v>2</v>
      </c>
      <c r="S330" s="2">
        <v>7</v>
      </c>
      <c r="T330" s="2">
        <v>6</v>
      </c>
      <c r="U330" s="2">
        <v>1</v>
      </c>
      <c r="V330" s="2">
        <v>4</v>
      </c>
      <c r="W330" s="2">
        <v>0</v>
      </c>
    </row>
    <row r="331" spans="15:23" x14ac:dyDescent="0.25">
      <c r="O331" s="2">
        <v>318</v>
      </c>
      <c r="P331" s="2">
        <v>27</v>
      </c>
      <c r="Q331" s="2">
        <v>1.35</v>
      </c>
      <c r="R331" s="2">
        <v>5</v>
      </c>
      <c r="S331" s="2">
        <v>10</v>
      </c>
      <c r="T331" s="2">
        <v>1</v>
      </c>
      <c r="U331" s="2">
        <v>1</v>
      </c>
      <c r="V331" s="2">
        <v>3</v>
      </c>
      <c r="W331" s="2">
        <v>0</v>
      </c>
    </row>
    <row r="332" spans="15:23" x14ac:dyDescent="0.25">
      <c r="O332" s="2">
        <v>319</v>
      </c>
      <c r="P332" s="2">
        <v>31</v>
      </c>
      <c r="Q332" s="2">
        <v>1.55</v>
      </c>
      <c r="R332" s="2">
        <v>5</v>
      </c>
      <c r="S332" s="2">
        <v>6</v>
      </c>
      <c r="T332" s="2">
        <v>4</v>
      </c>
      <c r="U332" s="2">
        <v>3</v>
      </c>
      <c r="V332" s="2">
        <v>2</v>
      </c>
      <c r="W332" s="2">
        <v>0</v>
      </c>
    </row>
    <row r="333" spans="15:23" x14ac:dyDescent="0.25">
      <c r="O333" s="2">
        <v>320</v>
      </c>
      <c r="P333" s="2">
        <v>38</v>
      </c>
      <c r="Q333" s="2">
        <v>1.9</v>
      </c>
      <c r="R333" s="2">
        <v>3</v>
      </c>
      <c r="S333" s="2">
        <v>7</v>
      </c>
      <c r="T333" s="2">
        <v>3</v>
      </c>
      <c r="U333" s="2">
        <v>3</v>
      </c>
      <c r="V333" s="2">
        <v>4</v>
      </c>
      <c r="W333" s="2">
        <v>0</v>
      </c>
    </row>
    <row r="334" spans="15:23" x14ac:dyDescent="0.25">
      <c r="O334" s="2">
        <v>321</v>
      </c>
      <c r="P334" s="2">
        <v>32</v>
      </c>
      <c r="Q334" s="2">
        <v>1.6</v>
      </c>
      <c r="R334" s="2">
        <v>3</v>
      </c>
      <c r="S334" s="2">
        <v>7</v>
      </c>
      <c r="T334" s="2">
        <v>6</v>
      </c>
      <c r="U334" s="2">
        <v>3</v>
      </c>
      <c r="V334" s="2">
        <v>1</v>
      </c>
      <c r="W334" s="2">
        <v>0</v>
      </c>
    </row>
    <row r="335" spans="15:23" x14ac:dyDescent="0.25">
      <c r="O335" s="2">
        <v>322</v>
      </c>
      <c r="P335" s="2">
        <v>24</v>
      </c>
      <c r="Q335" s="2">
        <v>1.2</v>
      </c>
      <c r="R335" s="2">
        <v>4</v>
      </c>
      <c r="S335" s="2">
        <v>10</v>
      </c>
      <c r="T335" s="2">
        <v>5</v>
      </c>
      <c r="U335" s="2">
        <v>0</v>
      </c>
      <c r="V335" s="2">
        <v>1</v>
      </c>
      <c r="W335" s="2">
        <v>0</v>
      </c>
    </row>
    <row r="336" spans="15:23" x14ac:dyDescent="0.25">
      <c r="O336" s="2">
        <v>323</v>
      </c>
      <c r="P336" s="2">
        <v>24</v>
      </c>
      <c r="Q336" s="2">
        <v>1.2</v>
      </c>
      <c r="R336" s="2">
        <v>7</v>
      </c>
      <c r="S336" s="2">
        <v>7</v>
      </c>
      <c r="T336" s="2">
        <v>3</v>
      </c>
      <c r="U336" s="2">
        <v>1</v>
      </c>
      <c r="V336" s="2">
        <v>2</v>
      </c>
      <c r="W336" s="2">
        <v>0</v>
      </c>
    </row>
    <row r="337" spans="15:23" x14ac:dyDescent="0.25">
      <c r="O337" s="2">
        <v>324</v>
      </c>
      <c r="P337" s="2">
        <v>18</v>
      </c>
      <c r="Q337" s="2">
        <v>0.9</v>
      </c>
      <c r="R337" s="2">
        <v>7</v>
      </c>
      <c r="S337" s="2">
        <v>9</v>
      </c>
      <c r="T337" s="2">
        <v>3</v>
      </c>
      <c r="U337" s="2">
        <v>1</v>
      </c>
      <c r="V337" s="2">
        <v>0</v>
      </c>
      <c r="W337" s="2">
        <v>0</v>
      </c>
    </row>
    <row r="338" spans="15:23" x14ac:dyDescent="0.25">
      <c r="O338" s="2">
        <v>325</v>
      </c>
      <c r="P338" s="2">
        <v>28</v>
      </c>
      <c r="Q338" s="2">
        <v>1.4</v>
      </c>
      <c r="R338" s="2">
        <v>3</v>
      </c>
      <c r="S338" s="2">
        <v>10</v>
      </c>
      <c r="T338" s="2">
        <v>4</v>
      </c>
      <c r="U338" s="2">
        <v>2</v>
      </c>
      <c r="V338" s="2">
        <v>1</v>
      </c>
      <c r="W338" s="2">
        <v>0</v>
      </c>
    </row>
    <row r="339" spans="15:23" x14ac:dyDescent="0.25">
      <c r="O339" s="2">
        <v>326</v>
      </c>
      <c r="P339" s="2">
        <v>25</v>
      </c>
      <c r="Q339" s="2">
        <v>1.25</v>
      </c>
      <c r="R339" s="2">
        <v>5</v>
      </c>
      <c r="S339" s="2">
        <v>9</v>
      </c>
      <c r="T339" s="2">
        <v>2</v>
      </c>
      <c r="U339" s="2">
        <v>4</v>
      </c>
      <c r="V339" s="2">
        <v>0</v>
      </c>
      <c r="W339" s="2">
        <v>0</v>
      </c>
    </row>
    <row r="340" spans="15:23" x14ac:dyDescent="0.25">
      <c r="O340" s="2">
        <v>327</v>
      </c>
      <c r="P340" s="2">
        <v>23</v>
      </c>
      <c r="Q340" s="2">
        <v>1.1499999999999999</v>
      </c>
      <c r="R340" s="2">
        <v>7</v>
      </c>
      <c r="S340" s="2">
        <v>7</v>
      </c>
      <c r="T340" s="2">
        <v>2</v>
      </c>
      <c r="U340" s="2">
        <v>4</v>
      </c>
      <c r="V340" s="2">
        <v>0</v>
      </c>
      <c r="W340" s="2">
        <v>0</v>
      </c>
    </row>
    <row r="341" spans="15:23" x14ac:dyDescent="0.25">
      <c r="O341" s="2">
        <v>328</v>
      </c>
      <c r="P341" s="2">
        <v>27</v>
      </c>
      <c r="Q341" s="2">
        <v>1.35</v>
      </c>
      <c r="R341" s="2">
        <v>1</v>
      </c>
      <c r="S341" s="2">
        <v>13</v>
      </c>
      <c r="T341" s="2">
        <v>5</v>
      </c>
      <c r="U341" s="2">
        <v>0</v>
      </c>
      <c r="V341" s="2">
        <v>1</v>
      </c>
      <c r="W341" s="2">
        <v>0</v>
      </c>
    </row>
    <row r="342" spans="15:23" x14ac:dyDescent="0.25">
      <c r="O342" s="2">
        <v>329</v>
      </c>
      <c r="P342" s="2">
        <v>34</v>
      </c>
      <c r="Q342" s="2">
        <v>1.7</v>
      </c>
      <c r="R342" s="2">
        <v>3</v>
      </c>
      <c r="S342" s="2">
        <v>8</v>
      </c>
      <c r="T342" s="2">
        <v>2</v>
      </c>
      <c r="U342" s="2">
        <v>6</v>
      </c>
      <c r="V342" s="2">
        <v>1</v>
      </c>
      <c r="W342" s="2">
        <v>0</v>
      </c>
    </row>
    <row r="343" spans="15:23" x14ac:dyDescent="0.25">
      <c r="O343" s="2">
        <v>330</v>
      </c>
      <c r="P343" s="2">
        <v>25</v>
      </c>
      <c r="Q343" s="2">
        <v>1.25</v>
      </c>
      <c r="R343" s="2">
        <v>2</v>
      </c>
      <c r="S343" s="2">
        <v>13</v>
      </c>
      <c r="T343" s="2">
        <v>3</v>
      </c>
      <c r="U343" s="2">
        <v>2</v>
      </c>
      <c r="V343" s="2">
        <v>0</v>
      </c>
      <c r="W343" s="2">
        <v>0</v>
      </c>
    </row>
    <row r="344" spans="15:23" x14ac:dyDescent="0.25">
      <c r="O344" s="2">
        <v>331</v>
      </c>
      <c r="P344" s="2">
        <v>30</v>
      </c>
      <c r="Q344" s="2">
        <v>1.5</v>
      </c>
      <c r="R344" s="2">
        <v>2</v>
      </c>
      <c r="S344" s="2">
        <v>11</v>
      </c>
      <c r="T344" s="2">
        <v>3</v>
      </c>
      <c r="U344" s="2">
        <v>3</v>
      </c>
      <c r="V344" s="2">
        <v>1</v>
      </c>
      <c r="W344" s="2">
        <v>0</v>
      </c>
    </row>
    <row r="345" spans="15:23" x14ac:dyDescent="0.25">
      <c r="O345" s="2">
        <v>332</v>
      </c>
      <c r="P345" s="2">
        <v>25</v>
      </c>
      <c r="Q345" s="2">
        <v>1.25</v>
      </c>
      <c r="R345" s="2">
        <v>4</v>
      </c>
      <c r="S345" s="2">
        <v>11</v>
      </c>
      <c r="T345" s="2">
        <v>1</v>
      </c>
      <c r="U345" s="2">
        <v>4</v>
      </c>
      <c r="V345" s="2">
        <v>0</v>
      </c>
      <c r="W345" s="2">
        <v>0</v>
      </c>
    </row>
    <row r="346" spans="15:23" x14ac:dyDescent="0.25">
      <c r="O346" s="2">
        <v>333</v>
      </c>
      <c r="P346" s="2">
        <v>38</v>
      </c>
      <c r="Q346" s="2">
        <v>1.9</v>
      </c>
      <c r="R346" s="2">
        <v>2</v>
      </c>
      <c r="S346" s="2">
        <v>6</v>
      </c>
      <c r="T346" s="2">
        <v>7</v>
      </c>
      <c r="U346" s="2">
        <v>2</v>
      </c>
      <c r="V346" s="2">
        <v>3</v>
      </c>
      <c r="W346" s="2">
        <v>0</v>
      </c>
    </row>
    <row r="347" spans="15:23" x14ac:dyDescent="0.25">
      <c r="O347" s="2">
        <v>334</v>
      </c>
      <c r="P347" s="2">
        <v>33</v>
      </c>
      <c r="Q347" s="2">
        <v>1.65</v>
      </c>
      <c r="R347" s="2">
        <v>4</v>
      </c>
      <c r="S347" s="2">
        <v>7</v>
      </c>
      <c r="T347" s="2">
        <v>4</v>
      </c>
      <c r="U347" s="2">
        <v>3</v>
      </c>
      <c r="V347" s="2">
        <v>1</v>
      </c>
      <c r="W347" s="2">
        <v>1</v>
      </c>
    </row>
    <row r="348" spans="15:23" x14ac:dyDescent="0.25">
      <c r="O348" s="2">
        <v>335</v>
      </c>
      <c r="P348" s="2">
        <v>29</v>
      </c>
      <c r="Q348" s="2">
        <v>1.45</v>
      </c>
      <c r="R348" s="2">
        <v>3</v>
      </c>
      <c r="S348" s="2">
        <v>10</v>
      </c>
      <c r="T348" s="2">
        <v>3</v>
      </c>
      <c r="U348" s="2">
        <v>3</v>
      </c>
      <c r="V348" s="2">
        <v>1</v>
      </c>
      <c r="W348" s="2">
        <v>0</v>
      </c>
    </row>
    <row r="349" spans="15:23" x14ac:dyDescent="0.25">
      <c r="O349" s="2">
        <v>336</v>
      </c>
      <c r="P349" s="2">
        <v>24</v>
      </c>
      <c r="Q349" s="2">
        <v>1.2</v>
      </c>
      <c r="R349" s="2">
        <v>8</v>
      </c>
      <c r="S349" s="2">
        <v>4</v>
      </c>
      <c r="T349" s="2">
        <v>5</v>
      </c>
      <c r="U349" s="2">
        <v>2</v>
      </c>
      <c r="V349" s="2">
        <v>1</v>
      </c>
      <c r="W349" s="2">
        <v>0</v>
      </c>
    </row>
    <row r="350" spans="15:23" x14ac:dyDescent="0.25">
      <c r="O350" s="2">
        <v>337</v>
      </c>
      <c r="P350" s="2">
        <v>29</v>
      </c>
      <c r="Q350" s="2">
        <v>1.45</v>
      </c>
      <c r="R350" s="2">
        <v>2</v>
      </c>
      <c r="S350" s="2">
        <v>10</v>
      </c>
      <c r="T350" s="2">
        <v>6</v>
      </c>
      <c r="U350" s="2">
        <v>1</v>
      </c>
      <c r="V350" s="2">
        <v>1</v>
      </c>
      <c r="W350" s="2">
        <v>0</v>
      </c>
    </row>
    <row r="351" spans="15:23" x14ac:dyDescent="0.25">
      <c r="O351" s="2">
        <v>338</v>
      </c>
      <c r="P351" s="2">
        <v>21</v>
      </c>
      <c r="Q351" s="2">
        <v>1.05</v>
      </c>
      <c r="R351" s="2">
        <v>6</v>
      </c>
      <c r="S351" s="2">
        <v>11</v>
      </c>
      <c r="T351" s="2">
        <v>0</v>
      </c>
      <c r="U351" s="2">
        <v>2</v>
      </c>
      <c r="V351" s="2">
        <v>1</v>
      </c>
      <c r="W351" s="2">
        <v>0</v>
      </c>
    </row>
    <row r="352" spans="15:23" x14ac:dyDescent="0.25">
      <c r="O352" s="2">
        <v>339</v>
      </c>
      <c r="P352" s="2">
        <v>33</v>
      </c>
      <c r="Q352" s="2">
        <v>1.65</v>
      </c>
      <c r="R352" s="2">
        <v>3</v>
      </c>
      <c r="S352" s="2">
        <v>7</v>
      </c>
      <c r="T352" s="2">
        <v>5</v>
      </c>
      <c r="U352" s="2">
        <v>4</v>
      </c>
      <c r="V352" s="2">
        <v>1</v>
      </c>
      <c r="W352" s="2">
        <v>0</v>
      </c>
    </row>
    <row r="353" spans="15:23" x14ac:dyDescent="0.25">
      <c r="O353" s="2">
        <v>340</v>
      </c>
      <c r="P353" s="2">
        <v>29</v>
      </c>
      <c r="Q353" s="2">
        <v>1.5263157894736843</v>
      </c>
      <c r="R353" s="2">
        <v>4</v>
      </c>
      <c r="S353" s="2">
        <v>7</v>
      </c>
      <c r="T353" s="2">
        <v>3</v>
      </c>
      <c r="U353" s="2">
        <v>4</v>
      </c>
      <c r="V353" s="2">
        <v>1</v>
      </c>
      <c r="W353" s="2">
        <v>0</v>
      </c>
    </row>
    <row r="354" spans="15:23" x14ac:dyDescent="0.25">
      <c r="O354" s="2">
        <v>341</v>
      </c>
      <c r="P354" s="2">
        <v>29</v>
      </c>
      <c r="Q354" s="2">
        <v>1.45</v>
      </c>
      <c r="R354" s="2">
        <v>5</v>
      </c>
      <c r="S354" s="2">
        <v>8</v>
      </c>
      <c r="T354" s="2">
        <v>1</v>
      </c>
      <c r="U354" s="2">
        <v>5</v>
      </c>
      <c r="V354" s="2">
        <v>1</v>
      </c>
      <c r="W354" s="2">
        <v>0</v>
      </c>
    </row>
    <row r="355" spans="15:23" x14ac:dyDescent="0.25">
      <c r="O355" s="2">
        <v>342</v>
      </c>
      <c r="P355" s="2">
        <v>34</v>
      </c>
      <c r="Q355" s="2">
        <v>1.7</v>
      </c>
      <c r="R355" s="2">
        <v>4</v>
      </c>
      <c r="S355" s="2">
        <v>7</v>
      </c>
      <c r="T355" s="2">
        <v>2</v>
      </c>
      <c r="U355" s="2">
        <v>5</v>
      </c>
      <c r="V355" s="2">
        <v>2</v>
      </c>
      <c r="W355" s="2">
        <v>0</v>
      </c>
    </row>
    <row r="356" spans="15:23" x14ac:dyDescent="0.25">
      <c r="O356" s="2">
        <v>343</v>
      </c>
      <c r="P356" s="2">
        <v>38</v>
      </c>
      <c r="Q356" s="2">
        <v>1.9</v>
      </c>
      <c r="R356" s="2">
        <v>2</v>
      </c>
      <c r="S356" s="2">
        <v>6</v>
      </c>
      <c r="T356" s="2">
        <v>6</v>
      </c>
      <c r="U356" s="2">
        <v>4</v>
      </c>
      <c r="V356" s="2">
        <v>2</v>
      </c>
      <c r="W356" s="2">
        <v>0</v>
      </c>
    </row>
    <row r="357" spans="15:23" x14ac:dyDescent="0.25">
      <c r="O357" s="2">
        <v>344</v>
      </c>
      <c r="P357" s="2">
        <v>28</v>
      </c>
      <c r="Q357" s="2">
        <v>1.4</v>
      </c>
      <c r="R357" s="2">
        <v>6</v>
      </c>
      <c r="S357" s="2">
        <v>7</v>
      </c>
      <c r="T357" s="2">
        <v>2</v>
      </c>
      <c r="U357" s="2">
        <v>3</v>
      </c>
      <c r="V357" s="2">
        <v>2</v>
      </c>
      <c r="W357" s="2">
        <v>0</v>
      </c>
    </row>
    <row r="358" spans="15:23" x14ac:dyDescent="0.25">
      <c r="O358" s="2">
        <v>345</v>
      </c>
      <c r="P358" s="2">
        <v>27</v>
      </c>
      <c r="Q358" s="2">
        <v>1.35</v>
      </c>
      <c r="R358" s="2">
        <v>6</v>
      </c>
      <c r="S358" s="2">
        <v>6</v>
      </c>
      <c r="T358" s="2">
        <v>4</v>
      </c>
      <c r="U358" s="2">
        <v>3</v>
      </c>
      <c r="V358" s="2">
        <v>1</v>
      </c>
      <c r="W358" s="2">
        <v>0</v>
      </c>
    </row>
    <row r="359" spans="15:23" x14ac:dyDescent="0.25">
      <c r="O359" s="2">
        <v>346</v>
      </c>
      <c r="P359" s="2">
        <v>21</v>
      </c>
      <c r="Q359" s="2">
        <v>1.05</v>
      </c>
      <c r="R359" s="2">
        <v>7</v>
      </c>
      <c r="S359" s="2">
        <v>7</v>
      </c>
      <c r="T359" s="2">
        <v>5</v>
      </c>
      <c r="U359" s="2">
        <v>0</v>
      </c>
      <c r="V359" s="2">
        <v>1</v>
      </c>
      <c r="W359" s="2">
        <v>0</v>
      </c>
    </row>
    <row r="360" spans="15:23" x14ac:dyDescent="0.25">
      <c r="O360" s="2">
        <v>347</v>
      </c>
      <c r="P360" s="2">
        <v>26</v>
      </c>
      <c r="Q360" s="2">
        <v>1.3</v>
      </c>
      <c r="R360" s="2">
        <v>5</v>
      </c>
      <c r="S360" s="2">
        <v>9</v>
      </c>
      <c r="T360" s="2">
        <v>1</v>
      </c>
      <c r="U360" s="2">
        <v>5</v>
      </c>
      <c r="V360" s="2">
        <v>0</v>
      </c>
      <c r="W360" s="2">
        <v>0</v>
      </c>
    </row>
    <row r="361" spans="15:23" x14ac:dyDescent="0.25">
      <c r="O361" s="2">
        <v>348</v>
      </c>
      <c r="P361" s="2">
        <v>33</v>
      </c>
      <c r="Q361" s="2">
        <v>1.65</v>
      </c>
      <c r="R361" s="2">
        <v>4</v>
      </c>
      <c r="S361" s="2">
        <v>6</v>
      </c>
      <c r="T361" s="2">
        <v>4</v>
      </c>
      <c r="U361" s="2">
        <v>5</v>
      </c>
      <c r="V361" s="2">
        <v>1</v>
      </c>
      <c r="W361" s="2">
        <v>0</v>
      </c>
    </row>
    <row r="362" spans="15:23" x14ac:dyDescent="0.25">
      <c r="O362" s="2">
        <v>349</v>
      </c>
      <c r="P362" s="2">
        <v>33</v>
      </c>
      <c r="Q362" s="2">
        <v>1.65</v>
      </c>
      <c r="R362" s="2">
        <v>2</v>
      </c>
      <c r="S362" s="2">
        <v>7</v>
      </c>
      <c r="T362" s="2">
        <v>7</v>
      </c>
      <c r="U362" s="2">
        <v>4</v>
      </c>
      <c r="V362" s="2">
        <v>0</v>
      </c>
      <c r="W362" s="2">
        <v>0</v>
      </c>
    </row>
    <row r="363" spans="15:23" x14ac:dyDescent="0.25">
      <c r="O363" s="2">
        <v>350</v>
      </c>
      <c r="P363" s="2">
        <v>39</v>
      </c>
      <c r="Q363" s="2">
        <v>1.95</v>
      </c>
      <c r="R363" s="2">
        <v>1</v>
      </c>
      <c r="S363" s="2">
        <v>8</v>
      </c>
      <c r="T363" s="2">
        <v>3</v>
      </c>
      <c r="U363" s="2">
        <v>7</v>
      </c>
      <c r="V363" s="2">
        <v>1</v>
      </c>
      <c r="W363" s="2">
        <v>0</v>
      </c>
    </row>
    <row r="364" spans="15:23" x14ac:dyDescent="0.25">
      <c r="O364" s="2">
        <v>351</v>
      </c>
      <c r="P364" s="2">
        <v>32</v>
      </c>
      <c r="Q364" s="2">
        <v>1.6</v>
      </c>
      <c r="R364" s="2">
        <v>0</v>
      </c>
      <c r="S364" s="2">
        <v>13</v>
      </c>
      <c r="T364" s="2">
        <v>3</v>
      </c>
      <c r="U364" s="2">
        <v>3</v>
      </c>
      <c r="V364" s="2">
        <v>1</v>
      </c>
      <c r="W364" s="2">
        <v>0</v>
      </c>
    </row>
    <row r="365" spans="15:23" x14ac:dyDescent="0.25">
      <c r="O365" s="2">
        <v>352</v>
      </c>
      <c r="P365" s="2">
        <v>26</v>
      </c>
      <c r="Q365" s="2">
        <v>1.3</v>
      </c>
      <c r="R365" s="2">
        <v>4</v>
      </c>
      <c r="S365" s="2">
        <v>10</v>
      </c>
      <c r="T365" s="2">
        <v>3</v>
      </c>
      <c r="U365" s="2">
        <v>2</v>
      </c>
      <c r="V365" s="2">
        <v>1</v>
      </c>
      <c r="W365" s="2">
        <v>0</v>
      </c>
    </row>
    <row r="366" spans="15:23" x14ac:dyDescent="0.25">
      <c r="O366" s="2">
        <v>353</v>
      </c>
      <c r="P366" s="2">
        <v>31</v>
      </c>
      <c r="Q366" s="2">
        <v>1.55</v>
      </c>
      <c r="R366" s="2">
        <v>3</v>
      </c>
      <c r="S366" s="2">
        <v>9</v>
      </c>
      <c r="T366" s="2">
        <v>3</v>
      </c>
      <c r="U366" s="2">
        <v>4</v>
      </c>
      <c r="V366" s="2">
        <v>1</v>
      </c>
      <c r="W366" s="2">
        <v>0</v>
      </c>
    </row>
    <row r="367" spans="15:23" x14ac:dyDescent="0.25">
      <c r="O367" s="2">
        <v>354</v>
      </c>
      <c r="P367" s="2">
        <v>29</v>
      </c>
      <c r="Q367" s="2">
        <v>1.45</v>
      </c>
      <c r="R367" s="2">
        <v>3</v>
      </c>
      <c r="S367" s="2">
        <v>9</v>
      </c>
      <c r="T367" s="2">
        <v>4</v>
      </c>
      <c r="U367" s="2">
        <v>4</v>
      </c>
      <c r="V367" s="2">
        <v>0</v>
      </c>
      <c r="W367" s="2">
        <v>0</v>
      </c>
    </row>
    <row r="368" spans="15:23" x14ac:dyDescent="0.25">
      <c r="O368" s="2">
        <v>355</v>
      </c>
      <c r="P368" s="2">
        <v>24</v>
      </c>
      <c r="Q368" s="2">
        <v>1.2</v>
      </c>
      <c r="R368" s="2">
        <v>4</v>
      </c>
      <c r="S368" s="2">
        <v>9</v>
      </c>
      <c r="T368" s="2">
        <v>6</v>
      </c>
      <c r="U368" s="2">
        <v>1</v>
      </c>
      <c r="V368" s="2">
        <v>0</v>
      </c>
      <c r="W368" s="2">
        <v>0</v>
      </c>
    </row>
    <row r="369" spans="15:23" x14ac:dyDescent="0.25">
      <c r="O369" s="2">
        <v>356</v>
      </c>
      <c r="P369" s="2">
        <v>29</v>
      </c>
      <c r="Q369" s="2">
        <v>1.45</v>
      </c>
      <c r="R369" s="2">
        <v>6</v>
      </c>
      <c r="S369" s="2">
        <v>7</v>
      </c>
      <c r="T369" s="2">
        <v>3</v>
      </c>
      <c r="U369" s="2">
        <v>0</v>
      </c>
      <c r="V369" s="2">
        <v>4</v>
      </c>
      <c r="W369" s="2">
        <v>0</v>
      </c>
    </row>
    <row r="370" spans="15:23" x14ac:dyDescent="0.25">
      <c r="O370" s="2">
        <v>357</v>
      </c>
      <c r="P370" s="2">
        <v>35</v>
      </c>
      <c r="Q370" s="2">
        <v>1.75</v>
      </c>
      <c r="R370" s="2">
        <v>3</v>
      </c>
      <c r="S370" s="2">
        <v>8</v>
      </c>
      <c r="T370" s="2">
        <v>2</v>
      </c>
      <c r="U370" s="2">
        <v>5</v>
      </c>
      <c r="V370" s="2">
        <v>2</v>
      </c>
      <c r="W370" s="2">
        <v>0</v>
      </c>
    </row>
    <row r="371" spans="15:23" x14ac:dyDescent="0.25">
      <c r="O371" s="2">
        <v>358</v>
      </c>
      <c r="P371" s="2">
        <v>24</v>
      </c>
      <c r="Q371" s="2">
        <v>1.2</v>
      </c>
      <c r="R371" s="2">
        <v>4</v>
      </c>
      <c r="S371" s="2">
        <v>9</v>
      </c>
      <c r="T371" s="2">
        <v>6</v>
      </c>
      <c r="U371" s="2">
        <v>1</v>
      </c>
      <c r="V371" s="2">
        <v>0</v>
      </c>
      <c r="W371" s="2">
        <v>0</v>
      </c>
    </row>
    <row r="372" spans="15:23" x14ac:dyDescent="0.25">
      <c r="O372" s="2">
        <v>359</v>
      </c>
      <c r="P372" s="2">
        <v>31</v>
      </c>
      <c r="Q372" s="2">
        <v>1.55</v>
      </c>
      <c r="R372" s="2">
        <v>2</v>
      </c>
      <c r="S372" s="2">
        <v>9</v>
      </c>
      <c r="T372" s="2">
        <v>5</v>
      </c>
      <c r="U372" s="2">
        <v>4</v>
      </c>
      <c r="V372" s="2">
        <v>0</v>
      </c>
      <c r="W372" s="2">
        <v>0</v>
      </c>
    </row>
    <row r="373" spans="15:23" x14ac:dyDescent="0.25">
      <c r="O373" s="2">
        <v>360</v>
      </c>
      <c r="P373" s="2">
        <v>30</v>
      </c>
      <c r="Q373" s="2">
        <v>1.5</v>
      </c>
      <c r="R373" s="2">
        <v>6</v>
      </c>
      <c r="S373" s="2">
        <v>5</v>
      </c>
      <c r="T373" s="2">
        <v>4</v>
      </c>
      <c r="U373" s="2">
        <v>3</v>
      </c>
      <c r="V373" s="2">
        <v>2</v>
      </c>
      <c r="W373" s="2">
        <v>0</v>
      </c>
    </row>
    <row r="374" spans="15:23" x14ac:dyDescent="0.25">
      <c r="O374" s="2">
        <v>361</v>
      </c>
      <c r="P374" s="2">
        <v>19</v>
      </c>
      <c r="Q374" s="2">
        <v>0.95</v>
      </c>
      <c r="R374" s="2">
        <v>8</v>
      </c>
      <c r="S374" s="2">
        <v>7</v>
      </c>
      <c r="T374" s="2">
        <v>3</v>
      </c>
      <c r="U374" s="2">
        <v>2</v>
      </c>
      <c r="V374" s="2">
        <v>0</v>
      </c>
      <c r="W374" s="2">
        <v>0</v>
      </c>
    </row>
    <row r="375" spans="15:23" x14ac:dyDescent="0.25">
      <c r="O375" s="2">
        <v>362</v>
      </c>
      <c r="P375" s="2">
        <v>35</v>
      </c>
      <c r="Q375" s="2">
        <v>1.75</v>
      </c>
      <c r="R375" s="2">
        <v>3</v>
      </c>
      <c r="S375" s="2">
        <v>6</v>
      </c>
      <c r="T375" s="2">
        <v>5</v>
      </c>
      <c r="U375" s="2">
        <v>5</v>
      </c>
      <c r="V375" s="2">
        <v>1</v>
      </c>
      <c r="W375" s="2">
        <v>0</v>
      </c>
    </row>
    <row r="376" spans="15:23" x14ac:dyDescent="0.25">
      <c r="O376" s="2">
        <v>363</v>
      </c>
      <c r="P376" s="2">
        <v>35</v>
      </c>
      <c r="Q376" s="2">
        <v>1.75</v>
      </c>
      <c r="R376" s="2">
        <v>3</v>
      </c>
      <c r="S376" s="2">
        <v>6</v>
      </c>
      <c r="T376" s="2">
        <v>5</v>
      </c>
      <c r="U376" s="2">
        <v>5</v>
      </c>
      <c r="V376" s="2">
        <v>1</v>
      </c>
      <c r="W376" s="2">
        <v>0</v>
      </c>
    </row>
    <row r="377" spans="15:23" x14ac:dyDescent="0.25">
      <c r="O377" s="2">
        <v>364</v>
      </c>
      <c r="P377" s="2">
        <v>34</v>
      </c>
      <c r="Q377" s="2">
        <v>1.7</v>
      </c>
      <c r="R377" s="2">
        <v>2</v>
      </c>
      <c r="S377" s="2">
        <v>7</v>
      </c>
      <c r="T377" s="2">
        <v>7</v>
      </c>
      <c r="U377" s="2">
        <v>3</v>
      </c>
      <c r="V377" s="2">
        <v>1</v>
      </c>
      <c r="W377" s="2">
        <v>0</v>
      </c>
    </row>
    <row r="378" spans="15:23" x14ac:dyDescent="0.25">
      <c r="O378" s="2">
        <v>365</v>
      </c>
      <c r="P378" s="2">
        <v>35</v>
      </c>
      <c r="Q378" s="2">
        <v>1.75</v>
      </c>
      <c r="R378" s="2">
        <v>3</v>
      </c>
      <c r="S378" s="2">
        <v>5</v>
      </c>
      <c r="T378" s="2">
        <v>6</v>
      </c>
      <c r="U378" s="2">
        <v>6</v>
      </c>
      <c r="V378" s="2">
        <v>0</v>
      </c>
      <c r="W378" s="2">
        <v>0</v>
      </c>
    </row>
    <row r="379" spans="15:23" x14ac:dyDescent="0.25">
      <c r="O379" s="2">
        <v>366</v>
      </c>
      <c r="P379" s="2">
        <v>24</v>
      </c>
      <c r="Q379" s="2">
        <v>1.2</v>
      </c>
      <c r="R379" s="2">
        <v>7</v>
      </c>
      <c r="S379" s="2">
        <v>7</v>
      </c>
      <c r="T379" s="2">
        <v>2</v>
      </c>
      <c r="U379" s="2">
        <v>3</v>
      </c>
      <c r="V379" s="2">
        <v>1</v>
      </c>
      <c r="W379" s="2">
        <v>0</v>
      </c>
    </row>
    <row r="380" spans="15:23" x14ac:dyDescent="0.25">
      <c r="O380" s="2">
        <v>367</v>
      </c>
      <c r="P380" s="2">
        <v>27</v>
      </c>
      <c r="Q380" s="2">
        <v>1.35</v>
      </c>
      <c r="R380" s="2">
        <v>2</v>
      </c>
      <c r="S380" s="2">
        <v>12</v>
      </c>
      <c r="T380" s="2">
        <v>3</v>
      </c>
      <c r="U380" s="2">
        <v>3</v>
      </c>
      <c r="V380" s="2">
        <v>0</v>
      </c>
      <c r="W380" s="2">
        <v>0</v>
      </c>
    </row>
    <row r="381" spans="15:23" x14ac:dyDescent="0.25">
      <c r="O381" s="2">
        <v>368</v>
      </c>
      <c r="P381" s="2">
        <v>22</v>
      </c>
      <c r="Q381" s="2">
        <v>1.1000000000000001</v>
      </c>
      <c r="R381" s="2">
        <v>5</v>
      </c>
      <c r="S381" s="2">
        <v>9</v>
      </c>
      <c r="T381" s="2">
        <v>5</v>
      </c>
      <c r="U381" s="2">
        <v>1</v>
      </c>
      <c r="V381" s="2">
        <v>0</v>
      </c>
      <c r="W381" s="2">
        <v>0</v>
      </c>
    </row>
    <row r="382" spans="15:23" x14ac:dyDescent="0.25">
      <c r="O382" s="2">
        <v>369</v>
      </c>
      <c r="P382" s="2">
        <v>28</v>
      </c>
      <c r="Q382" s="2">
        <v>1.4</v>
      </c>
      <c r="R382" s="2">
        <v>5</v>
      </c>
      <c r="S382" s="2">
        <v>8</v>
      </c>
      <c r="T382" s="2">
        <v>3</v>
      </c>
      <c r="U382" s="2">
        <v>2</v>
      </c>
      <c r="V382" s="2">
        <v>2</v>
      </c>
      <c r="W382" s="2">
        <v>0</v>
      </c>
    </row>
    <row r="383" spans="15:23" x14ac:dyDescent="0.25">
      <c r="O383" s="2">
        <v>370</v>
      </c>
      <c r="P383" s="2">
        <v>31</v>
      </c>
      <c r="Q383" s="2">
        <v>1.55</v>
      </c>
      <c r="R383" s="2">
        <v>5</v>
      </c>
      <c r="S383" s="2">
        <v>6</v>
      </c>
      <c r="T383" s="2">
        <v>4</v>
      </c>
      <c r="U383" s="2">
        <v>3</v>
      </c>
      <c r="V383" s="2">
        <v>2</v>
      </c>
      <c r="W383" s="2">
        <v>0</v>
      </c>
    </row>
    <row r="384" spans="15:23" x14ac:dyDescent="0.25">
      <c r="O384" s="2">
        <v>371</v>
      </c>
      <c r="P384" s="2">
        <v>34</v>
      </c>
      <c r="Q384" s="2">
        <v>1.7</v>
      </c>
      <c r="R384" s="2">
        <v>3</v>
      </c>
      <c r="S384" s="2">
        <v>9</v>
      </c>
      <c r="T384" s="2">
        <v>3</v>
      </c>
      <c r="U384" s="2">
        <v>1</v>
      </c>
      <c r="V384" s="2">
        <v>4</v>
      </c>
      <c r="W384" s="2">
        <v>0</v>
      </c>
    </row>
    <row r="385" spans="15:23" x14ac:dyDescent="0.25">
      <c r="O385" s="2">
        <v>372</v>
      </c>
      <c r="P385" s="2">
        <v>35</v>
      </c>
      <c r="Q385" s="2">
        <v>1.75</v>
      </c>
      <c r="R385" s="2">
        <v>1</v>
      </c>
      <c r="S385" s="2">
        <v>10</v>
      </c>
      <c r="T385" s="2">
        <v>5</v>
      </c>
      <c r="U385" s="2">
        <v>1</v>
      </c>
      <c r="V385" s="2">
        <v>3</v>
      </c>
      <c r="W385" s="2">
        <v>0</v>
      </c>
    </row>
    <row r="386" spans="15:23" x14ac:dyDescent="0.25">
      <c r="O386" s="2">
        <v>373</v>
      </c>
      <c r="P386" s="2">
        <v>27</v>
      </c>
      <c r="Q386" s="2">
        <v>1.35</v>
      </c>
      <c r="R386" s="2">
        <v>5</v>
      </c>
      <c r="S386" s="2">
        <v>8</v>
      </c>
      <c r="T386" s="2">
        <v>3</v>
      </c>
      <c r="U386" s="2">
        <v>3</v>
      </c>
      <c r="V386" s="2">
        <v>1</v>
      </c>
      <c r="W386" s="2">
        <v>0</v>
      </c>
    </row>
    <row r="387" spans="15:23" x14ac:dyDescent="0.25">
      <c r="O387" s="2">
        <v>374</v>
      </c>
      <c r="P387" s="2">
        <v>32</v>
      </c>
      <c r="Q387" s="2">
        <v>1.6</v>
      </c>
      <c r="R387" s="2">
        <v>4</v>
      </c>
      <c r="S387" s="2">
        <v>6</v>
      </c>
      <c r="T387" s="2">
        <v>5</v>
      </c>
      <c r="U387" s="2">
        <v>4</v>
      </c>
      <c r="V387" s="2">
        <v>1</v>
      </c>
      <c r="W387" s="2">
        <v>0</v>
      </c>
    </row>
    <row r="388" spans="15:23" x14ac:dyDescent="0.25">
      <c r="O388" s="2">
        <v>375</v>
      </c>
      <c r="P388" s="2">
        <v>25</v>
      </c>
      <c r="Q388" s="2">
        <v>1.25</v>
      </c>
      <c r="R388" s="2">
        <v>4</v>
      </c>
      <c r="S388" s="2">
        <v>10</v>
      </c>
      <c r="T388" s="2">
        <v>3</v>
      </c>
      <c r="U388" s="2">
        <v>3</v>
      </c>
      <c r="V388" s="2">
        <v>0</v>
      </c>
      <c r="W388" s="2">
        <v>0</v>
      </c>
    </row>
    <row r="389" spans="15:23" x14ac:dyDescent="0.25">
      <c r="O389" s="2">
        <v>376</v>
      </c>
      <c r="P389" s="2">
        <v>33</v>
      </c>
      <c r="Q389" s="2">
        <v>1.736842105263158</v>
      </c>
      <c r="R389" s="2">
        <v>4</v>
      </c>
      <c r="S389" s="2">
        <v>5</v>
      </c>
      <c r="T389" s="2">
        <v>4</v>
      </c>
      <c r="U389" s="2">
        <v>4</v>
      </c>
      <c r="V389" s="2">
        <v>2</v>
      </c>
      <c r="W389" s="2">
        <v>0</v>
      </c>
    </row>
    <row r="390" spans="15:23" x14ac:dyDescent="0.25">
      <c r="O390" s="2">
        <v>377</v>
      </c>
      <c r="P390" s="2">
        <v>26</v>
      </c>
      <c r="Q390" s="2">
        <v>1.3</v>
      </c>
      <c r="R390" s="2">
        <v>5</v>
      </c>
      <c r="S390" s="2">
        <v>8</v>
      </c>
      <c r="T390" s="2">
        <v>3</v>
      </c>
      <c r="U390" s="2">
        <v>4</v>
      </c>
      <c r="V390" s="2">
        <v>0</v>
      </c>
      <c r="W390" s="2">
        <v>0</v>
      </c>
    </row>
    <row r="391" spans="15:23" x14ac:dyDescent="0.25">
      <c r="O391" s="2">
        <v>378</v>
      </c>
      <c r="P391" s="2">
        <v>27</v>
      </c>
      <c r="Q391" s="2">
        <v>1.35</v>
      </c>
      <c r="R391" s="2">
        <v>2</v>
      </c>
      <c r="S391" s="2">
        <v>12</v>
      </c>
      <c r="T391" s="2">
        <v>4</v>
      </c>
      <c r="U391" s="2">
        <v>1</v>
      </c>
      <c r="V391" s="2">
        <v>1</v>
      </c>
      <c r="W391" s="2">
        <v>0</v>
      </c>
    </row>
    <row r="392" spans="15:23" x14ac:dyDescent="0.25">
      <c r="O392" s="2">
        <v>379</v>
      </c>
      <c r="P392" s="2">
        <v>32</v>
      </c>
      <c r="Q392" s="2">
        <v>1.6</v>
      </c>
      <c r="R392" s="2">
        <v>4</v>
      </c>
      <c r="S392" s="2">
        <v>7</v>
      </c>
      <c r="T392" s="2">
        <v>4</v>
      </c>
      <c r="U392" s="2">
        <v>3</v>
      </c>
      <c r="V392" s="2">
        <v>2</v>
      </c>
      <c r="W392" s="2">
        <v>0</v>
      </c>
    </row>
    <row r="393" spans="15:23" x14ac:dyDescent="0.25">
      <c r="O393" s="2">
        <v>380</v>
      </c>
      <c r="P393" s="2">
        <v>24</v>
      </c>
      <c r="Q393" s="2">
        <v>1.2</v>
      </c>
      <c r="R393" s="2">
        <v>6</v>
      </c>
      <c r="S393" s="2">
        <v>9</v>
      </c>
      <c r="T393" s="2">
        <v>1</v>
      </c>
      <c r="U393" s="2">
        <v>3</v>
      </c>
      <c r="V393" s="2">
        <v>1</v>
      </c>
      <c r="W393" s="2">
        <v>0</v>
      </c>
    </row>
    <row r="394" spans="15:23" x14ac:dyDescent="0.25">
      <c r="O394" s="2">
        <v>381</v>
      </c>
      <c r="P394" s="2">
        <v>23</v>
      </c>
      <c r="Q394" s="2">
        <v>1.1499999999999999</v>
      </c>
      <c r="R394" s="2">
        <v>7</v>
      </c>
      <c r="S394" s="2">
        <v>7</v>
      </c>
      <c r="T394" s="2">
        <v>2</v>
      </c>
      <c r="U394" s="2">
        <v>4</v>
      </c>
      <c r="V394" s="2">
        <v>0</v>
      </c>
      <c r="W394" s="2">
        <v>0</v>
      </c>
    </row>
    <row r="395" spans="15:23" x14ac:dyDescent="0.25">
      <c r="O395" s="2">
        <v>382</v>
      </c>
      <c r="P395" s="2">
        <v>27</v>
      </c>
      <c r="Q395" s="2">
        <v>1.35</v>
      </c>
      <c r="R395" s="2">
        <v>4</v>
      </c>
      <c r="S395" s="2">
        <v>9</v>
      </c>
      <c r="T395" s="2">
        <v>3</v>
      </c>
      <c r="U395" s="2">
        <v>4</v>
      </c>
      <c r="V395" s="2">
        <v>0</v>
      </c>
      <c r="W395" s="2">
        <v>0</v>
      </c>
    </row>
    <row r="396" spans="15:23" x14ac:dyDescent="0.25">
      <c r="O396" s="2">
        <v>383</v>
      </c>
      <c r="P396" s="2">
        <v>28</v>
      </c>
      <c r="Q396" s="2">
        <v>1.4</v>
      </c>
      <c r="R396" s="2">
        <v>3</v>
      </c>
      <c r="S396" s="2">
        <v>8</v>
      </c>
      <c r="T396" s="2">
        <v>7</v>
      </c>
      <c r="U396" s="2">
        <v>2</v>
      </c>
      <c r="V396" s="2">
        <v>0</v>
      </c>
      <c r="W396" s="2">
        <v>0</v>
      </c>
    </row>
    <row r="397" spans="15:23" x14ac:dyDescent="0.25">
      <c r="O397" s="2">
        <v>384</v>
      </c>
      <c r="P397" s="2">
        <v>21</v>
      </c>
      <c r="Q397" s="2">
        <v>1.05</v>
      </c>
      <c r="R397" s="2">
        <v>7</v>
      </c>
      <c r="S397" s="2">
        <v>8</v>
      </c>
      <c r="T397" s="2">
        <v>3</v>
      </c>
      <c r="U397" s="2">
        <v>1</v>
      </c>
      <c r="V397" s="2">
        <v>1</v>
      </c>
      <c r="W397" s="2">
        <v>0</v>
      </c>
    </row>
    <row r="398" spans="15:23" x14ac:dyDescent="0.25">
      <c r="O398" s="2">
        <v>385</v>
      </c>
      <c r="P398" s="2">
        <v>31</v>
      </c>
      <c r="Q398" s="2">
        <v>1.55</v>
      </c>
      <c r="R398" s="2">
        <v>5</v>
      </c>
      <c r="S398" s="2">
        <v>7</v>
      </c>
      <c r="T398" s="2">
        <v>3</v>
      </c>
      <c r="U398" s="2">
        <v>2</v>
      </c>
      <c r="V398" s="2">
        <v>3</v>
      </c>
      <c r="W398" s="2">
        <v>0</v>
      </c>
    </row>
    <row r="399" spans="15:23" x14ac:dyDescent="0.25">
      <c r="O399" s="2">
        <v>386</v>
      </c>
      <c r="P399" s="2">
        <v>33</v>
      </c>
      <c r="Q399" s="2">
        <v>1.65</v>
      </c>
      <c r="R399" s="2">
        <v>1</v>
      </c>
      <c r="S399" s="2">
        <v>10</v>
      </c>
      <c r="T399" s="2">
        <v>4</v>
      </c>
      <c r="U399" s="2">
        <v>5</v>
      </c>
      <c r="V399" s="2">
        <v>0</v>
      </c>
      <c r="W399" s="2">
        <v>0</v>
      </c>
    </row>
    <row r="400" spans="15:23" x14ac:dyDescent="0.25">
      <c r="O400" s="2">
        <v>387</v>
      </c>
      <c r="P400" s="2">
        <v>25</v>
      </c>
      <c r="Q400" s="2">
        <v>1.25</v>
      </c>
      <c r="R400" s="2">
        <v>5</v>
      </c>
      <c r="S400" s="2">
        <v>10</v>
      </c>
      <c r="T400" s="2">
        <v>2</v>
      </c>
      <c r="U400" s="2">
        <v>1</v>
      </c>
      <c r="V400" s="2">
        <v>2</v>
      </c>
      <c r="W400" s="2">
        <v>0</v>
      </c>
    </row>
    <row r="401" spans="15:23" x14ac:dyDescent="0.25">
      <c r="O401" s="2">
        <v>388</v>
      </c>
      <c r="P401" s="2">
        <v>31</v>
      </c>
      <c r="Q401" s="2">
        <v>1.55</v>
      </c>
      <c r="R401" s="2">
        <v>4</v>
      </c>
      <c r="S401" s="2">
        <v>9</v>
      </c>
      <c r="T401" s="2">
        <v>1</v>
      </c>
      <c r="U401" s="2">
        <v>4</v>
      </c>
      <c r="V401" s="2">
        <v>2</v>
      </c>
      <c r="W401" s="2">
        <v>0</v>
      </c>
    </row>
    <row r="402" spans="15:23" x14ac:dyDescent="0.25">
      <c r="O402" s="2">
        <v>389</v>
      </c>
      <c r="P402" s="2">
        <v>24</v>
      </c>
      <c r="Q402" s="2">
        <v>1.2</v>
      </c>
      <c r="R402" s="2">
        <v>4</v>
      </c>
      <c r="S402" s="2">
        <v>11</v>
      </c>
      <c r="T402" s="2">
        <v>2</v>
      </c>
      <c r="U402" s="2">
        <v>3</v>
      </c>
      <c r="V402" s="2">
        <v>0</v>
      </c>
      <c r="W402" s="2">
        <v>0</v>
      </c>
    </row>
    <row r="403" spans="15:23" x14ac:dyDescent="0.25">
      <c r="O403" s="2">
        <v>390</v>
      </c>
      <c r="P403" s="2">
        <v>25</v>
      </c>
      <c r="Q403" s="2">
        <v>1.25</v>
      </c>
      <c r="R403" s="2">
        <v>7</v>
      </c>
      <c r="S403" s="2">
        <v>7</v>
      </c>
      <c r="T403" s="2">
        <v>2</v>
      </c>
      <c r="U403" s="2">
        <v>2</v>
      </c>
      <c r="V403" s="2">
        <v>2</v>
      </c>
      <c r="W403" s="2">
        <v>0</v>
      </c>
    </row>
    <row r="404" spans="15:23" x14ac:dyDescent="0.25">
      <c r="O404" s="2">
        <v>391</v>
      </c>
      <c r="P404" s="2">
        <v>36</v>
      </c>
      <c r="Q404" s="2">
        <v>1.8</v>
      </c>
      <c r="R404" s="2">
        <v>2</v>
      </c>
      <c r="S404" s="2">
        <v>9</v>
      </c>
      <c r="T404" s="2">
        <v>4</v>
      </c>
      <c r="U404" s="2">
        <v>1</v>
      </c>
      <c r="V404" s="2">
        <v>4</v>
      </c>
      <c r="W404" s="2">
        <v>0</v>
      </c>
    </row>
    <row r="405" spans="15:23" x14ac:dyDescent="0.25">
      <c r="O405" s="2">
        <v>392</v>
      </c>
      <c r="P405" s="2">
        <v>22</v>
      </c>
      <c r="Q405" s="2">
        <v>1.1000000000000001</v>
      </c>
      <c r="R405" s="2">
        <v>6</v>
      </c>
      <c r="S405" s="2">
        <v>7</v>
      </c>
      <c r="T405" s="2">
        <v>6</v>
      </c>
      <c r="U405" s="2">
        <v>1</v>
      </c>
      <c r="V405" s="2">
        <v>0</v>
      </c>
      <c r="W405" s="2">
        <v>0</v>
      </c>
    </row>
    <row r="406" spans="15:23" x14ac:dyDescent="0.25">
      <c r="O406" s="2">
        <v>393</v>
      </c>
      <c r="P406" s="2">
        <v>25</v>
      </c>
      <c r="Q406" s="2">
        <v>1.25</v>
      </c>
      <c r="R406" s="2">
        <v>5</v>
      </c>
      <c r="S406" s="2">
        <v>10</v>
      </c>
      <c r="T406" s="2">
        <v>2</v>
      </c>
      <c r="U406" s="2">
        <v>1</v>
      </c>
      <c r="V406" s="2">
        <v>2</v>
      </c>
      <c r="W406" s="2">
        <v>0</v>
      </c>
    </row>
    <row r="407" spans="15:23" x14ac:dyDescent="0.25">
      <c r="O407" s="2">
        <v>394</v>
      </c>
      <c r="P407" s="2">
        <v>31</v>
      </c>
      <c r="Q407" s="2">
        <v>1.55</v>
      </c>
      <c r="R407" s="2">
        <v>2</v>
      </c>
      <c r="S407" s="2">
        <v>8</v>
      </c>
      <c r="T407" s="2">
        <v>8</v>
      </c>
      <c r="U407" s="2">
        <v>1</v>
      </c>
      <c r="V407" s="2">
        <v>1</v>
      </c>
      <c r="W407" s="2">
        <v>0</v>
      </c>
    </row>
    <row r="408" spans="15:23" x14ac:dyDescent="0.25">
      <c r="O408" s="2">
        <v>395</v>
      </c>
      <c r="P408" s="2">
        <v>33</v>
      </c>
      <c r="Q408" s="2">
        <v>1.65</v>
      </c>
      <c r="R408" s="2">
        <v>5</v>
      </c>
      <c r="S408" s="2">
        <v>5</v>
      </c>
      <c r="T408" s="2">
        <v>4</v>
      </c>
      <c r="U408" s="2">
        <v>4</v>
      </c>
      <c r="V408" s="2">
        <v>2</v>
      </c>
      <c r="W408" s="2">
        <v>0</v>
      </c>
    </row>
    <row r="409" spans="15:23" x14ac:dyDescent="0.25">
      <c r="O409" s="2">
        <v>396</v>
      </c>
      <c r="P409" s="2">
        <v>33</v>
      </c>
      <c r="Q409" s="2">
        <v>1.65</v>
      </c>
      <c r="R409" s="2">
        <v>2</v>
      </c>
      <c r="S409" s="2">
        <v>9</v>
      </c>
      <c r="T409" s="2">
        <v>5</v>
      </c>
      <c r="U409" s="2">
        <v>2</v>
      </c>
      <c r="V409" s="2">
        <v>2</v>
      </c>
      <c r="W409" s="2">
        <v>0</v>
      </c>
    </row>
    <row r="410" spans="15:23" x14ac:dyDescent="0.25">
      <c r="O410" s="2">
        <v>397</v>
      </c>
      <c r="P410" s="2">
        <v>40</v>
      </c>
      <c r="Q410" s="2">
        <v>2</v>
      </c>
      <c r="R410" s="2">
        <v>2</v>
      </c>
      <c r="S410" s="2">
        <v>6</v>
      </c>
      <c r="T410" s="2">
        <v>5</v>
      </c>
      <c r="U410" s="2">
        <v>4</v>
      </c>
      <c r="V410" s="2">
        <v>3</v>
      </c>
      <c r="W410" s="2">
        <v>0</v>
      </c>
    </row>
    <row r="411" spans="15:23" x14ac:dyDescent="0.25">
      <c r="O411" s="2">
        <v>398</v>
      </c>
      <c r="P411" s="2">
        <v>28</v>
      </c>
      <c r="Q411" s="2">
        <v>1.4</v>
      </c>
      <c r="R411" s="2">
        <v>4</v>
      </c>
      <c r="S411" s="2">
        <v>9</v>
      </c>
      <c r="T411" s="2">
        <v>4</v>
      </c>
      <c r="U411" s="2">
        <v>1</v>
      </c>
      <c r="V411" s="2">
        <v>2</v>
      </c>
      <c r="W411" s="2">
        <v>0</v>
      </c>
    </row>
    <row r="412" spans="15:23" x14ac:dyDescent="0.25">
      <c r="O412" s="2">
        <v>399</v>
      </c>
      <c r="P412" s="2">
        <v>27</v>
      </c>
      <c r="Q412" s="2">
        <v>1.4210526315789473</v>
      </c>
      <c r="R412" s="2">
        <v>3</v>
      </c>
      <c r="S412" s="2">
        <v>10</v>
      </c>
      <c r="T412" s="2">
        <v>3</v>
      </c>
      <c r="U412" s="2">
        <v>1</v>
      </c>
      <c r="V412" s="2">
        <v>2</v>
      </c>
      <c r="W412" s="2">
        <v>0</v>
      </c>
    </row>
    <row r="413" spans="15:23" x14ac:dyDescent="0.25">
      <c r="O413" s="2">
        <v>400</v>
      </c>
      <c r="P413" s="2">
        <v>41</v>
      </c>
      <c r="Q413" s="2">
        <v>2.0499999999999998</v>
      </c>
      <c r="R413" s="2">
        <v>1</v>
      </c>
      <c r="S413" s="2">
        <v>6</v>
      </c>
      <c r="T413" s="2">
        <v>7</v>
      </c>
      <c r="U413" s="2">
        <v>3</v>
      </c>
      <c r="V413" s="2">
        <v>3</v>
      </c>
      <c r="W413" s="2">
        <v>0</v>
      </c>
    </row>
    <row r="414" spans="15:23" x14ac:dyDescent="0.25">
      <c r="O414" s="2">
        <v>401</v>
      </c>
      <c r="P414" s="2">
        <v>33</v>
      </c>
      <c r="Q414" s="2">
        <v>1.65</v>
      </c>
      <c r="R414" s="2">
        <v>5</v>
      </c>
      <c r="S414" s="2">
        <v>7</v>
      </c>
      <c r="T414" s="2">
        <v>2</v>
      </c>
      <c r="U414" s="2">
        <v>2</v>
      </c>
      <c r="V414" s="2">
        <v>4</v>
      </c>
      <c r="W414" s="2">
        <v>0</v>
      </c>
    </row>
    <row r="415" spans="15:23" x14ac:dyDescent="0.25">
      <c r="O415" s="2">
        <v>402</v>
      </c>
      <c r="P415" s="2">
        <v>35</v>
      </c>
      <c r="Q415" s="2">
        <v>1.75</v>
      </c>
      <c r="R415" s="2">
        <v>2</v>
      </c>
      <c r="S415" s="2">
        <v>8</v>
      </c>
      <c r="T415" s="2">
        <v>5</v>
      </c>
      <c r="U415" s="2">
        <v>3</v>
      </c>
      <c r="V415" s="2">
        <v>2</v>
      </c>
      <c r="W415" s="2">
        <v>0</v>
      </c>
    </row>
    <row r="416" spans="15:23" x14ac:dyDescent="0.25">
      <c r="O416" s="2">
        <v>403</v>
      </c>
      <c r="P416" s="2">
        <v>34</v>
      </c>
      <c r="Q416" s="2">
        <v>1.7</v>
      </c>
      <c r="R416" s="2">
        <v>4</v>
      </c>
      <c r="S416" s="2">
        <v>7</v>
      </c>
      <c r="T416" s="2">
        <v>4</v>
      </c>
      <c r="U416" s="2">
        <v>1</v>
      </c>
      <c r="V416" s="2">
        <v>4</v>
      </c>
      <c r="W416" s="2">
        <v>0</v>
      </c>
    </row>
    <row r="417" spans="15:23" x14ac:dyDescent="0.25">
      <c r="O417" s="2">
        <v>404</v>
      </c>
      <c r="P417" s="2">
        <v>32</v>
      </c>
      <c r="Q417" s="2">
        <v>1.6</v>
      </c>
      <c r="R417" s="2">
        <v>5</v>
      </c>
      <c r="S417" s="2">
        <v>5</v>
      </c>
      <c r="T417" s="2">
        <v>5</v>
      </c>
      <c r="U417" s="2">
        <v>3</v>
      </c>
      <c r="V417" s="2">
        <v>2</v>
      </c>
      <c r="W417" s="2">
        <v>0</v>
      </c>
    </row>
    <row r="418" spans="15:23" x14ac:dyDescent="0.25">
      <c r="O418" s="2">
        <v>405</v>
      </c>
      <c r="P418" s="2">
        <v>32</v>
      </c>
      <c r="Q418" s="2">
        <v>1.6</v>
      </c>
      <c r="R418" s="2">
        <v>5</v>
      </c>
      <c r="S418" s="2">
        <v>5</v>
      </c>
      <c r="T418" s="2">
        <v>5</v>
      </c>
      <c r="U418" s="2">
        <v>3</v>
      </c>
      <c r="V418" s="2">
        <v>2</v>
      </c>
      <c r="W418" s="2">
        <v>0</v>
      </c>
    </row>
    <row r="419" spans="15:23" x14ac:dyDescent="0.25">
      <c r="O419" s="2">
        <v>406</v>
      </c>
      <c r="P419" s="2">
        <v>21</v>
      </c>
      <c r="Q419" s="2">
        <v>1.05</v>
      </c>
      <c r="R419" s="2">
        <v>4</v>
      </c>
      <c r="S419" s="2">
        <v>12</v>
      </c>
      <c r="T419" s="2">
        <v>3</v>
      </c>
      <c r="U419" s="2">
        <v>1</v>
      </c>
      <c r="V419" s="2">
        <v>0</v>
      </c>
      <c r="W419" s="2">
        <v>0</v>
      </c>
    </row>
    <row r="420" spans="15:23" x14ac:dyDescent="0.25">
      <c r="O420" s="2">
        <v>407</v>
      </c>
      <c r="P420" s="2">
        <v>29</v>
      </c>
      <c r="Q420" s="2">
        <v>1.45</v>
      </c>
      <c r="R420" s="2">
        <v>6</v>
      </c>
      <c r="S420" s="2">
        <v>6</v>
      </c>
      <c r="T420" s="2">
        <v>3</v>
      </c>
      <c r="U420" s="2">
        <v>3</v>
      </c>
      <c r="V420" s="2">
        <v>2</v>
      </c>
      <c r="W420" s="2">
        <v>0</v>
      </c>
    </row>
    <row r="421" spans="15:23" x14ac:dyDescent="0.25">
      <c r="O421" s="2">
        <v>408</v>
      </c>
      <c r="P421" s="2">
        <v>27</v>
      </c>
      <c r="Q421" s="2">
        <v>1.35</v>
      </c>
      <c r="R421" s="2">
        <v>4</v>
      </c>
      <c r="S421" s="2">
        <v>11</v>
      </c>
      <c r="T421" s="2">
        <v>0</v>
      </c>
      <c r="U421" s="2">
        <v>4</v>
      </c>
      <c r="V421" s="2">
        <v>1</v>
      </c>
      <c r="W421" s="2">
        <v>0</v>
      </c>
    </row>
    <row r="422" spans="15:23" x14ac:dyDescent="0.25">
      <c r="O422" s="2">
        <v>409</v>
      </c>
      <c r="P422" s="2">
        <v>25</v>
      </c>
      <c r="Q422" s="2">
        <v>1.25</v>
      </c>
      <c r="R422" s="2">
        <v>5</v>
      </c>
      <c r="S422" s="2">
        <v>10</v>
      </c>
      <c r="T422" s="2">
        <v>2</v>
      </c>
      <c r="U422" s="2">
        <v>1</v>
      </c>
      <c r="V422" s="2">
        <v>2</v>
      </c>
      <c r="W422" s="2">
        <v>0</v>
      </c>
    </row>
    <row r="423" spans="15:23" x14ac:dyDescent="0.25">
      <c r="O423" s="2">
        <v>410</v>
      </c>
      <c r="P423" s="2">
        <v>34</v>
      </c>
      <c r="Q423" s="2">
        <v>1.7</v>
      </c>
      <c r="R423" s="2">
        <v>4</v>
      </c>
      <c r="S423" s="2">
        <v>5</v>
      </c>
      <c r="T423" s="2">
        <v>7</v>
      </c>
      <c r="U423" s="2">
        <v>1</v>
      </c>
      <c r="V423" s="2">
        <v>3</v>
      </c>
      <c r="W423" s="2">
        <v>0</v>
      </c>
    </row>
    <row r="424" spans="15:23" x14ac:dyDescent="0.25">
      <c r="O424" s="2">
        <v>411</v>
      </c>
      <c r="P424" s="2">
        <v>39</v>
      </c>
      <c r="Q424" s="2">
        <v>1.95</v>
      </c>
      <c r="R424" s="2">
        <v>2</v>
      </c>
      <c r="S424" s="2">
        <v>5</v>
      </c>
      <c r="T424" s="2">
        <v>7</v>
      </c>
      <c r="U424" s="2">
        <v>4</v>
      </c>
      <c r="V424" s="2">
        <v>2</v>
      </c>
      <c r="W424" s="2">
        <v>0</v>
      </c>
    </row>
    <row r="425" spans="15:23" x14ac:dyDescent="0.25">
      <c r="O425" s="2">
        <v>412</v>
      </c>
      <c r="P425" s="2">
        <v>22</v>
      </c>
      <c r="Q425" s="2">
        <v>1.1000000000000001</v>
      </c>
      <c r="R425" s="2">
        <v>6</v>
      </c>
      <c r="S425" s="2">
        <v>9</v>
      </c>
      <c r="T425" s="2">
        <v>3</v>
      </c>
      <c r="U425" s="2">
        <v>1</v>
      </c>
      <c r="V425" s="2">
        <v>1</v>
      </c>
      <c r="W425" s="2">
        <v>0</v>
      </c>
    </row>
    <row r="426" spans="15:23" x14ac:dyDescent="0.25">
      <c r="O426" s="2">
        <v>413</v>
      </c>
      <c r="P426" s="2">
        <v>23</v>
      </c>
      <c r="Q426" s="2">
        <v>1.1499999999999999</v>
      </c>
      <c r="R426" s="2">
        <v>7</v>
      </c>
      <c r="S426" s="2">
        <v>5</v>
      </c>
      <c r="T426" s="2">
        <v>6</v>
      </c>
      <c r="U426" s="2">
        <v>2</v>
      </c>
      <c r="V426" s="2">
        <v>0</v>
      </c>
      <c r="W426" s="2">
        <v>0</v>
      </c>
    </row>
    <row r="427" spans="15:23" x14ac:dyDescent="0.25">
      <c r="O427" s="2">
        <v>414</v>
      </c>
      <c r="P427" s="2">
        <v>29</v>
      </c>
      <c r="Q427" s="2">
        <v>1.45</v>
      </c>
      <c r="R427" s="2">
        <v>4</v>
      </c>
      <c r="S427" s="2">
        <v>8</v>
      </c>
      <c r="T427" s="2">
        <v>4</v>
      </c>
      <c r="U427" s="2">
        <v>3</v>
      </c>
      <c r="V427" s="2">
        <v>1</v>
      </c>
      <c r="W427" s="2">
        <v>0</v>
      </c>
    </row>
    <row r="428" spans="15:23" x14ac:dyDescent="0.25">
      <c r="O428" s="2">
        <v>415</v>
      </c>
      <c r="P428" s="2">
        <v>22</v>
      </c>
      <c r="Q428" s="2">
        <v>1.1000000000000001</v>
      </c>
      <c r="R428" s="2">
        <v>4</v>
      </c>
      <c r="S428" s="2">
        <v>11</v>
      </c>
      <c r="T428" s="2">
        <v>4</v>
      </c>
      <c r="U428" s="2">
        <v>1</v>
      </c>
      <c r="V428" s="2">
        <v>0</v>
      </c>
      <c r="W428" s="2">
        <v>0</v>
      </c>
    </row>
    <row r="429" spans="15:23" x14ac:dyDescent="0.25">
      <c r="O429" s="2">
        <v>416</v>
      </c>
      <c r="P429" s="2">
        <v>27</v>
      </c>
      <c r="Q429" s="2">
        <v>1.35</v>
      </c>
      <c r="R429" s="2">
        <v>5</v>
      </c>
      <c r="S429" s="2">
        <v>7</v>
      </c>
      <c r="T429" s="2">
        <v>4</v>
      </c>
      <c r="U429" s="2">
        <v>4</v>
      </c>
      <c r="V429" s="2">
        <v>0</v>
      </c>
      <c r="W429" s="2">
        <v>0</v>
      </c>
    </row>
    <row r="430" spans="15:23" x14ac:dyDescent="0.25">
      <c r="O430" s="2">
        <v>417</v>
      </c>
      <c r="P430" s="2">
        <v>35</v>
      </c>
      <c r="Q430" s="2">
        <v>1.75</v>
      </c>
      <c r="R430" s="2">
        <v>3</v>
      </c>
      <c r="S430" s="2">
        <v>6</v>
      </c>
      <c r="T430" s="2">
        <v>5</v>
      </c>
      <c r="U430" s="2">
        <v>5</v>
      </c>
      <c r="V430" s="2">
        <v>1</v>
      </c>
      <c r="W430" s="2">
        <v>0</v>
      </c>
    </row>
    <row r="431" spans="15:23" x14ac:dyDescent="0.25">
      <c r="O431" s="2">
        <v>418</v>
      </c>
      <c r="P431" s="2">
        <v>22</v>
      </c>
      <c r="Q431" s="2">
        <v>1.1000000000000001</v>
      </c>
      <c r="R431" s="2">
        <v>3</v>
      </c>
      <c r="S431" s="2">
        <v>13</v>
      </c>
      <c r="T431" s="2">
        <v>3</v>
      </c>
      <c r="U431" s="2">
        <v>1</v>
      </c>
      <c r="V431" s="2">
        <v>0</v>
      </c>
      <c r="W431" s="2">
        <v>0</v>
      </c>
    </row>
    <row r="432" spans="15:23" x14ac:dyDescent="0.25">
      <c r="O432" s="2">
        <v>419</v>
      </c>
      <c r="P432" s="2">
        <v>35</v>
      </c>
      <c r="Q432" s="2">
        <v>1.75</v>
      </c>
      <c r="R432" s="2">
        <v>5</v>
      </c>
      <c r="S432" s="2">
        <v>5</v>
      </c>
      <c r="T432" s="2">
        <v>3</v>
      </c>
      <c r="U432" s="2">
        <v>4</v>
      </c>
      <c r="V432" s="2">
        <v>3</v>
      </c>
      <c r="W432" s="2">
        <v>0</v>
      </c>
    </row>
    <row r="433" spans="15:23" x14ac:dyDescent="0.25">
      <c r="O433" s="2">
        <v>420</v>
      </c>
      <c r="P433" s="2">
        <v>23</v>
      </c>
      <c r="Q433" s="2">
        <v>1.1499999999999999</v>
      </c>
      <c r="R433" s="2">
        <v>6</v>
      </c>
      <c r="S433" s="2">
        <v>8</v>
      </c>
      <c r="T433" s="2">
        <v>4</v>
      </c>
      <c r="U433" s="2">
        <v>1</v>
      </c>
      <c r="V433" s="2">
        <v>1</v>
      </c>
      <c r="W433" s="2">
        <v>0</v>
      </c>
    </row>
    <row r="434" spans="15:23" x14ac:dyDescent="0.25">
      <c r="O434" s="2">
        <v>421</v>
      </c>
      <c r="P434" s="2">
        <v>29</v>
      </c>
      <c r="Q434" s="2">
        <v>1.45</v>
      </c>
      <c r="R434" s="2">
        <v>6</v>
      </c>
      <c r="S434" s="2">
        <v>3</v>
      </c>
      <c r="T434" s="2">
        <v>7</v>
      </c>
      <c r="U434" s="2">
        <v>4</v>
      </c>
      <c r="V434" s="2">
        <v>0</v>
      </c>
      <c r="W434" s="2">
        <v>0</v>
      </c>
    </row>
    <row r="435" spans="15:23" x14ac:dyDescent="0.25">
      <c r="O435" s="2">
        <v>422</v>
      </c>
      <c r="P435" s="2">
        <v>27</v>
      </c>
      <c r="Q435" s="2">
        <v>1.35</v>
      </c>
      <c r="R435" s="2">
        <v>7</v>
      </c>
      <c r="S435" s="2">
        <v>6</v>
      </c>
      <c r="T435" s="2">
        <v>2</v>
      </c>
      <c r="U435" s="2">
        <v>3</v>
      </c>
      <c r="V435" s="2">
        <v>2</v>
      </c>
      <c r="W435" s="2">
        <v>0</v>
      </c>
    </row>
    <row r="436" spans="15:23" x14ac:dyDescent="0.25">
      <c r="O436" s="2">
        <v>423</v>
      </c>
      <c r="P436" s="2">
        <v>23</v>
      </c>
      <c r="Q436" s="2">
        <v>1.1499999999999999</v>
      </c>
      <c r="R436" s="2">
        <v>7</v>
      </c>
      <c r="S436" s="2">
        <v>7</v>
      </c>
      <c r="T436" s="2">
        <v>3</v>
      </c>
      <c r="U436" s="2">
        <v>2</v>
      </c>
      <c r="V436" s="2">
        <v>1</v>
      </c>
      <c r="W436" s="2">
        <v>0</v>
      </c>
    </row>
    <row r="437" spans="15:23" x14ac:dyDescent="0.25">
      <c r="O437" s="2">
        <v>424</v>
      </c>
      <c r="P437" s="2">
        <v>27</v>
      </c>
      <c r="Q437" s="2">
        <v>1.35</v>
      </c>
      <c r="R437" s="2">
        <v>7</v>
      </c>
      <c r="S437" s="2">
        <v>5</v>
      </c>
      <c r="T437" s="2">
        <v>3</v>
      </c>
      <c r="U437" s="2">
        <v>4</v>
      </c>
      <c r="V437" s="2">
        <v>1</v>
      </c>
      <c r="W437" s="2">
        <v>0</v>
      </c>
    </row>
    <row r="438" spans="15:23" x14ac:dyDescent="0.25">
      <c r="O438" s="2">
        <v>425</v>
      </c>
      <c r="P438" s="2">
        <v>22</v>
      </c>
      <c r="Q438" s="2">
        <v>1.1000000000000001</v>
      </c>
      <c r="R438" s="2">
        <v>6</v>
      </c>
      <c r="S438" s="2">
        <v>8</v>
      </c>
      <c r="T438" s="2">
        <v>4</v>
      </c>
      <c r="U438" s="2">
        <v>2</v>
      </c>
      <c r="V438" s="2">
        <v>0</v>
      </c>
      <c r="W438" s="2">
        <v>0</v>
      </c>
    </row>
    <row r="439" spans="15:23" x14ac:dyDescent="0.25">
      <c r="O439" s="2">
        <v>426</v>
      </c>
      <c r="P439" s="2">
        <v>33</v>
      </c>
      <c r="Q439" s="2">
        <v>1.65</v>
      </c>
      <c r="R439" s="2">
        <v>5</v>
      </c>
      <c r="S439" s="2">
        <v>5</v>
      </c>
      <c r="T439" s="2">
        <v>5</v>
      </c>
      <c r="U439" s="2">
        <v>2</v>
      </c>
      <c r="V439" s="2">
        <v>3</v>
      </c>
      <c r="W439" s="2">
        <v>0</v>
      </c>
    </row>
    <row r="440" spans="15:23" x14ac:dyDescent="0.25">
      <c r="O440" s="2">
        <v>427</v>
      </c>
      <c r="P440" s="2">
        <v>20</v>
      </c>
      <c r="Q440" s="2">
        <v>1</v>
      </c>
      <c r="R440" s="2">
        <v>6</v>
      </c>
      <c r="S440" s="2">
        <v>9</v>
      </c>
      <c r="T440" s="2">
        <v>4</v>
      </c>
      <c r="U440" s="2">
        <v>1</v>
      </c>
      <c r="V440" s="2">
        <v>0</v>
      </c>
      <c r="W440" s="2">
        <v>0</v>
      </c>
    </row>
    <row r="441" spans="15:23" x14ac:dyDescent="0.25">
      <c r="O441" s="2">
        <v>428</v>
      </c>
      <c r="P441" s="2">
        <v>24</v>
      </c>
      <c r="Q441" s="2">
        <v>1.2</v>
      </c>
      <c r="R441" s="2">
        <v>8</v>
      </c>
      <c r="S441" s="2">
        <v>4</v>
      </c>
      <c r="T441" s="2">
        <v>5</v>
      </c>
      <c r="U441" s="2">
        <v>2</v>
      </c>
      <c r="V441" s="2">
        <v>1</v>
      </c>
      <c r="W441" s="2">
        <v>0</v>
      </c>
    </row>
    <row r="442" spans="15:23" x14ac:dyDescent="0.25">
      <c r="O442" s="2">
        <v>429</v>
      </c>
      <c r="P442" s="2">
        <v>37</v>
      </c>
      <c r="Q442" s="2">
        <v>1.85</v>
      </c>
      <c r="R442" s="2">
        <v>3</v>
      </c>
      <c r="S442" s="2">
        <v>6</v>
      </c>
      <c r="T442" s="2">
        <v>5</v>
      </c>
      <c r="U442" s="2">
        <v>3</v>
      </c>
      <c r="V442" s="2">
        <v>3</v>
      </c>
      <c r="W442" s="2">
        <v>0</v>
      </c>
    </row>
    <row r="443" spans="15:23" x14ac:dyDescent="0.25">
      <c r="O443" s="2">
        <v>430</v>
      </c>
      <c r="P443" s="2">
        <v>24</v>
      </c>
      <c r="Q443" s="2">
        <v>1.2</v>
      </c>
      <c r="R443" s="2">
        <v>6</v>
      </c>
      <c r="S443" s="2">
        <v>7</v>
      </c>
      <c r="T443" s="2">
        <v>5</v>
      </c>
      <c r="U443" s="2">
        <v>1</v>
      </c>
      <c r="V443" s="2">
        <v>1</v>
      </c>
      <c r="W443" s="2">
        <v>0</v>
      </c>
    </row>
    <row r="444" spans="15:23" x14ac:dyDescent="0.25">
      <c r="O444" s="2">
        <v>431</v>
      </c>
      <c r="P444" s="2">
        <v>25</v>
      </c>
      <c r="Q444" s="2">
        <v>1.25</v>
      </c>
      <c r="R444" s="2">
        <v>6</v>
      </c>
      <c r="S444" s="2">
        <v>7</v>
      </c>
      <c r="T444" s="2">
        <v>4</v>
      </c>
      <c r="U444" s="2">
        <v>2</v>
      </c>
      <c r="V444" s="2">
        <v>1</v>
      </c>
      <c r="W444" s="2">
        <v>0</v>
      </c>
    </row>
    <row r="445" spans="15:23" x14ac:dyDescent="0.25">
      <c r="O445" s="2">
        <v>432</v>
      </c>
      <c r="P445" s="2">
        <v>20</v>
      </c>
      <c r="Q445" s="2">
        <v>1</v>
      </c>
      <c r="R445" s="2">
        <v>7</v>
      </c>
      <c r="S445" s="2">
        <v>6</v>
      </c>
      <c r="T445" s="2">
        <v>7</v>
      </c>
      <c r="U445" s="2">
        <v>0</v>
      </c>
      <c r="V445" s="2">
        <v>0</v>
      </c>
      <c r="W445" s="2">
        <v>0</v>
      </c>
    </row>
    <row r="446" spans="15:23" x14ac:dyDescent="0.25">
      <c r="O446" s="2">
        <v>433</v>
      </c>
      <c r="P446" s="2">
        <v>34</v>
      </c>
      <c r="Q446" s="2">
        <v>1.7</v>
      </c>
      <c r="R446" s="2">
        <v>2</v>
      </c>
      <c r="S446" s="2">
        <v>7</v>
      </c>
      <c r="T446" s="2">
        <v>7</v>
      </c>
      <c r="U446" s="2">
        <v>3</v>
      </c>
      <c r="V446" s="2">
        <v>1</v>
      </c>
      <c r="W446" s="2">
        <v>0</v>
      </c>
    </row>
    <row r="447" spans="15:23" x14ac:dyDescent="0.25">
      <c r="O447" s="2">
        <v>434</v>
      </c>
      <c r="P447" s="2">
        <v>26</v>
      </c>
      <c r="Q447" s="2">
        <v>1.3</v>
      </c>
      <c r="R447" s="2">
        <v>6</v>
      </c>
      <c r="S447" s="2">
        <v>9</v>
      </c>
      <c r="T447" s="2">
        <v>1</v>
      </c>
      <c r="U447" s="2">
        <v>1</v>
      </c>
      <c r="V447" s="2">
        <v>3</v>
      </c>
      <c r="W447" s="2">
        <v>0</v>
      </c>
    </row>
    <row r="448" spans="15:23" x14ac:dyDescent="0.25">
      <c r="O448" s="2">
        <v>435</v>
      </c>
      <c r="P448" s="2">
        <v>21</v>
      </c>
      <c r="Q448" s="2">
        <v>1.05</v>
      </c>
      <c r="R448" s="2">
        <v>5</v>
      </c>
      <c r="S448" s="2">
        <v>10</v>
      </c>
      <c r="T448" s="2">
        <v>4</v>
      </c>
      <c r="U448" s="2">
        <v>1</v>
      </c>
      <c r="V448" s="2">
        <v>0</v>
      </c>
      <c r="W448" s="2">
        <v>0</v>
      </c>
    </row>
    <row r="449" spans="15:23" x14ac:dyDescent="0.25">
      <c r="O449" s="2">
        <v>436</v>
      </c>
      <c r="P449" s="2">
        <v>40</v>
      </c>
      <c r="Q449" s="2">
        <v>2</v>
      </c>
      <c r="R449" s="2">
        <v>2</v>
      </c>
      <c r="S449" s="2">
        <v>6</v>
      </c>
      <c r="T449" s="2">
        <v>4</v>
      </c>
      <c r="U449" s="2">
        <v>6</v>
      </c>
      <c r="V449" s="2">
        <v>2</v>
      </c>
      <c r="W449" s="2">
        <v>0</v>
      </c>
    </row>
    <row r="450" spans="15:23" x14ac:dyDescent="0.25">
      <c r="O450" s="2">
        <v>437</v>
      </c>
      <c r="P450" s="2">
        <v>27</v>
      </c>
      <c r="Q450" s="2">
        <v>1.35</v>
      </c>
      <c r="R450" s="2">
        <v>5</v>
      </c>
      <c r="S450" s="2">
        <v>7</v>
      </c>
      <c r="T450" s="2">
        <v>4</v>
      </c>
      <c r="U450" s="2">
        <v>4</v>
      </c>
      <c r="V450" s="2">
        <v>0</v>
      </c>
      <c r="W450" s="2">
        <v>0</v>
      </c>
    </row>
    <row r="451" spans="15:23" x14ac:dyDescent="0.25">
      <c r="O451" s="2">
        <v>438</v>
      </c>
      <c r="P451" s="2">
        <v>25</v>
      </c>
      <c r="Q451" s="2">
        <v>1.25</v>
      </c>
      <c r="R451" s="2">
        <v>6</v>
      </c>
      <c r="S451" s="2">
        <v>8</v>
      </c>
      <c r="T451" s="2">
        <v>2</v>
      </c>
      <c r="U451" s="2">
        <v>3</v>
      </c>
      <c r="V451" s="2">
        <v>1</v>
      </c>
      <c r="W451" s="2">
        <v>0</v>
      </c>
    </row>
    <row r="452" spans="15:23" x14ac:dyDescent="0.25">
      <c r="O452" s="2">
        <v>439</v>
      </c>
      <c r="P452" s="2">
        <v>27</v>
      </c>
      <c r="Q452" s="2">
        <v>1.35</v>
      </c>
      <c r="R452" s="2">
        <v>3</v>
      </c>
      <c r="S452" s="2">
        <v>10</v>
      </c>
      <c r="T452" s="2">
        <v>4</v>
      </c>
      <c r="U452" s="2">
        <v>3</v>
      </c>
      <c r="V452" s="2">
        <v>0</v>
      </c>
      <c r="W452" s="2">
        <v>0</v>
      </c>
    </row>
    <row r="453" spans="15:23" x14ac:dyDescent="0.25">
      <c r="O453" s="2">
        <v>440</v>
      </c>
      <c r="P453" s="2">
        <v>21</v>
      </c>
      <c r="Q453" s="2">
        <v>1.05</v>
      </c>
      <c r="R453" s="2">
        <v>5</v>
      </c>
      <c r="S453" s="2">
        <v>10</v>
      </c>
      <c r="T453" s="2">
        <v>4</v>
      </c>
      <c r="U453" s="2">
        <v>1</v>
      </c>
      <c r="V453" s="2">
        <v>0</v>
      </c>
      <c r="W453" s="2">
        <v>0</v>
      </c>
    </row>
    <row r="454" spans="15:23" x14ac:dyDescent="0.25">
      <c r="O454" s="2">
        <v>441</v>
      </c>
      <c r="P454" s="2">
        <v>19</v>
      </c>
      <c r="Q454" s="2">
        <v>0.95</v>
      </c>
      <c r="R454" s="2">
        <v>7</v>
      </c>
      <c r="S454" s="2">
        <v>9</v>
      </c>
      <c r="T454" s="2">
        <v>3</v>
      </c>
      <c r="U454" s="2">
        <v>0</v>
      </c>
      <c r="V454" s="2">
        <v>1</v>
      </c>
      <c r="W454" s="2">
        <v>0</v>
      </c>
    </row>
    <row r="455" spans="15:23" x14ac:dyDescent="0.25">
      <c r="O455" s="2">
        <v>442</v>
      </c>
      <c r="P455" s="2">
        <v>38</v>
      </c>
      <c r="Q455" s="2">
        <v>1.9</v>
      </c>
      <c r="R455" s="2">
        <v>1</v>
      </c>
      <c r="S455" s="2">
        <v>10</v>
      </c>
      <c r="T455" s="2">
        <v>3</v>
      </c>
      <c r="U455" s="2">
        <v>2</v>
      </c>
      <c r="V455" s="2">
        <v>4</v>
      </c>
      <c r="W455" s="2">
        <v>0</v>
      </c>
    </row>
    <row r="456" spans="15:23" x14ac:dyDescent="0.25">
      <c r="O456" s="2">
        <v>443</v>
      </c>
      <c r="P456" s="2">
        <v>33</v>
      </c>
      <c r="Q456" s="2">
        <v>1.65</v>
      </c>
      <c r="R456" s="2">
        <v>2</v>
      </c>
      <c r="S456" s="2">
        <v>10</v>
      </c>
      <c r="T456" s="2">
        <v>2</v>
      </c>
      <c r="U456" s="2">
        <v>5</v>
      </c>
      <c r="V456" s="2">
        <v>1</v>
      </c>
      <c r="W456" s="2">
        <v>0</v>
      </c>
    </row>
    <row r="457" spans="15:23" x14ac:dyDescent="0.25">
      <c r="O457" s="2">
        <v>444</v>
      </c>
      <c r="P457" s="2">
        <v>27</v>
      </c>
      <c r="Q457" s="2">
        <v>1.35</v>
      </c>
      <c r="R457" s="2">
        <v>5</v>
      </c>
      <c r="S457" s="2">
        <v>5</v>
      </c>
      <c r="T457" s="2">
        <v>8</v>
      </c>
      <c r="U457" s="2">
        <v>2</v>
      </c>
      <c r="V457" s="2">
        <v>0</v>
      </c>
      <c r="W457" s="2">
        <v>0</v>
      </c>
    </row>
    <row r="458" spans="15:23" x14ac:dyDescent="0.25">
      <c r="O458" s="2">
        <v>445</v>
      </c>
      <c r="P458" s="2">
        <v>21</v>
      </c>
      <c r="Q458" s="2">
        <v>1.05</v>
      </c>
      <c r="R458" s="2">
        <v>5</v>
      </c>
      <c r="S458" s="2">
        <v>11</v>
      </c>
      <c r="T458" s="2">
        <v>2</v>
      </c>
      <c r="U458" s="2">
        <v>2</v>
      </c>
      <c r="V458" s="2">
        <v>0</v>
      </c>
      <c r="W458" s="2">
        <v>0</v>
      </c>
    </row>
    <row r="459" spans="15:23" x14ac:dyDescent="0.25">
      <c r="O459" s="2">
        <v>446</v>
      </c>
      <c r="P459" s="2">
        <v>25</v>
      </c>
      <c r="Q459" s="2">
        <v>1.25</v>
      </c>
      <c r="R459" s="2">
        <v>3</v>
      </c>
      <c r="S459" s="2">
        <v>12</v>
      </c>
      <c r="T459" s="2">
        <v>3</v>
      </c>
      <c r="U459" s="2">
        <v>1</v>
      </c>
      <c r="V459" s="2">
        <v>1</v>
      </c>
      <c r="W459" s="2">
        <v>0</v>
      </c>
    </row>
    <row r="460" spans="15:23" x14ac:dyDescent="0.25">
      <c r="O460" s="2">
        <v>447</v>
      </c>
      <c r="P460" s="2">
        <v>28</v>
      </c>
      <c r="Q460" s="2">
        <v>1.4</v>
      </c>
      <c r="R460" s="2">
        <v>6</v>
      </c>
      <c r="S460" s="2">
        <v>5</v>
      </c>
      <c r="T460" s="2">
        <v>5</v>
      </c>
      <c r="U460" s="2">
        <v>3</v>
      </c>
      <c r="V460" s="2">
        <v>1</v>
      </c>
      <c r="W460" s="2">
        <v>0</v>
      </c>
    </row>
    <row r="461" spans="15:23" x14ac:dyDescent="0.25">
      <c r="O461" s="2">
        <v>448</v>
      </c>
      <c r="P461" s="2">
        <v>29</v>
      </c>
      <c r="Q461" s="2">
        <v>1.45</v>
      </c>
      <c r="R461" s="2">
        <v>3</v>
      </c>
      <c r="S461" s="2">
        <v>11</v>
      </c>
      <c r="T461" s="2">
        <v>2</v>
      </c>
      <c r="U461" s="2">
        <v>2</v>
      </c>
      <c r="V461" s="2">
        <v>2</v>
      </c>
      <c r="W461" s="2">
        <v>0</v>
      </c>
    </row>
    <row r="462" spans="15:23" x14ac:dyDescent="0.25">
      <c r="O462" s="2">
        <v>449</v>
      </c>
      <c r="P462" s="2">
        <v>22</v>
      </c>
      <c r="Q462" s="2">
        <v>1.1000000000000001</v>
      </c>
      <c r="R462" s="2">
        <v>6</v>
      </c>
      <c r="S462" s="2">
        <v>9</v>
      </c>
      <c r="T462" s="2">
        <v>3</v>
      </c>
      <c r="U462" s="2">
        <v>1</v>
      </c>
      <c r="V462" s="2">
        <v>1</v>
      </c>
      <c r="W462" s="2">
        <v>0</v>
      </c>
    </row>
    <row r="463" spans="15:23" x14ac:dyDescent="0.25">
      <c r="O463" s="2">
        <v>450</v>
      </c>
      <c r="P463" s="2">
        <v>24</v>
      </c>
      <c r="Q463" s="2">
        <v>1.2</v>
      </c>
      <c r="R463" s="2">
        <v>6</v>
      </c>
      <c r="S463" s="2">
        <v>8</v>
      </c>
      <c r="T463" s="2">
        <v>3</v>
      </c>
      <c r="U463" s="2">
        <v>2</v>
      </c>
      <c r="V463" s="2">
        <v>1</v>
      </c>
      <c r="W463" s="2">
        <v>0</v>
      </c>
    </row>
    <row r="464" spans="15:23" x14ac:dyDescent="0.25">
      <c r="O464" s="2">
        <v>451</v>
      </c>
      <c r="P464" s="2">
        <v>36</v>
      </c>
      <c r="Q464" s="2">
        <v>1.8</v>
      </c>
      <c r="R464" s="2">
        <v>2</v>
      </c>
      <c r="S464" s="2">
        <v>8</v>
      </c>
      <c r="T464" s="2">
        <v>4</v>
      </c>
      <c r="U464" s="2">
        <v>4</v>
      </c>
      <c r="V464" s="2">
        <v>2</v>
      </c>
      <c r="W464" s="2">
        <v>0</v>
      </c>
    </row>
    <row r="465" spans="15:23" x14ac:dyDescent="0.25">
      <c r="O465" s="2">
        <v>452</v>
      </c>
      <c r="P465" s="2">
        <v>23</v>
      </c>
      <c r="Q465" s="2">
        <v>1.1499999999999999</v>
      </c>
      <c r="R465" s="2">
        <v>7</v>
      </c>
      <c r="S465" s="2">
        <v>6</v>
      </c>
      <c r="T465" s="2">
        <v>4</v>
      </c>
      <c r="U465" s="2">
        <v>3</v>
      </c>
      <c r="V465" s="2">
        <v>0</v>
      </c>
      <c r="W465" s="2">
        <v>0</v>
      </c>
    </row>
    <row r="466" spans="15:23" x14ac:dyDescent="0.25">
      <c r="O466" s="2">
        <v>453</v>
      </c>
      <c r="P466" s="2">
        <v>24</v>
      </c>
      <c r="Q466" s="2">
        <v>1.2</v>
      </c>
      <c r="R466" s="2">
        <v>3</v>
      </c>
      <c r="S466" s="2">
        <v>11</v>
      </c>
      <c r="T466" s="2">
        <v>5</v>
      </c>
      <c r="U466" s="2">
        <v>1</v>
      </c>
      <c r="V466" s="2">
        <v>0</v>
      </c>
      <c r="W466" s="2">
        <v>0</v>
      </c>
    </row>
    <row r="467" spans="15:23" x14ac:dyDescent="0.25">
      <c r="O467" s="2">
        <v>454</v>
      </c>
      <c r="P467" s="2">
        <v>31</v>
      </c>
      <c r="Q467" s="2">
        <v>1.55</v>
      </c>
      <c r="R467" s="2">
        <v>4</v>
      </c>
      <c r="S467" s="2">
        <v>7</v>
      </c>
      <c r="T467" s="2">
        <v>4</v>
      </c>
      <c r="U467" s="2">
        <v>4</v>
      </c>
      <c r="V467" s="2">
        <v>1</v>
      </c>
      <c r="W467" s="2">
        <v>0</v>
      </c>
    </row>
    <row r="468" spans="15:23" x14ac:dyDescent="0.25">
      <c r="O468" s="2">
        <v>455</v>
      </c>
      <c r="P468" s="2">
        <v>31</v>
      </c>
      <c r="Q468" s="2">
        <v>1.55</v>
      </c>
      <c r="R468" s="2">
        <v>6</v>
      </c>
      <c r="S468" s="2">
        <v>6</v>
      </c>
      <c r="T468" s="2">
        <v>3</v>
      </c>
      <c r="U468" s="2">
        <v>1</v>
      </c>
      <c r="V468" s="2">
        <v>4</v>
      </c>
      <c r="W468" s="2">
        <v>0</v>
      </c>
    </row>
    <row r="469" spans="15:23" x14ac:dyDescent="0.25">
      <c r="O469" s="2">
        <v>456</v>
      </c>
      <c r="P469" s="2">
        <v>26</v>
      </c>
      <c r="Q469" s="2">
        <v>1.3</v>
      </c>
      <c r="R469" s="2">
        <v>7</v>
      </c>
      <c r="S469" s="2">
        <v>6</v>
      </c>
      <c r="T469" s="2">
        <v>3</v>
      </c>
      <c r="U469" s="2">
        <v>2</v>
      </c>
      <c r="V469" s="2">
        <v>2</v>
      </c>
      <c r="W469" s="2">
        <v>0</v>
      </c>
    </row>
    <row r="470" spans="15:23" x14ac:dyDescent="0.25">
      <c r="O470" s="2">
        <v>457</v>
      </c>
      <c r="P470" s="2">
        <v>36</v>
      </c>
      <c r="Q470" s="2">
        <v>1.8</v>
      </c>
      <c r="R470" s="2">
        <v>3</v>
      </c>
      <c r="S470" s="2">
        <v>7</v>
      </c>
      <c r="T470" s="2">
        <v>5</v>
      </c>
      <c r="U470" s="2">
        <v>1</v>
      </c>
      <c r="V470" s="2">
        <v>4</v>
      </c>
      <c r="W470" s="2">
        <v>0</v>
      </c>
    </row>
    <row r="471" spans="15:23" x14ac:dyDescent="0.25">
      <c r="O471" s="2">
        <v>458</v>
      </c>
      <c r="P471" s="2">
        <v>34</v>
      </c>
      <c r="Q471" s="2">
        <v>1.7</v>
      </c>
      <c r="R471" s="2">
        <v>3</v>
      </c>
      <c r="S471" s="2">
        <v>8</v>
      </c>
      <c r="T471" s="2">
        <v>3</v>
      </c>
      <c r="U471" s="2">
        <v>4</v>
      </c>
      <c r="V471" s="2">
        <v>2</v>
      </c>
      <c r="W471" s="2">
        <v>0</v>
      </c>
    </row>
    <row r="472" spans="15:23" x14ac:dyDescent="0.25">
      <c r="O472" s="2">
        <v>459</v>
      </c>
      <c r="P472" s="2">
        <v>32</v>
      </c>
      <c r="Q472" s="2">
        <v>1.6</v>
      </c>
      <c r="R472" s="2">
        <v>3</v>
      </c>
      <c r="S472" s="2">
        <v>8</v>
      </c>
      <c r="T472" s="2">
        <v>4</v>
      </c>
      <c r="U472" s="2">
        <v>4</v>
      </c>
      <c r="V472" s="2">
        <v>1</v>
      </c>
      <c r="W472" s="2">
        <v>0</v>
      </c>
    </row>
    <row r="473" spans="15:23" x14ac:dyDescent="0.25">
      <c r="O473" s="2">
        <v>460</v>
      </c>
      <c r="P473" s="2">
        <v>31</v>
      </c>
      <c r="Q473" s="2">
        <v>1.55</v>
      </c>
      <c r="R473" s="2">
        <v>3</v>
      </c>
      <c r="S473" s="2">
        <v>9</v>
      </c>
      <c r="T473" s="2">
        <v>4</v>
      </c>
      <c r="U473" s="2">
        <v>2</v>
      </c>
      <c r="V473" s="2">
        <v>2</v>
      </c>
      <c r="W473" s="2">
        <v>0</v>
      </c>
    </row>
    <row r="474" spans="15:23" x14ac:dyDescent="0.25">
      <c r="O474" s="2">
        <v>461</v>
      </c>
      <c r="P474" s="2">
        <v>28</v>
      </c>
      <c r="Q474" s="2">
        <v>1.4</v>
      </c>
      <c r="R474" s="2">
        <v>2</v>
      </c>
      <c r="S474" s="2">
        <v>13</v>
      </c>
      <c r="T474" s="2">
        <v>1</v>
      </c>
      <c r="U474" s="2">
        <v>3</v>
      </c>
      <c r="V474" s="2">
        <v>1</v>
      </c>
      <c r="W474" s="2">
        <v>0</v>
      </c>
    </row>
    <row r="475" spans="15:23" x14ac:dyDescent="0.25">
      <c r="O475" s="2">
        <v>462</v>
      </c>
      <c r="P475" s="2">
        <v>25</v>
      </c>
      <c r="Q475" s="2">
        <v>1.25</v>
      </c>
      <c r="R475" s="2">
        <v>8</v>
      </c>
      <c r="S475" s="2">
        <v>4</v>
      </c>
      <c r="T475" s="2">
        <v>4</v>
      </c>
      <c r="U475" s="2">
        <v>3</v>
      </c>
      <c r="V475" s="2">
        <v>1</v>
      </c>
      <c r="W475" s="2">
        <v>0</v>
      </c>
    </row>
    <row r="476" spans="15:23" x14ac:dyDescent="0.25">
      <c r="O476" s="2">
        <v>463</v>
      </c>
      <c r="P476" s="2">
        <v>29</v>
      </c>
      <c r="Q476" s="2">
        <v>1.45</v>
      </c>
      <c r="R476" s="2">
        <v>3</v>
      </c>
      <c r="S476" s="2">
        <v>9</v>
      </c>
      <c r="T476" s="2">
        <v>5</v>
      </c>
      <c r="U476" s="2">
        <v>2</v>
      </c>
      <c r="V476" s="2">
        <v>1</v>
      </c>
      <c r="W476" s="2">
        <v>0</v>
      </c>
    </row>
    <row r="477" spans="15:23" x14ac:dyDescent="0.25">
      <c r="O477" s="2">
        <v>464</v>
      </c>
      <c r="P477" s="2">
        <v>17</v>
      </c>
      <c r="Q477" s="2">
        <v>0.85</v>
      </c>
      <c r="R477" s="2">
        <v>8</v>
      </c>
      <c r="S477" s="2">
        <v>9</v>
      </c>
      <c r="T477" s="2">
        <v>1</v>
      </c>
      <c r="U477" s="2">
        <v>2</v>
      </c>
      <c r="V477" s="2">
        <v>0</v>
      </c>
      <c r="W477" s="2">
        <v>0</v>
      </c>
    </row>
    <row r="478" spans="15:23" x14ac:dyDescent="0.25">
      <c r="O478" s="2">
        <v>465</v>
      </c>
      <c r="P478" s="2">
        <v>36</v>
      </c>
      <c r="Q478" s="2">
        <v>1.8</v>
      </c>
      <c r="R478" s="2">
        <v>1</v>
      </c>
      <c r="S478" s="2">
        <v>9</v>
      </c>
      <c r="T478" s="2">
        <v>5</v>
      </c>
      <c r="U478" s="2">
        <v>3</v>
      </c>
      <c r="V478" s="2">
        <v>2</v>
      </c>
      <c r="W478" s="2">
        <v>0</v>
      </c>
    </row>
    <row r="479" spans="15:23" x14ac:dyDescent="0.25">
      <c r="O479" s="2">
        <v>466</v>
      </c>
      <c r="P479" s="2">
        <v>29</v>
      </c>
      <c r="Q479" s="2">
        <v>1.45</v>
      </c>
      <c r="R479" s="2">
        <v>3</v>
      </c>
      <c r="S479" s="2">
        <v>10</v>
      </c>
      <c r="T479" s="2">
        <v>3</v>
      </c>
      <c r="U479" s="2">
        <v>3</v>
      </c>
      <c r="V479" s="2">
        <v>1</v>
      </c>
      <c r="W479" s="2">
        <v>0</v>
      </c>
    </row>
    <row r="480" spans="15:23" x14ac:dyDescent="0.25">
      <c r="O480" s="2">
        <v>467</v>
      </c>
      <c r="P480" s="2">
        <v>26</v>
      </c>
      <c r="Q480" s="2">
        <v>1.3</v>
      </c>
      <c r="R480" s="2">
        <v>6</v>
      </c>
      <c r="S480" s="2">
        <v>7</v>
      </c>
      <c r="T480" s="2">
        <v>4</v>
      </c>
      <c r="U480" s="2">
        <v>1</v>
      </c>
      <c r="V480" s="2">
        <v>2</v>
      </c>
      <c r="W480" s="2">
        <v>0</v>
      </c>
    </row>
    <row r="481" spans="15:23" x14ac:dyDescent="0.25">
      <c r="O481" s="2">
        <v>468</v>
      </c>
      <c r="P481" s="2">
        <v>25</v>
      </c>
      <c r="Q481" s="2">
        <v>1.25</v>
      </c>
      <c r="R481" s="2">
        <v>5</v>
      </c>
      <c r="S481" s="2">
        <v>8</v>
      </c>
      <c r="T481" s="2">
        <v>4</v>
      </c>
      <c r="U481" s="2">
        <v>3</v>
      </c>
      <c r="V481" s="2">
        <v>0</v>
      </c>
      <c r="W481" s="2">
        <v>0</v>
      </c>
    </row>
    <row r="482" spans="15:23" x14ac:dyDescent="0.25">
      <c r="O482" s="2">
        <v>469</v>
      </c>
      <c r="P482" s="2">
        <v>25</v>
      </c>
      <c r="Q482" s="2">
        <v>1.25</v>
      </c>
      <c r="R482" s="2">
        <v>5</v>
      </c>
      <c r="S482" s="2">
        <v>8</v>
      </c>
      <c r="T482" s="2">
        <v>4</v>
      </c>
      <c r="U482" s="2">
        <v>3</v>
      </c>
      <c r="V482" s="2">
        <v>0</v>
      </c>
      <c r="W482" s="2">
        <v>0</v>
      </c>
    </row>
    <row r="483" spans="15:23" x14ac:dyDescent="0.25">
      <c r="O483" s="2">
        <v>470</v>
      </c>
      <c r="P483" s="2">
        <v>25</v>
      </c>
      <c r="Q483" s="2">
        <v>1.25</v>
      </c>
      <c r="R483" s="2">
        <v>4</v>
      </c>
      <c r="S483" s="2">
        <v>9</v>
      </c>
      <c r="T483" s="2">
        <v>5</v>
      </c>
      <c r="U483" s="2">
        <v>2</v>
      </c>
      <c r="V483" s="2">
        <v>0</v>
      </c>
      <c r="W483" s="2">
        <v>0</v>
      </c>
    </row>
    <row r="484" spans="15:23" x14ac:dyDescent="0.25">
      <c r="O484" s="2">
        <v>471</v>
      </c>
      <c r="P484" s="2">
        <v>35</v>
      </c>
      <c r="Q484" s="2">
        <v>1.75</v>
      </c>
      <c r="R484" s="2">
        <v>3</v>
      </c>
      <c r="S484" s="2">
        <v>8</v>
      </c>
      <c r="T484" s="2">
        <v>4</v>
      </c>
      <c r="U484" s="2">
        <v>2</v>
      </c>
      <c r="V484" s="2">
        <v>2</v>
      </c>
      <c r="W484" s="2">
        <v>1</v>
      </c>
    </row>
    <row r="485" spans="15:23" x14ac:dyDescent="0.25">
      <c r="O485" s="2">
        <v>472</v>
      </c>
      <c r="P485" s="2">
        <v>29</v>
      </c>
      <c r="Q485" s="2">
        <v>1.45</v>
      </c>
      <c r="R485" s="2">
        <v>4</v>
      </c>
      <c r="S485" s="2">
        <v>9</v>
      </c>
      <c r="T485" s="2">
        <v>3</v>
      </c>
      <c r="U485" s="2">
        <v>2</v>
      </c>
      <c r="V485" s="2">
        <v>2</v>
      </c>
      <c r="W485" s="2">
        <v>0</v>
      </c>
    </row>
    <row r="486" spans="15:23" x14ac:dyDescent="0.25">
      <c r="O486" s="2">
        <v>473</v>
      </c>
      <c r="P486" s="2">
        <v>34</v>
      </c>
      <c r="Q486" s="2">
        <v>1.7</v>
      </c>
      <c r="R486" s="2">
        <v>2</v>
      </c>
      <c r="S486" s="2">
        <v>9</v>
      </c>
      <c r="T486" s="2">
        <v>4</v>
      </c>
      <c r="U486" s="2">
        <v>3</v>
      </c>
      <c r="V486" s="2">
        <v>2</v>
      </c>
      <c r="W486" s="2">
        <v>0</v>
      </c>
    </row>
    <row r="487" spans="15:23" x14ac:dyDescent="0.25">
      <c r="O487" s="2">
        <v>474</v>
      </c>
      <c r="P487" s="2">
        <v>26</v>
      </c>
      <c r="Q487" s="2">
        <v>1.3</v>
      </c>
      <c r="R487" s="2">
        <v>5</v>
      </c>
      <c r="S487" s="2">
        <v>7</v>
      </c>
      <c r="T487" s="2">
        <v>5</v>
      </c>
      <c r="U487" s="2">
        <v>3</v>
      </c>
      <c r="V487" s="2">
        <v>0</v>
      </c>
      <c r="W487" s="2">
        <v>0</v>
      </c>
    </row>
    <row r="488" spans="15:23" x14ac:dyDescent="0.25">
      <c r="O488" s="2">
        <v>475</v>
      </c>
      <c r="P488" s="2">
        <v>23</v>
      </c>
      <c r="Q488" s="2">
        <v>1.1499999999999999</v>
      </c>
      <c r="R488" s="2">
        <v>4</v>
      </c>
      <c r="S488" s="2">
        <v>11</v>
      </c>
      <c r="T488" s="2">
        <v>4</v>
      </c>
      <c r="U488" s="2">
        <v>0</v>
      </c>
      <c r="V488" s="2">
        <v>1</v>
      </c>
      <c r="W488" s="2">
        <v>0</v>
      </c>
    </row>
    <row r="489" spans="15:23" x14ac:dyDescent="0.25">
      <c r="O489" s="2">
        <v>476</v>
      </c>
      <c r="P489" s="2">
        <v>30</v>
      </c>
      <c r="Q489" s="2">
        <v>1.5</v>
      </c>
      <c r="R489" s="2">
        <v>4</v>
      </c>
      <c r="S489" s="2">
        <v>7</v>
      </c>
      <c r="T489" s="2">
        <v>4</v>
      </c>
      <c r="U489" s="2">
        <v>5</v>
      </c>
      <c r="V489" s="2">
        <v>0</v>
      </c>
      <c r="W489" s="2">
        <v>0</v>
      </c>
    </row>
    <row r="490" spans="15:23" x14ac:dyDescent="0.25">
      <c r="O490" s="2">
        <v>477</v>
      </c>
      <c r="P490" s="2">
        <v>23</v>
      </c>
      <c r="Q490" s="2">
        <v>1.1499999999999999</v>
      </c>
      <c r="R490" s="2">
        <v>8</v>
      </c>
      <c r="S490" s="2">
        <v>4</v>
      </c>
      <c r="T490" s="2">
        <v>5</v>
      </c>
      <c r="U490" s="2">
        <v>3</v>
      </c>
      <c r="V490" s="2">
        <v>0</v>
      </c>
      <c r="W490" s="2">
        <v>0</v>
      </c>
    </row>
    <row r="491" spans="15:23" x14ac:dyDescent="0.25">
      <c r="O491" s="2">
        <v>478</v>
      </c>
      <c r="P491" s="2">
        <v>22</v>
      </c>
      <c r="Q491" s="2">
        <v>1.1000000000000001</v>
      </c>
      <c r="R491" s="2">
        <v>8</v>
      </c>
      <c r="S491" s="2">
        <v>6</v>
      </c>
      <c r="T491" s="2">
        <v>3</v>
      </c>
      <c r="U491" s="2">
        <v>2</v>
      </c>
      <c r="V491" s="2">
        <v>1</v>
      </c>
      <c r="W491" s="2">
        <v>0</v>
      </c>
    </row>
    <row r="492" spans="15:23" x14ac:dyDescent="0.25">
      <c r="O492" s="2">
        <v>479</v>
      </c>
      <c r="P492" s="2">
        <v>30</v>
      </c>
      <c r="Q492" s="2">
        <v>1.5</v>
      </c>
      <c r="R492" s="2">
        <v>5</v>
      </c>
      <c r="S492" s="2">
        <v>8</v>
      </c>
      <c r="T492" s="2">
        <v>2</v>
      </c>
      <c r="U492" s="2">
        <v>2</v>
      </c>
      <c r="V492" s="2">
        <v>3</v>
      </c>
      <c r="W492" s="2">
        <v>0</v>
      </c>
    </row>
    <row r="493" spans="15:23" x14ac:dyDescent="0.25">
      <c r="O493" s="2">
        <v>480</v>
      </c>
      <c r="P493" s="2">
        <v>26</v>
      </c>
      <c r="Q493" s="2">
        <v>1.3</v>
      </c>
      <c r="R493" s="2">
        <v>3</v>
      </c>
      <c r="S493" s="2">
        <v>10</v>
      </c>
      <c r="T493" s="2">
        <v>5</v>
      </c>
      <c r="U493" s="2">
        <v>2</v>
      </c>
      <c r="V493" s="2">
        <v>0</v>
      </c>
      <c r="W493" s="2">
        <v>0</v>
      </c>
    </row>
    <row r="494" spans="15:23" x14ac:dyDescent="0.25">
      <c r="O494" s="2">
        <v>481</v>
      </c>
      <c r="P494" s="2">
        <v>20</v>
      </c>
      <c r="Q494" s="2">
        <v>1</v>
      </c>
      <c r="R494" s="2">
        <v>5</v>
      </c>
      <c r="S494" s="2">
        <v>12</v>
      </c>
      <c r="T494" s="2">
        <v>2</v>
      </c>
      <c r="U494" s="2">
        <v>0</v>
      </c>
      <c r="V494" s="2">
        <v>1</v>
      </c>
      <c r="W494" s="2">
        <v>0</v>
      </c>
    </row>
    <row r="495" spans="15:23" x14ac:dyDescent="0.25">
      <c r="O495" s="2">
        <v>482</v>
      </c>
      <c r="P495" s="2">
        <v>31</v>
      </c>
      <c r="Q495" s="2">
        <v>1.55</v>
      </c>
      <c r="R495" s="2">
        <v>4</v>
      </c>
      <c r="S495" s="2">
        <v>6</v>
      </c>
      <c r="T495" s="2">
        <v>5</v>
      </c>
      <c r="U495" s="2">
        <v>5</v>
      </c>
      <c r="V495" s="2">
        <v>0</v>
      </c>
      <c r="W495" s="2">
        <v>0</v>
      </c>
    </row>
    <row r="496" spans="15:23" x14ac:dyDescent="0.25">
      <c r="O496" s="2">
        <v>483</v>
      </c>
      <c r="P496" s="2">
        <v>26</v>
      </c>
      <c r="Q496" s="2">
        <v>1.3</v>
      </c>
      <c r="R496" s="2">
        <v>6</v>
      </c>
      <c r="S496" s="2">
        <v>5</v>
      </c>
      <c r="T496" s="2">
        <v>6</v>
      </c>
      <c r="U496" s="2">
        <v>3</v>
      </c>
      <c r="V496" s="2">
        <v>0</v>
      </c>
      <c r="W496" s="2">
        <v>0</v>
      </c>
    </row>
    <row r="497" spans="15:23" x14ac:dyDescent="0.25">
      <c r="O497" s="2">
        <v>484</v>
      </c>
      <c r="P497" s="2">
        <v>29</v>
      </c>
      <c r="Q497" s="2">
        <v>1.45</v>
      </c>
      <c r="R497" s="2">
        <v>5</v>
      </c>
      <c r="S497" s="2">
        <v>7</v>
      </c>
      <c r="T497" s="2">
        <v>3</v>
      </c>
      <c r="U497" s="2">
        <v>4</v>
      </c>
      <c r="V497" s="2">
        <v>1</v>
      </c>
      <c r="W497" s="2">
        <v>0</v>
      </c>
    </row>
    <row r="498" spans="15:23" x14ac:dyDescent="0.25">
      <c r="O498" s="2">
        <v>485</v>
      </c>
      <c r="P498" s="2">
        <v>33</v>
      </c>
      <c r="Q498" s="2">
        <v>1.65</v>
      </c>
      <c r="R498" s="2">
        <v>3</v>
      </c>
      <c r="S498" s="2">
        <v>8</v>
      </c>
      <c r="T498" s="2">
        <v>3</v>
      </c>
      <c r="U498" s="2">
        <v>5</v>
      </c>
      <c r="V498" s="2">
        <v>1</v>
      </c>
      <c r="W498" s="2">
        <v>0</v>
      </c>
    </row>
    <row r="499" spans="15:23" x14ac:dyDescent="0.25">
      <c r="O499" s="2">
        <v>486</v>
      </c>
      <c r="P499" s="2">
        <v>30</v>
      </c>
      <c r="Q499" s="2">
        <v>1.5</v>
      </c>
      <c r="R499" s="2">
        <v>4</v>
      </c>
      <c r="S499" s="2">
        <v>9</v>
      </c>
      <c r="T499" s="2">
        <v>2</v>
      </c>
      <c r="U499" s="2">
        <v>3</v>
      </c>
      <c r="V499" s="2">
        <v>2</v>
      </c>
      <c r="W499" s="2">
        <v>0</v>
      </c>
    </row>
    <row r="500" spans="15:23" x14ac:dyDescent="0.25">
      <c r="O500" s="2">
        <v>487</v>
      </c>
      <c r="P500" s="2">
        <v>34</v>
      </c>
      <c r="Q500" s="2">
        <v>1.7</v>
      </c>
      <c r="R500" s="2">
        <v>5</v>
      </c>
      <c r="S500" s="2">
        <v>6</v>
      </c>
      <c r="T500" s="2">
        <v>1</v>
      </c>
      <c r="U500" s="2">
        <v>6</v>
      </c>
      <c r="V500" s="2">
        <v>2</v>
      </c>
      <c r="W500" s="2">
        <v>0</v>
      </c>
    </row>
    <row r="501" spans="15:23" x14ac:dyDescent="0.25">
      <c r="O501" s="2">
        <v>488</v>
      </c>
      <c r="P501" s="2">
        <v>14</v>
      </c>
      <c r="Q501" s="2">
        <v>0.7</v>
      </c>
      <c r="R501" s="2">
        <v>11</v>
      </c>
      <c r="S501" s="2">
        <v>6</v>
      </c>
      <c r="T501" s="2">
        <v>1</v>
      </c>
      <c r="U501" s="2">
        <v>2</v>
      </c>
      <c r="V501" s="2">
        <v>0</v>
      </c>
      <c r="W501" s="2">
        <v>0</v>
      </c>
    </row>
    <row r="502" spans="15:23" x14ac:dyDescent="0.25">
      <c r="O502" s="2">
        <v>489</v>
      </c>
      <c r="P502" s="2">
        <v>28</v>
      </c>
      <c r="Q502" s="2">
        <v>1.4</v>
      </c>
      <c r="R502" s="2">
        <v>2</v>
      </c>
      <c r="S502" s="2">
        <v>12</v>
      </c>
      <c r="T502" s="2">
        <v>3</v>
      </c>
      <c r="U502" s="2">
        <v>2</v>
      </c>
      <c r="V502" s="2">
        <v>1</v>
      </c>
      <c r="W502" s="2">
        <v>0</v>
      </c>
    </row>
    <row r="503" spans="15:23" x14ac:dyDescent="0.25">
      <c r="O503" s="2">
        <v>490</v>
      </c>
      <c r="P503" s="2">
        <v>28</v>
      </c>
      <c r="Q503" s="2">
        <v>1.4</v>
      </c>
      <c r="R503" s="2">
        <v>4</v>
      </c>
      <c r="S503" s="2">
        <v>9</v>
      </c>
      <c r="T503" s="2">
        <v>4</v>
      </c>
      <c r="U503" s="2">
        <v>1</v>
      </c>
      <c r="V503" s="2">
        <v>2</v>
      </c>
      <c r="W503" s="2">
        <v>0</v>
      </c>
    </row>
    <row r="504" spans="15:23" x14ac:dyDescent="0.25">
      <c r="O504" s="2">
        <v>491</v>
      </c>
      <c r="P504" s="2">
        <v>29</v>
      </c>
      <c r="Q504" s="2">
        <v>1.45</v>
      </c>
      <c r="R504" s="2">
        <v>5</v>
      </c>
      <c r="S504" s="2">
        <v>4</v>
      </c>
      <c r="T504" s="2">
        <v>8</v>
      </c>
      <c r="U504" s="2">
        <v>3</v>
      </c>
      <c r="V504" s="2">
        <v>0</v>
      </c>
      <c r="W504" s="2">
        <v>0</v>
      </c>
    </row>
    <row r="505" spans="15:23" x14ac:dyDescent="0.25">
      <c r="O505" s="2">
        <v>492</v>
      </c>
      <c r="P505" s="2">
        <v>26</v>
      </c>
      <c r="Q505" s="2">
        <v>1.3</v>
      </c>
      <c r="R505" s="2">
        <v>6</v>
      </c>
      <c r="S505" s="2">
        <v>7</v>
      </c>
      <c r="T505" s="2">
        <v>4</v>
      </c>
      <c r="U505" s="2">
        <v>1</v>
      </c>
      <c r="V505" s="2">
        <v>2</v>
      </c>
      <c r="W505" s="2">
        <v>0</v>
      </c>
    </row>
    <row r="506" spans="15:23" x14ac:dyDescent="0.25">
      <c r="O506" s="2">
        <v>493</v>
      </c>
      <c r="P506" s="2">
        <v>26</v>
      </c>
      <c r="Q506" s="2">
        <v>1.3</v>
      </c>
      <c r="R506" s="2">
        <v>4</v>
      </c>
      <c r="S506" s="2">
        <v>9</v>
      </c>
      <c r="T506" s="2">
        <v>4</v>
      </c>
      <c r="U506" s="2">
        <v>3</v>
      </c>
      <c r="V506" s="2">
        <v>0</v>
      </c>
      <c r="W506" s="2">
        <v>0</v>
      </c>
    </row>
    <row r="507" spans="15:23" x14ac:dyDescent="0.25">
      <c r="O507" s="2">
        <v>494</v>
      </c>
      <c r="P507" s="2">
        <v>30</v>
      </c>
      <c r="Q507" s="2">
        <v>1.5</v>
      </c>
      <c r="R507" s="2">
        <v>4</v>
      </c>
      <c r="S507" s="2">
        <v>7</v>
      </c>
      <c r="T507" s="2">
        <v>5</v>
      </c>
      <c r="U507" s="2">
        <v>3</v>
      </c>
      <c r="V507" s="2">
        <v>1</v>
      </c>
      <c r="W507" s="2">
        <v>0</v>
      </c>
    </row>
    <row r="508" spans="15:23" x14ac:dyDescent="0.25">
      <c r="O508" s="2">
        <v>495</v>
      </c>
      <c r="P508" s="2">
        <v>28</v>
      </c>
      <c r="Q508" s="2">
        <v>1.4</v>
      </c>
      <c r="R508" s="2">
        <v>4</v>
      </c>
      <c r="S508" s="2">
        <v>8</v>
      </c>
      <c r="T508" s="2">
        <v>5</v>
      </c>
      <c r="U508" s="2">
        <v>2</v>
      </c>
      <c r="V508" s="2">
        <v>1</v>
      </c>
      <c r="W508" s="2">
        <v>0</v>
      </c>
    </row>
    <row r="509" spans="15:23" x14ac:dyDescent="0.25">
      <c r="O509" s="2">
        <v>496</v>
      </c>
      <c r="P509" s="2">
        <v>24</v>
      </c>
      <c r="Q509" s="2">
        <v>1.2</v>
      </c>
      <c r="R509" s="2">
        <v>6</v>
      </c>
      <c r="S509" s="2">
        <v>9</v>
      </c>
      <c r="T509" s="2">
        <v>2</v>
      </c>
      <c r="U509" s="2">
        <v>1</v>
      </c>
      <c r="V509" s="2">
        <v>2</v>
      </c>
      <c r="W509" s="2">
        <v>0</v>
      </c>
    </row>
    <row r="510" spans="15:23" x14ac:dyDescent="0.25">
      <c r="O510" s="2">
        <v>497</v>
      </c>
      <c r="P510" s="2">
        <v>26</v>
      </c>
      <c r="Q510" s="2">
        <v>1.3</v>
      </c>
      <c r="R510" s="2">
        <v>3</v>
      </c>
      <c r="S510" s="2">
        <v>10</v>
      </c>
      <c r="T510" s="2">
        <v>5</v>
      </c>
      <c r="U510" s="2">
        <v>2</v>
      </c>
      <c r="V510" s="2">
        <v>0</v>
      </c>
      <c r="W510" s="2">
        <v>0</v>
      </c>
    </row>
    <row r="511" spans="15:23" x14ac:dyDescent="0.25">
      <c r="O511" s="2">
        <v>498</v>
      </c>
      <c r="P511" s="2">
        <v>35</v>
      </c>
      <c r="Q511" s="2">
        <v>1.75</v>
      </c>
      <c r="R511" s="2">
        <v>2</v>
      </c>
      <c r="S511" s="2">
        <v>9</v>
      </c>
      <c r="T511" s="2">
        <v>3</v>
      </c>
      <c r="U511" s="2">
        <v>4</v>
      </c>
      <c r="V511" s="2">
        <v>2</v>
      </c>
      <c r="W511" s="2">
        <v>0</v>
      </c>
    </row>
    <row r="512" spans="15:23" x14ac:dyDescent="0.25">
      <c r="O512" s="2">
        <v>499</v>
      </c>
      <c r="P512" s="2">
        <v>28</v>
      </c>
      <c r="Q512" s="2">
        <v>1.4</v>
      </c>
      <c r="R512" s="2">
        <v>3</v>
      </c>
      <c r="S512" s="2">
        <v>9</v>
      </c>
      <c r="T512" s="2">
        <v>5</v>
      </c>
      <c r="U512" s="2">
        <v>3</v>
      </c>
      <c r="V512" s="2">
        <v>0</v>
      </c>
      <c r="W512" s="2">
        <v>0</v>
      </c>
    </row>
    <row r="513" spans="15:23" x14ac:dyDescent="0.25">
      <c r="O513" s="2">
        <v>500</v>
      </c>
      <c r="P513" s="2">
        <v>30</v>
      </c>
      <c r="Q513" s="2">
        <v>1.5</v>
      </c>
      <c r="R513" s="2">
        <v>2</v>
      </c>
      <c r="S513" s="2">
        <v>9</v>
      </c>
      <c r="T513" s="2">
        <v>6</v>
      </c>
      <c r="U513" s="2">
        <v>3</v>
      </c>
      <c r="V513" s="2">
        <v>0</v>
      </c>
      <c r="W513" s="2">
        <v>0</v>
      </c>
    </row>
    <row r="514" spans="15:23" x14ac:dyDescent="0.25">
      <c r="O514" s="2">
        <v>501</v>
      </c>
      <c r="P514" s="2">
        <v>38</v>
      </c>
      <c r="Q514" s="2">
        <v>1.9</v>
      </c>
      <c r="R514" s="2">
        <v>3</v>
      </c>
      <c r="S514" s="2">
        <v>5</v>
      </c>
      <c r="T514" s="2">
        <v>6</v>
      </c>
      <c r="U514" s="2">
        <v>3</v>
      </c>
      <c r="V514" s="2">
        <v>3</v>
      </c>
      <c r="W514" s="2">
        <v>0</v>
      </c>
    </row>
    <row r="515" spans="15:23" x14ac:dyDescent="0.25">
      <c r="O515" s="2">
        <v>502</v>
      </c>
      <c r="P515" s="2">
        <v>22</v>
      </c>
      <c r="Q515" s="2">
        <v>1.1000000000000001</v>
      </c>
      <c r="R515" s="2">
        <v>6</v>
      </c>
      <c r="S515" s="2">
        <v>9</v>
      </c>
      <c r="T515" s="2">
        <v>2</v>
      </c>
      <c r="U515" s="2">
        <v>3</v>
      </c>
      <c r="V515" s="2">
        <v>0</v>
      </c>
      <c r="W515" s="2">
        <v>0</v>
      </c>
    </row>
    <row r="516" spans="15:23" x14ac:dyDescent="0.25">
      <c r="O516" s="2">
        <v>503</v>
      </c>
      <c r="P516" s="2">
        <v>26</v>
      </c>
      <c r="Q516" s="2">
        <v>1.3</v>
      </c>
      <c r="R516" s="2">
        <v>5</v>
      </c>
      <c r="S516" s="2">
        <v>9</v>
      </c>
      <c r="T516" s="2">
        <v>3</v>
      </c>
      <c r="U516" s="2">
        <v>1</v>
      </c>
      <c r="V516" s="2">
        <v>2</v>
      </c>
      <c r="W516" s="2">
        <v>0</v>
      </c>
    </row>
    <row r="517" spans="15:23" x14ac:dyDescent="0.25">
      <c r="O517" s="2">
        <v>504</v>
      </c>
      <c r="P517" s="2">
        <v>26</v>
      </c>
      <c r="Q517" s="2">
        <v>1.3</v>
      </c>
      <c r="R517" s="2">
        <v>5</v>
      </c>
      <c r="S517" s="2">
        <v>7</v>
      </c>
      <c r="T517" s="2">
        <v>6</v>
      </c>
      <c r="U517" s="2">
        <v>1</v>
      </c>
      <c r="V517" s="2">
        <v>1</v>
      </c>
      <c r="W517" s="2">
        <v>0</v>
      </c>
    </row>
    <row r="518" spans="15:23" x14ac:dyDescent="0.25">
      <c r="O518" s="2">
        <v>505</v>
      </c>
      <c r="P518" s="2">
        <v>25</v>
      </c>
      <c r="Q518" s="2">
        <v>1.3157894736842106</v>
      </c>
      <c r="R518" s="2">
        <v>4</v>
      </c>
      <c r="S518" s="2">
        <v>8</v>
      </c>
      <c r="T518" s="2">
        <v>5</v>
      </c>
      <c r="U518" s="2">
        <v>1</v>
      </c>
      <c r="V518" s="2">
        <v>1</v>
      </c>
      <c r="W518" s="2">
        <v>0</v>
      </c>
    </row>
    <row r="519" spans="15:23" x14ac:dyDescent="0.25">
      <c r="O519" s="2">
        <v>506</v>
      </c>
      <c r="P519" s="2">
        <v>23</v>
      </c>
      <c r="Q519" s="2">
        <v>1.1499999999999999</v>
      </c>
      <c r="R519" s="2">
        <v>6</v>
      </c>
      <c r="S519" s="2">
        <v>8</v>
      </c>
      <c r="T519" s="2">
        <v>3</v>
      </c>
      <c r="U519" s="2">
        <v>3</v>
      </c>
      <c r="V519" s="2">
        <v>0</v>
      </c>
      <c r="W519" s="2">
        <v>0</v>
      </c>
    </row>
    <row r="520" spans="15:23" x14ac:dyDescent="0.25">
      <c r="O520" s="2">
        <v>507</v>
      </c>
      <c r="P520" s="2">
        <v>23</v>
      </c>
      <c r="Q520" s="2">
        <v>1.2105263157894737</v>
      </c>
      <c r="R520" s="2">
        <v>5</v>
      </c>
      <c r="S520" s="2">
        <v>8</v>
      </c>
      <c r="T520" s="2">
        <v>3</v>
      </c>
      <c r="U520" s="2">
        <v>3</v>
      </c>
      <c r="V520" s="2">
        <v>0</v>
      </c>
      <c r="W520" s="2">
        <v>0</v>
      </c>
    </row>
    <row r="521" spans="15:23" x14ac:dyDescent="0.25">
      <c r="O521" s="2">
        <v>508</v>
      </c>
      <c r="P521" s="2">
        <v>23</v>
      </c>
      <c r="Q521" s="2">
        <v>1.1499999999999999</v>
      </c>
      <c r="R521" s="2">
        <v>6</v>
      </c>
      <c r="S521" s="2">
        <v>8</v>
      </c>
      <c r="T521" s="2">
        <v>3</v>
      </c>
      <c r="U521" s="2">
        <v>3</v>
      </c>
      <c r="V521" s="2">
        <v>0</v>
      </c>
      <c r="W521" s="2">
        <v>0</v>
      </c>
    </row>
    <row r="522" spans="15:23" x14ac:dyDescent="0.25">
      <c r="O522" s="2">
        <v>509</v>
      </c>
      <c r="P522" s="2">
        <v>28</v>
      </c>
      <c r="Q522" s="2">
        <v>1.4</v>
      </c>
      <c r="R522" s="2">
        <v>4</v>
      </c>
      <c r="S522" s="2">
        <v>7</v>
      </c>
      <c r="T522" s="2">
        <v>7</v>
      </c>
      <c r="U522" s="2">
        <v>1</v>
      </c>
      <c r="V522" s="2">
        <v>1</v>
      </c>
      <c r="W522" s="2">
        <v>0</v>
      </c>
    </row>
    <row r="523" spans="15:23" x14ac:dyDescent="0.25">
      <c r="O523" s="2">
        <v>510</v>
      </c>
      <c r="P523" s="2">
        <v>24</v>
      </c>
      <c r="Q523" s="2">
        <v>1.2</v>
      </c>
      <c r="R523" s="2">
        <v>7</v>
      </c>
      <c r="S523" s="2">
        <v>7</v>
      </c>
      <c r="T523" s="2">
        <v>2</v>
      </c>
      <c r="U523" s="2">
        <v>3</v>
      </c>
      <c r="V523" s="2">
        <v>1</v>
      </c>
      <c r="W523" s="2">
        <v>0</v>
      </c>
    </row>
    <row r="524" spans="15:23" x14ac:dyDescent="0.25">
      <c r="O524" s="2">
        <v>511</v>
      </c>
      <c r="P524" s="2">
        <v>35</v>
      </c>
      <c r="Q524" s="2">
        <v>1.75</v>
      </c>
      <c r="R524" s="2">
        <v>2</v>
      </c>
      <c r="S524" s="2">
        <v>8</v>
      </c>
      <c r="T524" s="2">
        <v>5</v>
      </c>
      <c r="U524" s="2">
        <v>3</v>
      </c>
      <c r="V524" s="2">
        <v>2</v>
      </c>
      <c r="W524" s="2">
        <v>0</v>
      </c>
    </row>
    <row r="525" spans="15:23" x14ac:dyDescent="0.25">
      <c r="O525" s="2">
        <v>512</v>
      </c>
      <c r="P525" s="2">
        <v>42</v>
      </c>
      <c r="Q525" s="2">
        <v>2.1</v>
      </c>
      <c r="R525" s="2">
        <v>2</v>
      </c>
      <c r="S525" s="2">
        <v>6</v>
      </c>
      <c r="T525" s="2">
        <v>3</v>
      </c>
      <c r="U525" s="2">
        <v>6</v>
      </c>
      <c r="V525" s="2">
        <v>3</v>
      </c>
      <c r="W525" s="2">
        <v>0</v>
      </c>
    </row>
    <row r="526" spans="15:23" x14ac:dyDescent="0.25">
      <c r="O526" s="2">
        <v>513</v>
      </c>
      <c r="P526" s="2">
        <v>34</v>
      </c>
      <c r="Q526" s="2">
        <v>1.7</v>
      </c>
      <c r="R526" s="2">
        <v>0</v>
      </c>
      <c r="S526" s="2">
        <v>12</v>
      </c>
      <c r="T526" s="2">
        <v>3</v>
      </c>
      <c r="U526" s="2">
        <v>4</v>
      </c>
      <c r="V526" s="2">
        <v>1</v>
      </c>
      <c r="W526" s="2">
        <v>0</v>
      </c>
    </row>
    <row r="527" spans="15:23" x14ac:dyDescent="0.25">
      <c r="O527" s="2">
        <v>514</v>
      </c>
      <c r="P527" s="2">
        <v>28</v>
      </c>
      <c r="Q527" s="2">
        <v>1.4</v>
      </c>
      <c r="R527" s="2">
        <v>4</v>
      </c>
      <c r="S527" s="2">
        <v>8</v>
      </c>
      <c r="T527" s="2">
        <v>5</v>
      </c>
      <c r="U527" s="2">
        <v>2</v>
      </c>
      <c r="V527" s="2">
        <v>1</v>
      </c>
      <c r="W527" s="2">
        <v>0</v>
      </c>
    </row>
    <row r="528" spans="15:23" x14ac:dyDescent="0.25">
      <c r="O528" s="2">
        <v>515</v>
      </c>
      <c r="P528" s="2">
        <v>27</v>
      </c>
      <c r="Q528" s="2">
        <v>1.35</v>
      </c>
      <c r="R528" s="2">
        <v>4</v>
      </c>
      <c r="S528" s="2">
        <v>9</v>
      </c>
      <c r="T528" s="2">
        <v>4</v>
      </c>
      <c r="U528" s="2">
        <v>2</v>
      </c>
      <c r="V528" s="2">
        <v>1</v>
      </c>
      <c r="W528" s="2">
        <v>0</v>
      </c>
    </row>
    <row r="529" spans="15:23" x14ac:dyDescent="0.25">
      <c r="O529" s="2">
        <v>516</v>
      </c>
      <c r="P529" s="2">
        <v>30</v>
      </c>
      <c r="Q529" s="2">
        <v>1.5</v>
      </c>
      <c r="R529" s="2">
        <v>4</v>
      </c>
      <c r="S529" s="2">
        <v>8</v>
      </c>
      <c r="T529" s="2">
        <v>3</v>
      </c>
      <c r="U529" s="2">
        <v>4</v>
      </c>
      <c r="V529" s="2">
        <v>1</v>
      </c>
      <c r="W529" s="2">
        <v>0</v>
      </c>
    </row>
    <row r="530" spans="15:23" x14ac:dyDescent="0.25">
      <c r="O530" s="2">
        <v>517</v>
      </c>
      <c r="P530" s="2">
        <v>24</v>
      </c>
      <c r="Q530" s="2">
        <v>1.2</v>
      </c>
      <c r="R530" s="2">
        <v>4</v>
      </c>
      <c r="S530" s="2">
        <v>9</v>
      </c>
      <c r="T530" s="2">
        <v>6</v>
      </c>
      <c r="U530" s="2">
        <v>1</v>
      </c>
      <c r="V530" s="2">
        <v>0</v>
      </c>
      <c r="W530" s="2">
        <v>0</v>
      </c>
    </row>
    <row r="531" spans="15:23" x14ac:dyDescent="0.25">
      <c r="O531" s="2">
        <v>518</v>
      </c>
      <c r="P531" s="2">
        <v>44</v>
      </c>
      <c r="Q531" s="2">
        <v>2.2000000000000002</v>
      </c>
      <c r="R531" s="2">
        <v>1</v>
      </c>
      <c r="S531" s="2">
        <v>5</v>
      </c>
      <c r="T531" s="2">
        <v>7</v>
      </c>
      <c r="U531" s="2">
        <v>3</v>
      </c>
      <c r="V531" s="2">
        <v>4</v>
      </c>
      <c r="W531" s="2">
        <v>0</v>
      </c>
    </row>
    <row r="532" spans="15:23" x14ac:dyDescent="0.25">
      <c r="O532" s="2">
        <v>519</v>
      </c>
      <c r="P532" s="2">
        <v>25</v>
      </c>
      <c r="Q532" s="2">
        <v>1.25</v>
      </c>
      <c r="R532" s="2">
        <v>4</v>
      </c>
      <c r="S532" s="2">
        <v>12</v>
      </c>
      <c r="T532" s="2">
        <v>1</v>
      </c>
      <c r="U532" s="2">
        <v>1</v>
      </c>
      <c r="V532" s="2">
        <v>2</v>
      </c>
      <c r="W532" s="2">
        <v>0</v>
      </c>
    </row>
    <row r="533" spans="15:23" x14ac:dyDescent="0.25">
      <c r="O533" s="2">
        <v>520</v>
      </c>
      <c r="P533" s="2">
        <v>25</v>
      </c>
      <c r="Q533" s="2">
        <v>1.25</v>
      </c>
      <c r="R533" s="2">
        <v>5</v>
      </c>
      <c r="S533" s="2">
        <v>8</v>
      </c>
      <c r="T533" s="2">
        <v>4</v>
      </c>
      <c r="U533" s="2">
        <v>3</v>
      </c>
      <c r="V533" s="2">
        <v>0</v>
      </c>
      <c r="W533" s="2">
        <v>0</v>
      </c>
    </row>
    <row r="534" spans="15:23" x14ac:dyDescent="0.25">
      <c r="O534" s="2">
        <v>521</v>
      </c>
      <c r="P534" s="2">
        <v>24</v>
      </c>
      <c r="Q534" s="2">
        <v>1.2</v>
      </c>
      <c r="R534" s="2">
        <v>5</v>
      </c>
      <c r="S534" s="2">
        <v>10</v>
      </c>
      <c r="T534" s="2">
        <v>3</v>
      </c>
      <c r="U534" s="2">
        <v>0</v>
      </c>
      <c r="V534" s="2">
        <v>2</v>
      </c>
      <c r="W534" s="2">
        <v>0</v>
      </c>
    </row>
    <row r="535" spans="15:23" x14ac:dyDescent="0.25">
      <c r="O535" s="2">
        <v>522</v>
      </c>
      <c r="P535" s="2">
        <v>37</v>
      </c>
      <c r="Q535" s="2">
        <v>1.85</v>
      </c>
      <c r="R535" s="2">
        <v>2</v>
      </c>
      <c r="S535" s="2">
        <v>7</v>
      </c>
      <c r="T535" s="2">
        <v>6</v>
      </c>
      <c r="U535" s="2">
        <v>2</v>
      </c>
      <c r="V535" s="2">
        <v>3</v>
      </c>
      <c r="W535" s="2">
        <v>0</v>
      </c>
    </row>
    <row r="536" spans="15:23" x14ac:dyDescent="0.25">
      <c r="O536" s="2">
        <v>523</v>
      </c>
      <c r="P536" s="2">
        <v>26</v>
      </c>
      <c r="Q536" s="2">
        <v>1.3</v>
      </c>
      <c r="R536" s="2">
        <v>7</v>
      </c>
      <c r="S536" s="2">
        <v>5</v>
      </c>
      <c r="T536" s="2">
        <v>4</v>
      </c>
      <c r="U536" s="2">
        <v>3</v>
      </c>
      <c r="V536" s="2">
        <v>1</v>
      </c>
      <c r="W536" s="2">
        <v>0</v>
      </c>
    </row>
    <row r="537" spans="15:23" x14ac:dyDescent="0.25">
      <c r="O537" s="2">
        <v>524</v>
      </c>
      <c r="P537" s="2">
        <v>30</v>
      </c>
      <c r="Q537" s="2">
        <v>1.5</v>
      </c>
      <c r="R537" s="2">
        <v>2</v>
      </c>
      <c r="S537" s="2">
        <v>7</v>
      </c>
      <c r="T537" s="2">
        <v>10</v>
      </c>
      <c r="U537" s="2">
        <v>1</v>
      </c>
      <c r="V537" s="2">
        <v>0</v>
      </c>
      <c r="W537" s="2">
        <v>0</v>
      </c>
    </row>
    <row r="538" spans="15:23" x14ac:dyDescent="0.25">
      <c r="O538" s="2">
        <v>525</v>
      </c>
      <c r="P538" s="2">
        <v>28</v>
      </c>
      <c r="Q538" s="2">
        <v>1.4</v>
      </c>
      <c r="R538" s="2">
        <v>2</v>
      </c>
      <c r="S538" s="2">
        <v>10</v>
      </c>
      <c r="T538" s="2">
        <v>6</v>
      </c>
      <c r="U538" s="2">
        <v>2</v>
      </c>
      <c r="V538" s="2">
        <v>0</v>
      </c>
      <c r="W538" s="2">
        <v>0</v>
      </c>
    </row>
    <row r="539" spans="15:23" x14ac:dyDescent="0.25">
      <c r="O539" s="2">
        <v>526</v>
      </c>
      <c r="P539" s="2">
        <v>28</v>
      </c>
      <c r="Q539" s="2">
        <v>1.4</v>
      </c>
      <c r="R539" s="2">
        <v>5</v>
      </c>
      <c r="S539" s="2">
        <v>5</v>
      </c>
      <c r="T539" s="2">
        <v>7</v>
      </c>
      <c r="U539" s="2">
        <v>3</v>
      </c>
      <c r="V539" s="2">
        <v>0</v>
      </c>
      <c r="W539" s="2">
        <v>0</v>
      </c>
    </row>
    <row r="540" spans="15:23" x14ac:dyDescent="0.25">
      <c r="O540" s="2">
        <v>527</v>
      </c>
      <c r="P540" s="2">
        <v>30</v>
      </c>
      <c r="Q540" s="2">
        <v>1.5</v>
      </c>
      <c r="R540" s="2">
        <v>5</v>
      </c>
      <c r="S540" s="2">
        <v>6</v>
      </c>
      <c r="T540" s="2">
        <v>4</v>
      </c>
      <c r="U540" s="2">
        <v>4</v>
      </c>
      <c r="V540" s="2">
        <v>1</v>
      </c>
      <c r="W540" s="2">
        <v>0</v>
      </c>
    </row>
    <row r="541" spans="15:23" x14ac:dyDescent="0.25">
      <c r="O541" s="2">
        <v>528</v>
      </c>
      <c r="P541" s="2">
        <v>31</v>
      </c>
      <c r="Q541" s="2">
        <v>1.55</v>
      </c>
      <c r="R541" s="2">
        <v>4</v>
      </c>
      <c r="S541" s="2">
        <v>8</v>
      </c>
      <c r="T541" s="2">
        <v>2</v>
      </c>
      <c r="U541" s="2">
        <v>5</v>
      </c>
      <c r="V541" s="2">
        <v>1</v>
      </c>
      <c r="W541" s="2">
        <v>0</v>
      </c>
    </row>
    <row r="542" spans="15:23" x14ac:dyDescent="0.25">
      <c r="O542" s="2">
        <v>529</v>
      </c>
      <c r="P542" s="2">
        <v>24</v>
      </c>
      <c r="Q542" s="2">
        <v>1.2</v>
      </c>
      <c r="R542" s="2">
        <v>11</v>
      </c>
      <c r="S542" s="2">
        <v>2</v>
      </c>
      <c r="T542" s="2">
        <v>2</v>
      </c>
      <c r="U542" s="2">
        <v>2</v>
      </c>
      <c r="V542" s="2">
        <v>3</v>
      </c>
      <c r="W542" s="2">
        <v>0</v>
      </c>
    </row>
    <row r="543" spans="15:23" x14ac:dyDescent="0.25">
      <c r="O543" s="2">
        <v>530</v>
      </c>
      <c r="P543" s="2">
        <v>25</v>
      </c>
      <c r="Q543" s="2">
        <v>1.25</v>
      </c>
      <c r="R543" s="2">
        <v>8</v>
      </c>
      <c r="S543" s="2">
        <v>4</v>
      </c>
      <c r="T543" s="2">
        <v>4</v>
      </c>
      <c r="U543" s="2">
        <v>3</v>
      </c>
      <c r="V543" s="2">
        <v>1</v>
      </c>
      <c r="W543" s="2">
        <v>0</v>
      </c>
    </row>
    <row r="544" spans="15:23" x14ac:dyDescent="0.25">
      <c r="O544" s="2">
        <v>531</v>
      </c>
      <c r="P544" s="2">
        <v>38</v>
      </c>
      <c r="Q544" s="2">
        <v>1.9</v>
      </c>
      <c r="R544" s="2">
        <v>1</v>
      </c>
      <c r="S544" s="2">
        <v>9</v>
      </c>
      <c r="T544" s="2">
        <v>4</v>
      </c>
      <c r="U544" s="2">
        <v>3</v>
      </c>
      <c r="V544" s="2">
        <v>3</v>
      </c>
      <c r="W544" s="2">
        <v>0</v>
      </c>
    </row>
    <row r="545" spans="15:23" x14ac:dyDescent="0.25">
      <c r="O545" s="2">
        <v>532</v>
      </c>
      <c r="P545" s="2">
        <v>24</v>
      </c>
      <c r="Q545" s="2">
        <v>1.2</v>
      </c>
      <c r="R545" s="2">
        <v>5</v>
      </c>
      <c r="S545" s="2">
        <v>8</v>
      </c>
      <c r="T545" s="2">
        <v>6</v>
      </c>
      <c r="U545" s="2">
        <v>0</v>
      </c>
      <c r="V545" s="2">
        <v>1</v>
      </c>
      <c r="W545" s="2">
        <v>0</v>
      </c>
    </row>
    <row r="546" spans="15:23" x14ac:dyDescent="0.25">
      <c r="O546" s="2">
        <v>533</v>
      </c>
      <c r="P546" s="2">
        <v>28</v>
      </c>
      <c r="Q546" s="2">
        <v>1.4</v>
      </c>
      <c r="R546" s="2">
        <v>4</v>
      </c>
      <c r="S546" s="2">
        <v>10</v>
      </c>
      <c r="T546" s="2">
        <v>2</v>
      </c>
      <c r="U546" s="2">
        <v>2</v>
      </c>
      <c r="V546" s="2">
        <v>2</v>
      </c>
      <c r="W546" s="2">
        <v>0</v>
      </c>
    </row>
    <row r="547" spans="15:23" x14ac:dyDescent="0.25">
      <c r="O547" s="2">
        <v>534</v>
      </c>
      <c r="P547" s="2">
        <v>21</v>
      </c>
      <c r="Q547" s="2">
        <v>1.05</v>
      </c>
      <c r="R547" s="2">
        <v>7</v>
      </c>
      <c r="S547" s="2">
        <v>8</v>
      </c>
      <c r="T547" s="2">
        <v>3</v>
      </c>
      <c r="U547" s="2">
        <v>1</v>
      </c>
      <c r="V547" s="2">
        <v>1</v>
      </c>
      <c r="W547" s="2">
        <v>0</v>
      </c>
    </row>
    <row r="548" spans="15:23" x14ac:dyDescent="0.25">
      <c r="O548" s="2">
        <v>535</v>
      </c>
      <c r="P548" s="2">
        <v>33</v>
      </c>
      <c r="Q548" s="2">
        <v>1.65</v>
      </c>
      <c r="R548" s="2">
        <v>0</v>
      </c>
      <c r="S548" s="2">
        <v>12</v>
      </c>
      <c r="T548" s="2">
        <v>4</v>
      </c>
      <c r="U548" s="2">
        <v>3</v>
      </c>
      <c r="V548" s="2">
        <v>1</v>
      </c>
      <c r="W548" s="2">
        <v>0</v>
      </c>
    </row>
    <row r="549" spans="15:23" x14ac:dyDescent="0.25">
      <c r="O549" s="2">
        <v>536</v>
      </c>
      <c r="P549" s="2">
        <v>29</v>
      </c>
      <c r="Q549" s="2">
        <v>1.45</v>
      </c>
      <c r="R549" s="2">
        <v>2</v>
      </c>
      <c r="S549" s="2">
        <v>11</v>
      </c>
      <c r="T549" s="2">
        <v>5</v>
      </c>
      <c r="U549" s="2">
        <v>0</v>
      </c>
      <c r="V549" s="2">
        <v>2</v>
      </c>
      <c r="W549" s="2">
        <v>0</v>
      </c>
    </row>
    <row r="550" spans="15:23" x14ac:dyDescent="0.25">
      <c r="O550" s="2">
        <v>537</v>
      </c>
      <c r="P550" s="2">
        <v>32</v>
      </c>
      <c r="Q550" s="2">
        <v>1.6</v>
      </c>
      <c r="R550" s="2">
        <v>4</v>
      </c>
      <c r="S550" s="2">
        <v>6</v>
      </c>
      <c r="T550" s="2">
        <v>6</v>
      </c>
      <c r="U550" s="2">
        <v>2</v>
      </c>
      <c r="V550" s="2">
        <v>2</v>
      </c>
      <c r="W550" s="2">
        <v>0</v>
      </c>
    </row>
    <row r="551" spans="15:23" x14ac:dyDescent="0.25">
      <c r="O551" s="2">
        <v>538</v>
      </c>
      <c r="P551" s="2">
        <v>28</v>
      </c>
      <c r="Q551" s="2">
        <v>1.4</v>
      </c>
      <c r="R551" s="2">
        <v>3</v>
      </c>
      <c r="S551" s="2">
        <v>9</v>
      </c>
      <c r="T551" s="2">
        <v>5</v>
      </c>
      <c r="U551" s="2">
        <v>3</v>
      </c>
      <c r="V551" s="2">
        <v>0</v>
      </c>
      <c r="W551" s="2">
        <v>0</v>
      </c>
    </row>
    <row r="552" spans="15:23" x14ac:dyDescent="0.25">
      <c r="O552" s="2">
        <v>539</v>
      </c>
      <c r="P552" s="2">
        <v>23</v>
      </c>
      <c r="Q552" s="2">
        <v>1.1499999999999999</v>
      </c>
      <c r="R552" s="2">
        <v>4</v>
      </c>
      <c r="S552" s="2">
        <v>11</v>
      </c>
      <c r="T552" s="2">
        <v>3</v>
      </c>
      <c r="U552" s="2">
        <v>2</v>
      </c>
      <c r="V552" s="2">
        <v>0</v>
      </c>
      <c r="W552" s="2">
        <v>0</v>
      </c>
    </row>
    <row r="553" spans="15:23" x14ac:dyDescent="0.25">
      <c r="O553" s="2">
        <v>540</v>
      </c>
      <c r="P553" s="2">
        <v>24</v>
      </c>
      <c r="Q553" s="2">
        <v>1.2</v>
      </c>
      <c r="R553" s="2">
        <v>4</v>
      </c>
      <c r="S553" s="2">
        <v>11</v>
      </c>
      <c r="T553" s="2">
        <v>2</v>
      </c>
      <c r="U553" s="2">
        <v>3</v>
      </c>
      <c r="V553" s="2">
        <v>0</v>
      </c>
      <c r="W553" s="2">
        <v>0</v>
      </c>
    </row>
    <row r="554" spans="15:23" x14ac:dyDescent="0.25">
      <c r="O554" s="2">
        <v>541</v>
      </c>
      <c r="P554" s="2">
        <v>38</v>
      </c>
      <c r="Q554" s="2">
        <v>1.9</v>
      </c>
      <c r="R554" s="2">
        <v>1</v>
      </c>
      <c r="S554" s="2">
        <v>7</v>
      </c>
      <c r="T554" s="2">
        <v>6</v>
      </c>
      <c r="U554" s="2">
        <v>5</v>
      </c>
      <c r="V554" s="2">
        <v>1</v>
      </c>
      <c r="W554" s="2">
        <v>0</v>
      </c>
    </row>
    <row r="555" spans="15:23" x14ac:dyDescent="0.25">
      <c r="O555" s="2">
        <v>542</v>
      </c>
      <c r="P555" s="2">
        <v>15</v>
      </c>
      <c r="Q555" s="2">
        <v>0.75</v>
      </c>
      <c r="R555" s="2">
        <v>10</v>
      </c>
      <c r="S555" s="2">
        <v>7</v>
      </c>
      <c r="T555" s="2">
        <v>1</v>
      </c>
      <c r="U555" s="2">
        <v>2</v>
      </c>
      <c r="V555" s="2">
        <v>0</v>
      </c>
      <c r="W555" s="2">
        <v>0</v>
      </c>
    </row>
    <row r="556" spans="15:23" x14ac:dyDescent="0.25">
      <c r="O556" s="2">
        <v>543</v>
      </c>
      <c r="P556" s="2">
        <v>30</v>
      </c>
      <c r="Q556" s="2">
        <v>1.5</v>
      </c>
      <c r="R556" s="2">
        <v>5</v>
      </c>
      <c r="S556" s="2">
        <v>5</v>
      </c>
      <c r="T556" s="2">
        <v>6</v>
      </c>
      <c r="U556" s="2">
        <v>3</v>
      </c>
      <c r="V556" s="2">
        <v>1</v>
      </c>
      <c r="W556" s="2">
        <v>0</v>
      </c>
    </row>
    <row r="557" spans="15:23" x14ac:dyDescent="0.25">
      <c r="O557" s="2">
        <v>544</v>
      </c>
      <c r="P557" s="2">
        <v>27</v>
      </c>
      <c r="Q557" s="2">
        <v>1.35</v>
      </c>
      <c r="R557" s="2">
        <v>8</v>
      </c>
      <c r="S557" s="2">
        <v>5</v>
      </c>
      <c r="T557" s="2">
        <v>2</v>
      </c>
      <c r="U557" s="2">
        <v>2</v>
      </c>
      <c r="V557" s="2">
        <v>3</v>
      </c>
      <c r="W557" s="2">
        <v>0</v>
      </c>
    </row>
    <row r="558" spans="15:23" x14ac:dyDescent="0.25">
      <c r="O558" s="2">
        <v>545</v>
      </c>
      <c r="P558" s="2">
        <v>22</v>
      </c>
      <c r="Q558" s="2">
        <v>1.1000000000000001</v>
      </c>
      <c r="R558" s="2">
        <v>7</v>
      </c>
      <c r="S558" s="2">
        <v>7</v>
      </c>
      <c r="T558" s="2">
        <v>4</v>
      </c>
      <c r="U558" s="2">
        <v>1</v>
      </c>
      <c r="V558" s="2">
        <v>1</v>
      </c>
      <c r="W558" s="2">
        <v>0</v>
      </c>
    </row>
    <row r="559" spans="15:23" x14ac:dyDescent="0.25">
      <c r="O559" s="2">
        <v>546</v>
      </c>
      <c r="P559" s="2">
        <v>28</v>
      </c>
      <c r="Q559" s="2">
        <v>1.4</v>
      </c>
      <c r="R559" s="2">
        <v>5</v>
      </c>
      <c r="S559" s="2">
        <v>6</v>
      </c>
      <c r="T559" s="2">
        <v>6</v>
      </c>
      <c r="U559" s="2">
        <v>2</v>
      </c>
      <c r="V559" s="2">
        <v>1</v>
      </c>
      <c r="W559" s="2">
        <v>0</v>
      </c>
    </row>
    <row r="560" spans="15:23" x14ac:dyDescent="0.25">
      <c r="O560" s="2">
        <v>547</v>
      </c>
      <c r="P560" s="2">
        <v>31</v>
      </c>
      <c r="Q560" s="2">
        <v>1.55</v>
      </c>
      <c r="R560" s="2">
        <v>4</v>
      </c>
      <c r="S560" s="2">
        <v>8</v>
      </c>
      <c r="T560" s="2">
        <v>4</v>
      </c>
      <c r="U560" s="2">
        <v>1</v>
      </c>
      <c r="V560" s="2">
        <v>3</v>
      </c>
      <c r="W560" s="2">
        <v>0</v>
      </c>
    </row>
    <row r="561" spans="15:23" x14ac:dyDescent="0.25">
      <c r="O561" s="2">
        <v>548</v>
      </c>
      <c r="P561" s="2">
        <v>28</v>
      </c>
      <c r="Q561" s="2">
        <v>1.4</v>
      </c>
      <c r="R561" s="2">
        <v>4</v>
      </c>
      <c r="S561" s="2">
        <v>9</v>
      </c>
      <c r="T561" s="2">
        <v>4</v>
      </c>
      <c r="U561" s="2">
        <v>1</v>
      </c>
      <c r="V561" s="2">
        <v>2</v>
      </c>
      <c r="W561" s="2">
        <v>0</v>
      </c>
    </row>
    <row r="562" spans="15:23" x14ac:dyDescent="0.25">
      <c r="O562" s="2">
        <v>549</v>
      </c>
      <c r="P562" s="2">
        <v>29</v>
      </c>
      <c r="Q562" s="2">
        <v>1.45</v>
      </c>
      <c r="R562" s="2">
        <v>4</v>
      </c>
      <c r="S562" s="2">
        <v>9</v>
      </c>
      <c r="T562" s="2">
        <v>3</v>
      </c>
      <c r="U562" s="2">
        <v>2</v>
      </c>
      <c r="V562" s="2">
        <v>2</v>
      </c>
      <c r="W562" s="2">
        <v>0</v>
      </c>
    </row>
    <row r="563" spans="15:23" x14ac:dyDescent="0.25">
      <c r="O563" s="2">
        <v>550</v>
      </c>
      <c r="P563" s="2">
        <v>26</v>
      </c>
      <c r="Q563" s="2">
        <v>1.3</v>
      </c>
      <c r="R563" s="2">
        <v>2</v>
      </c>
      <c r="S563" s="2">
        <v>13</v>
      </c>
      <c r="T563" s="2">
        <v>2</v>
      </c>
      <c r="U563" s="2">
        <v>3</v>
      </c>
      <c r="V563" s="2">
        <v>0</v>
      </c>
      <c r="W563" s="2">
        <v>0</v>
      </c>
    </row>
    <row r="564" spans="15:23" x14ac:dyDescent="0.25">
      <c r="O564" s="2">
        <v>551</v>
      </c>
      <c r="P564" s="2">
        <v>19</v>
      </c>
      <c r="Q564" s="2">
        <v>0.95</v>
      </c>
      <c r="R564" s="2">
        <v>5</v>
      </c>
      <c r="S564" s="2">
        <v>13</v>
      </c>
      <c r="T564" s="2">
        <v>1</v>
      </c>
      <c r="U564" s="2">
        <v>0</v>
      </c>
      <c r="V564" s="2">
        <v>1</v>
      </c>
      <c r="W564" s="2">
        <v>0</v>
      </c>
    </row>
    <row r="565" spans="15:23" x14ac:dyDescent="0.25">
      <c r="O565" s="2">
        <v>552</v>
      </c>
      <c r="P565" s="2">
        <v>27</v>
      </c>
      <c r="Q565" s="2">
        <v>1.35</v>
      </c>
      <c r="R565" s="2">
        <v>5</v>
      </c>
      <c r="S565" s="2">
        <v>8</v>
      </c>
      <c r="T565" s="2">
        <v>4</v>
      </c>
      <c r="U565" s="2">
        <v>1</v>
      </c>
      <c r="V565" s="2">
        <v>2</v>
      </c>
      <c r="W565" s="2">
        <v>0</v>
      </c>
    </row>
    <row r="566" spans="15:23" x14ac:dyDescent="0.25">
      <c r="O566" s="2">
        <v>553</v>
      </c>
      <c r="P566" s="2">
        <v>40</v>
      </c>
      <c r="Q566" s="2">
        <v>2</v>
      </c>
      <c r="R566" s="2">
        <v>3</v>
      </c>
      <c r="S566" s="2">
        <v>6</v>
      </c>
      <c r="T566" s="2">
        <v>4</v>
      </c>
      <c r="U566" s="2">
        <v>2</v>
      </c>
      <c r="V566" s="2">
        <v>5</v>
      </c>
      <c r="W566" s="2">
        <v>0</v>
      </c>
    </row>
    <row r="567" spans="15:23" x14ac:dyDescent="0.25">
      <c r="O567" s="2">
        <v>554</v>
      </c>
      <c r="P567" s="2">
        <v>31</v>
      </c>
      <c r="Q567" s="2">
        <v>1.55</v>
      </c>
      <c r="R567" s="2">
        <v>2</v>
      </c>
      <c r="S567" s="2">
        <v>10</v>
      </c>
      <c r="T567" s="2">
        <v>4</v>
      </c>
      <c r="U567" s="2">
        <v>3</v>
      </c>
      <c r="V567" s="2">
        <v>1</v>
      </c>
      <c r="W567" s="2">
        <v>0</v>
      </c>
    </row>
    <row r="568" spans="15:23" x14ac:dyDescent="0.25">
      <c r="O568" s="2">
        <v>555</v>
      </c>
      <c r="P568" s="2">
        <v>28</v>
      </c>
      <c r="Q568" s="2">
        <v>1.4</v>
      </c>
      <c r="R568" s="2">
        <v>2</v>
      </c>
      <c r="S568" s="2">
        <v>13</v>
      </c>
      <c r="T568" s="2">
        <v>1</v>
      </c>
      <c r="U568" s="2">
        <v>3</v>
      </c>
      <c r="V568" s="2">
        <v>1</v>
      </c>
      <c r="W568" s="2">
        <v>0</v>
      </c>
    </row>
    <row r="569" spans="15:23" x14ac:dyDescent="0.25">
      <c r="O569" s="2">
        <v>556</v>
      </c>
      <c r="P569" s="2">
        <v>27</v>
      </c>
      <c r="Q569" s="2">
        <v>1.35</v>
      </c>
      <c r="R569" s="2">
        <v>4</v>
      </c>
      <c r="S569" s="2">
        <v>8</v>
      </c>
      <c r="T569" s="2">
        <v>6</v>
      </c>
      <c r="U569" s="2">
        <v>1</v>
      </c>
      <c r="V569" s="2">
        <v>1</v>
      </c>
      <c r="W569" s="2">
        <v>0</v>
      </c>
    </row>
    <row r="570" spans="15:23" x14ac:dyDescent="0.25">
      <c r="O570" s="2">
        <v>557</v>
      </c>
      <c r="P570" s="2">
        <v>24</v>
      </c>
      <c r="Q570" s="2">
        <v>1.2</v>
      </c>
      <c r="R570" s="2">
        <v>4</v>
      </c>
      <c r="S570" s="2">
        <v>12</v>
      </c>
      <c r="T570" s="2">
        <v>2</v>
      </c>
      <c r="U570" s="2">
        <v>0</v>
      </c>
      <c r="V570" s="2">
        <v>2</v>
      </c>
      <c r="W570" s="2">
        <v>0</v>
      </c>
    </row>
    <row r="571" spans="15:23" x14ac:dyDescent="0.25">
      <c r="O571" s="2">
        <v>558</v>
      </c>
      <c r="P571" s="2">
        <v>25</v>
      </c>
      <c r="Q571" s="2">
        <v>1.25</v>
      </c>
      <c r="R571" s="2">
        <v>5</v>
      </c>
      <c r="S571" s="2">
        <v>7</v>
      </c>
      <c r="T571" s="2">
        <v>6</v>
      </c>
      <c r="U571" s="2">
        <v>2</v>
      </c>
      <c r="V571" s="2">
        <v>0</v>
      </c>
      <c r="W571" s="2">
        <v>0</v>
      </c>
    </row>
    <row r="572" spans="15:23" x14ac:dyDescent="0.25">
      <c r="O572" s="2">
        <v>559</v>
      </c>
      <c r="P572" s="2">
        <v>34</v>
      </c>
      <c r="Q572" s="2">
        <v>1.7</v>
      </c>
      <c r="R572" s="2">
        <v>4</v>
      </c>
      <c r="S572" s="2">
        <v>5</v>
      </c>
      <c r="T572" s="2">
        <v>7</v>
      </c>
      <c r="U572" s="2">
        <v>1</v>
      </c>
      <c r="V572" s="2">
        <v>3</v>
      </c>
      <c r="W572" s="2">
        <v>0</v>
      </c>
    </row>
    <row r="573" spans="15:23" x14ac:dyDescent="0.25">
      <c r="O573" s="2">
        <v>560</v>
      </c>
      <c r="P573" s="2">
        <v>23</v>
      </c>
      <c r="Q573" s="2">
        <v>1.1499999999999999</v>
      </c>
      <c r="R573" s="2">
        <v>7</v>
      </c>
      <c r="S573" s="2">
        <v>8</v>
      </c>
      <c r="T573" s="2">
        <v>2</v>
      </c>
      <c r="U573" s="2">
        <v>1</v>
      </c>
      <c r="V573" s="2">
        <v>2</v>
      </c>
      <c r="W573" s="2">
        <v>0</v>
      </c>
    </row>
    <row r="574" spans="15:23" x14ac:dyDescent="0.25">
      <c r="O574" s="2">
        <v>561</v>
      </c>
      <c r="P574" s="2">
        <v>21</v>
      </c>
      <c r="Q574" s="2">
        <v>1.05</v>
      </c>
      <c r="R574" s="2">
        <v>4</v>
      </c>
      <c r="S574" s="2">
        <v>12</v>
      </c>
      <c r="T574" s="2">
        <v>3</v>
      </c>
      <c r="U574" s="2">
        <v>1</v>
      </c>
      <c r="V574" s="2">
        <v>0</v>
      </c>
      <c r="W574" s="2">
        <v>0</v>
      </c>
    </row>
    <row r="575" spans="15:23" x14ac:dyDescent="0.25">
      <c r="O575" s="2">
        <v>562</v>
      </c>
      <c r="P575" s="2">
        <v>32</v>
      </c>
      <c r="Q575" s="2">
        <v>1.6</v>
      </c>
      <c r="R575" s="2">
        <v>2</v>
      </c>
      <c r="S575" s="2">
        <v>9</v>
      </c>
      <c r="T575" s="2">
        <v>5</v>
      </c>
      <c r="U575" s="2">
        <v>3</v>
      </c>
      <c r="V575" s="2">
        <v>1</v>
      </c>
      <c r="W575" s="2">
        <v>0</v>
      </c>
    </row>
    <row r="576" spans="15:23" x14ac:dyDescent="0.25">
      <c r="O576" s="2">
        <v>563</v>
      </c>
      <c r="P576" s="2">
        <v>31</v>
      </c>
      <c r="Q576" s="2">
        <v>1.55</v>
      </c>
      <c r="R576" s="2">
        <v>4</v>
      </c>
      <c r="S576" s="2">
        <v>8</v>
      </c>
      <c r="T576" s="2">
        <v>3</v>
      </c>
      <c r="U576" s="2">
        <v>3</v>
      </c>
      <c r="V576" s="2">
        <v>2</v>
      </c>
      <c r="W576" s="2">
        <v>0</v>
      </c>
    </row>
    <row r="577" spans="15:23" x14ac:dyDescent="0.25">
      <c r="O577" s="2">
        <v>564</v>
      </c>
      <c r="P577" s="2">
        <v>30</v>
      </c>
      <c r="Q577" s="2">
        <v>1.5</v>
      </c>
      <c r="R577" s="2">
        <v>6</v>
      </c>
      <c r="S577" s="2">
        <v>7</v>
      </c>
      <c r="T577" s="2">
        <v>1</v>
      </c>
      <c r="U577" s="2">
        <v>3</v>
      </c>
      <c r="V577" s="2">
        <v>3</v>
      </c>
      <c r="W577" s="2">
        <v>0</v>
      </c>
    </row>
    <row r="578" spans="15:23" x14ac:dyDescent="0.25">
      <c r="O578" s="2">
        <v>565</v>
      </c>
      <c r="P578" s="2">
        <v>33</v>
      </c>
      <c r="Q578" s="2">
        <v>1.65</v>
      </c>
      <c r="R578" s="2">
        <v>3</v>
      </c>
      <c r="S578" s="2">
        <v>8</v>
      </c>
      <c r="T578" s="2">
        <v>3</v>
      </c>
      <c r="U578" s="2">
        <v>5</v>
      </c>
      <c r="V578" s="2">
        <v>1</v>
      </c>
      <c r="W578" s="2">
        <v>0</v>
      </c>
    </row>
    <row r="579" spans="15:23" x14ac:dyDescent="0.25">
      <c r="O579" s="2">
        <v>566</v>
      </c>
      <c r="P579" s="2">
        <v>23</v>
      </c>
      <c r="Q579" s="2">
        <v>1.1499999999999999</v>
      </c>
      <c r="R579" s="2">
        <v>5</v>
      </c>
      <c r="S579" s="2">
        <v>11</v>
      </c>
      <c r="T579" s="2">
        <v>2</v>
      </c>
      <c r="U579" s="2">
        <v>0</v>
      </c>
      <c r="V579" s="2">
        <v>2</v>
      </c>
      <c r="W579" s="2">
        <v>0</v>
      </c>
    </row>
    <row r="580" spans="15:23" x14ac:dyDescent="0.25">
      <c r="O580" s="2">
        <v>567</v>
      </c>
      <c r="P580" s="2">
        <v>26</v>
      </c>
      <c r="Q580" s="2">
        <v>1.3</v>
      </c>
      <c r="R580" s="2">
        <v>5</v>
      </c>
      <c r="S580" s="2">
        <v>8</v>
      </c>
      <c r="T580" s="2">
        <v>4</v>
      </c>
      <c r="U580" s="2">
        <v>2</v>
      </c>
      <c r="V580" s="2">
        <v>1</v>
      </c>
      <c r="W580" s="2">
        <v>0</v>
      </c>
    </row>
    <row r="581" spans="15:23" x14ac:dyDescent="0.25">
      <c r="O581" s="2">
        <v>568</v>
      </c>
      <c r="P581" s="2">
        <v>20</v>
      </c>
      <c r="Q581" s="2">
        <v>1</v>
      </c>
      <c r="R581" s="2">
        <v>4</v>
      </c>
      <c r="S581" s="2">
        <v>14</v>
      </c>
      <c r="T581" s="2">
        <v>1</v>
      </c>
      <c r="U581" s="2">
        <v>0</v>
      </c>
      <c r="V581" s="2">
        <v>1</v>
      </c>
      <c r="W581" s="2">
        <v>0</v>
      </c>
    </row>
    <row r="582" spans="15:23" x14ac:dyDescent="0.25">
      <c r="O582" s="2">
        <v>569</v>
      </c>
      <c r="P582" s="2">
        <v>25</v>
      </c>
      <c r="Q582" s="2">
        <v>1.25</v>
      </c>
      <c r="R582" s="2">
        <v>4</v>
      </c>
      <c r="S582" s="2">
        <v>11</v>
      </c>
      <c r="T582" s="2">
        <v>2</v>
      </c>
      <c r="U582" s="2">
        <v>2</v>
      </c>
      <c r="V582" s="2">
        <v>1</v>
      </c>
      <c r="W582" s="2">
        <v>0</v>
      </c>
    </row>
    <row r="583" spans="15:23" x14ac:dyDescent="0.25">
      <c r="O583" s="2">
        <v>570</v>
      </c>
      <c r="P583" s="2">
        <v>32</v>
      </c>
      <c r="Q583" s="2">
        <v>1.6</v>
      </c>
      <c r="R583" s="2">
        <v>4</v>
      </c>
      <c r="S583" s="2">
        <v>7</v>
      </c>
      <c r="T583" s="2">
        <v>4</v>
      </c>
      <c r="U583" s="2">
        <v>3</v>
      </c>
      <c r="V583" s="2">
        <v>2</v>
      </c>
      <c r="W583" s="2">
        <v>0</v>
      </c>
    </row>
    <row r="584" spans="15:23" x14ac:dyDescent="0.25">
      <c r="O584" s="2">
        <v>571</v>
      </c>
      <c r="P584" s="2">
        <v>33</v>
      </c>
      <c r="Q584" s="2">
        <v>1.65</v>
      </c>
      <c r="R584" s="2">
        <v>3</v>
      </c>
      <c r="S584" s="2">
        <v>8</v>
      </c>
      <c r="T584" s="2">
        <v>4</v>
      </c>
      <c r="U584" s="2">
        <v>3</v>
      </c>
      <c r="V584" s="2">
        <v>2</v>
      </c>
      <c r="W584" s="2">
        <v>0</v>
      </c>
    </row>
    <row r="585" spans="15:23" x14ac:dyDescent="0.25">
      <c r="O585" s="2">
        <v>572</v>
      </c>
      <c r="P585" s="2">
        <v>19</v>
      </c>
      <c r="Q585" s="2">
        <v>0.95</v>
      </c>
      <c r="R585" s="2">
        <v>7</v>
      </c>
      <c r="S585" s="2">
        <v>8</v>
      </c>
      <c r="T585" s="2">
        <v>4</v>
      </c>
      <c r="U585" s="2">
        <v>1</v>
      </c>
      <c r="V585" s="2">
        <v>0</v>
      </c>
      <c r="W585" s="2">
        <v>0</v>
      </c>
    </row>
    <row r="586" spans="15:23" x14ac:dyDescent="0.25">
      <c r="O586" s="2">
        <v>573</v>
      </c>
      <c r="P586" s="2">
        <v>27</v>
      </c>
      <c r="Q586" s="2">
        <v>1.35</v>
      </c>
      <c r="R586" s="2">
        <v>7</v>
      </c>
      <c r="S586" s="2">
        <v>4</v>
      </c>
      <c r="T586" s="2">
        <v>5</v>
      </c>
      <c r="U586" s="2">
        <v>3</v>
      </c>
      <c r="V586" s="2">
        <v>1</v>
      </c>
      <c r="W586" s="2">
        <v>0</v>
      </c>
    </row>
    <row r="587" spans="15:23" x14ac:dyDescent="0.25">
      <c r="O587" s="2">
        <v>574</v>
      </c>
      <c r="P587" s="2">
        <v>32</v>
      </c>
      <c r="Q587" s="2">
        <v>1.6</v>
      </c>
      <c r="R587" s="2">
        <v>5</v>
      </c>
      <c r="S587" s="2">
        <v>6</v>
      </c>
      <c r="T587" s="2">
        <v>3</v>
      </c>
      <c r="U587" s="2">
        <v>4</v>
      </c>
      <c r="V587" s="2">
        <v>2</v>
      </c>
      <c r="W587" s="2">
        <v>0</v>
      </c>
    </row>
    <row r="588" spans="15:23" x14ac:dyDescent="0.25">
      <c r="O588" s="2">
        <v>575</v>
      </c>
      <c r="P588" s="2">
        <v>28</v>
      </c>
      <c r="Q588" s="2">
        <v>1.4</v>
      </c>
      <c r="R588" s="2">
        <v>5</v>
      </c>
      <c r="S588" s="2">
        <v>9</v>
      </c>
      <c r="T588" s="2">
        <v>1</v>
      </c>
      <c r="U588" s="2">
        <v>3</v>
      </c>
      <c r="V588" s="2">
        <v>2</v>
      </c>
      <c r="W588" s="2">
        <v>0</v>
      </c>
    </row>
    <row r="589" spans="15:23" x14ac:dyDescent="0.25">
      <c r="O589" s="2">
        <v>576</v>
      </c>
      <c r="P589" s="2">
        <v>19</v>
      </c>
      <c r="Q589" s="2">
        <v>0.95</v>
      </c>
      <c r="R589" s="2">
        <v>7</v>
      </c>
      <c r="S589" s="2">
        <v>7</v>
      </c>
      <c r="T589" s="2">
        <v>6</v>
      </c>
      <c r="U589" s="2">
        <v>0</v>
      </c>
      <c r="V589" s="2">
        <v>0</v>
      </c>
      <c r="W589" s="2">
        <v>0</v>
      </c>
    </row>
    <row r="590" spans="15:23" x14ac:dyDescent="0.25">
      <c r="O590" s="2">
        <v>577</v>
      </c>
      <c r="P590" s="2">
        <v>19</v>
      </c>
      <c r="Q590" s="2">
        <v>0.95</v>
      </c>
      <c r="R590" s="2">
        <v>10</v>
      </c>
      <c r="S590" s="2">
        <v>4</v>
      </c>
      <c r="T590" s="2">
        <v>4</v>
      </c>
      <c r="U590" s="2">
        <v>1</v>
      </c>
      <c r="V590" s="2">
        <v>1</v>
      </c>
      <c r="W590" s="2">
        <v>0</v>
      </c>
    </row>
    <row r="591" spans="15:23" x14ac:dyDescent="0.25">
      <c r="O591" s="2">
        <v>578</v>
      </c>
      <c r="P591" s="2">
        <v>29</v>
      </c>
      <c r="Q591" s="2">
        <v>1.45</v>
      </c>
      <c r="R591" s="2">
        <v>5</v>
      </c>
      <c r="S591" s="2">
        <v>6</v>
      </c>
      <c r="T591" s="2">
        <v>5</v>
      </c>
      <c r="U591" s="2">
        <v>3</v>
      </c>
      <c r="V591" s="2">
        <v>1</v>
      </c>
      <c r="W591" s="2">
        <v>0</v>
      </c>
    </row>
    <row r="592" spans="15:23" x14ac:dyDescent="0.25">
      <c r="O592" s="2">
        <v>579</v>
      </c>
      <c r="P592" s="2">
        <v>24</v>
      </c>
      <c r="Q592" s="2">
        <v>1.2</v>
      </c>
      <c r="R592" s="2">
        <v>5</v>
      </c>
      <c r="S592" s="2">
        <v>8</v>
      </c>
      <c r="T592" s="2">
        <v>5</v>
      </c>
      <c r="U592" s="2">
        <v>2</v>
      </c>
      <c r="V592" s="2">
        <v>0</v>
      </c>
      <c r="W592" s="2">
        <v>0</v>
      </c>
    </row>
    <row r="593" spans="15:23" x14ac:dyDescent="0.25">
      <c r="O593" s="2">
        <v>580</v>
      </c>
      <c r="P593" s="2">
        <v>25</v>
      </c>
      <c r="Q593" s="2">
        <v>1.25</v>
      </c>
      <c r="R593" s="2">
        <v>4</v>
      </c>
      <c r="S593" s="2">
        <v>10</v>
      </c>
      <c r="T593" s="2">
        <v>4</v>
      </c>
      <c r="U593" s="2">
        <v>1</v>
      </c>
      <c r="V593" s="2">
        <v>1</v>
      </c>
      <c r="W593" s="2">
        <v>0</v>
      </c>
    </row>
    <row r="594" spans="15:23" x14ac:dyDescent="0.25">
      <c r="O594" s="2">
        <v>581</v>
      </c>
      <c r="P594" s="2">
        <v>28</v>
      </c>
      <c r="Q594" s="2">
        <v>1.4</v>
      </c>
      <c r="R594" s="2">
        <v>5</v>
      </c>
      <c r="S594" s="2">
        <v>7</v>
      </c>
      <c r="T594" s="2">
        <v>5</v>
      </c>
      <c r="U594" s="2">
        <v>1</v>
      </c>
      <c r="V594" s="2">
        <v>2</v>
      </c>
      <c r="W594" s="2">
        <v>0</v>
      </c>
    </row>
    <row r="595" spans="15:23" x14ac:dyDescent="0.25">
      <c r="O595" s="2">
        <v>582</v>
      </c>
      <c r="P595" s="2">
        <v>30</v>
      </c>
      <c r="Q595" s="2">
        <v>1.5</v>
      </c>
      <c r="R595" s="2">
        <v>3</v>
      </c>
      <c r="S595" s="2">
        <v>10</v>
      </c>
      <c r="T595" s="2">
        <v>3</v>
      </c>
      <c r="U595" s="2">
        <v>2</v>
      </c>
      <c r="V595" s="2">
        <v>2</v>
      </c>
      <c r="W595" s="2">
        <v>0</v>
      </c>
    </row>
    <row r="596" spans="15:23" x14ac:dyDescent="0.25">
      <c r="O596" s="2">
        <v>583</v>
      </c>
      <c r="P596" s="2">
        <v>41</v>
      </c>
      <c r="Q596" s="2">
        <v>2.0499999999999998</v>
      </c>
      <c r="R596" s="2">
        <v>2</v>
      </c>
      <c r="S596" s="2">
        <v>6</v>
      </c>
      <c r="T596" s="2">
        <v>5</v>
      </c>
      <c r="U596" s="2">
        <v>3</v>
      </c>
      <c r="V596" s="2">
        <v>4</v>
      </c>
      <c r="W596" s="2">
        <v>0</v>
      </c>
    </row>
    <row r="597" spans="15:23" x14ac:dyDescent="0.25">
      <c r="O597" s="2">
        <v>584</v>
      </c>
      <c r="P597" s="2">
        <v>25</v>
      </c>
      <c r="Q597" s="2">
        <v>1.25</v>
      </c>
      <c r="R597" s="2">
        <v>7</v>
      </c>
      <c r="S597" s="2">
        <v>5</v>
      </c>
      <c r="T597" s="2">
        <v>5</v>
      </c>
      <c r="U597" s="2">
        <v>2</v>
      </c>
      <c r="V597" s="2">
        <v>1</v>
      </c>
      <c r="W597" s="2">
        <v>0</v>
      </c>
    </row>
    <row r="598" spans="15:23" x14ac:dyDescent="0.25">
      <c r="O598" s="2">
        <v>585</v>
      </c>
      <c r="P598" s="2">
        <v>24</v>
      </c>
      <c r="Q598" s="2">
        <v>1.2</v>
      </c>
      <c r="R598" s="2">
        <v>6</v>
      </c>
      <c r="S598" s="2">
        <v>7</v>
      </c>
      <c r="T598" s="2">
        <v>4</v>
      </c>
      <c r="U598" s="2">
        <v>3</v>
      </c>
      <c r="V598" s="2">
        <v>0</v>
      </c>
      <c r="W598" s="2">
        <v>0</v>
      </c>
    </row>
    <row r="599" spans="15:23" x14ac:dyDescent="0.25">
      <c r="O599" s="2">
        <v>586</v>
      </c>
      <c r="P599" s="2">
        <v>35</v>
      </c>
      <c r="Q599" s="2">
        <v>1.75</v>
      </c>
      <c r="R599" s="2">
        <v>4</v>
      </c>
      <c r="S599" s="2">
        <v>5</v>
      </c>
      <c r="T599" s="2">
        <v>5</v>
      </c>
      <c r="U599" s="2">
        <v>4</v>
      </c>
      <c r="V599" s="2">
        <v>2</v>
      </c>
      <c r="W599" s="2">
        <v>0</v>
      </c>
    </row>
    <row r="600" spans="15:23" x14ac:dyDescent="0.25">
      <c r="O600" s="2">
        <v>587</v>
      </c>
      <c r="P600" s="2">
        <v>26</v>
      </c>
      <c r="Q600" s="2">
        <v>1.3</v>
      </c>
      <c r="R600" s="2">
        <v>6</v>
      </c>
      <c r="S600" s="2">
        <v>7</v>
      </c>
      <c r="T600" s="2">
        <v>3</v>
      </c>
      <c r="U600" s="2">
        <v>3</v>
      </c>
      <c r="V600" s="2">
        <v>1</v>
      </c>
      <c r="W600" s="2">
        <v>0</v>
      </c>
    </row>
    <row r="601" spans="15:23" x14ac:dyDescent="0.25">
      <c r="O601" s="2">
        <v>588</v>
      </c>
      <c r="P601" s="2">
        <v>25</v>
      </c>
      <c r="Q601" s="2">
        <v>1.25</v>
      </c>
      <c r="R601" s="2">
        <v>4</v>
      </c>
      <c r="S601" s="2">
        <v>10</v>
      </c>
      <c r="T601" s="2">
        <v>4</v>
      </c>
      <c r="U601" s="2">
        <v>1</v>
      </c>
      <c r="V601" s="2">
        <v>1</v>
      </c>
      <c r="W601" s="2">
        <v>0</v>
      </c>
    </row>
    <row r="602" spans="15:23" x14ac:dyDescent="0.25">
      <c r="O602" s="2">
        <v>589</v>
      </c>
      <c r="P602" s="2">
        <v>27</v>
      </c>
      <c r="Q602" s="2">
        <v>1.35</v>
      </c>
      <c r="R602" s="2">
        <v>4</v>
      </c>
      <c r="S602" s="2">
        <v>8</v>
      </c>
      <c r="T602" s="2">
        <v>6</v>
      </c>
      <c r="U602" s="2">
        <v>1</v>
      </c>
      <c r="V602" s="2">
        <v>1</v>
      </c>
      <c r="W602" s="2">
        <v>0</v>
      </c>
    </row>
    <row r="603" spans="15:23" x14ac:dyDescent="0.25">
      <c r="O603" s="2">
        <v>590</v>
      </c>
      <c r="P603" s="2">
        <v>31</v>
      </c>
      <c r="Q603" s="2">
        <v>1.55</v>
      </c>
      <c r="R603" s="2">
        <v>6</v>
      </c>
      <c r="S603" s="2">
        <v>6</v>
      </c>
      <c r="T603" s="2">
        <v>1</v>
      </c>
      <c r="U603" s="2">
        <v>5</v>
      </c>
      <c r="V603" s="2">
        <v>2</v>
      </c>
      <c r="W603" s="2">
        <v>0</v>
      </c>
    </row>
    <row r="604" spans="15:23" x14ac:dyDescent="0.25">
      <c r="O604" s="2">
        <v>591</v>
      </c>
      <c r="P604" s="2">
        <v>32</v>
      </c>
      <c r="Q604" s="2">
        <v>1.6</v>
      </c>
      <c r="R604" s="2">
        <v>1</v>
      </c>
      <c r="S604" s="2">
        <v>12</v>
      </c>
      <c r="T604" s="2">
        <v>2</v>
      </c>
      <c r="U604" s="2">
        <v>4</v>
      </c>
      <c r="V604" s="2">
        <v>1</v>
      </c>
      <c r="W604" s="2">
        <v>0</v>
      </c>
    </row>
    <row r="605" spans="15:23" x14ac:dyDescent="0.25">
      <c r="O605" s="2">
        <v>592</v>
      </c>
      <c r="P605" s="2">
        <v>30</v>
      </c>
      <c r="Q605" s="2">
        <v>1.5</v>
      </c>
      <c r="R605" s="2">
        <v>5</v>
      </c>
      <c r="S605" s="2">
        <v>8</v>
      </c>
      <c r="T605" s="2">
        <v>1</v>
      </c>
      <c r="U605" s="2">
        <v>4</v>
      </c>
      <c r="V605" s="2">
        <v>2</v>
      </c>
      <c r="W605" s="2">
        <v>0</v>
      </c>
    </row>
    <row r="606" spans="15:23" x14ac:dyDescent="0.25">
      <c r="O606" s="2">
        <v>593</v>
      </c>
      <c r="P606" s="2">
        <v>25</v>
      </c>
      <c r="Q606" s="2">
        <v>1.25</v>
      </c>
      <c r="R606" s="2">
        <v>5</v>
      </c>
      <c r="S606" s="2">
        <v>8</v>
      </c>
      <c r="T606" s="2">
        <v>4</v>
      </c>
      <c r="U606" s="2">
        <v>3</v>
      </c>
      <c r="V606" s="2">
        <v>0</v>
      </c>
      <c r="W606" s="2">
        <v>0</v>
      </c>
    </row>
    <row r="607" spans="15:23" x14ac:dyDescent="0.25">
      <c r="O607" s="2">
        <v>594</v>
      </c>
      <c r="P607" s="2">
        <v>21</v>
      </c>
      <c r="Q607" s="2">
        <v>1.05</v>
      </c>
      <c r="R607" s="2">
        <v>8</v>
      </c>
      <c r="S607" s="2">
        <v>6</v>
      </c>
      <c r="T607" s="2">
        <v>4</v>
      </c>
      <c r="U607" s="2">
        <v>1</v>
      </c>
      <c r="V607" s="2">
        <v>1</v>
      </c>
      <c r="W607" s="2">
        <v>0</v>
      </c>
    </row>
    <row r="608" spans="15:23" x14ac:dyDescent="0.25">
      <c r="O608" s="2">
        <v>595</v>
      </c>
      <c r="P608" s="2">
        <v>22</v>
      </c>
      <c r="Q608" s="2">
        <v>1.1000000000000001</v>
      </c>
      <c r="R608" s="2">
        <v>6</v>
      </c>
      <c r="S608" s="2">
        <v>8</v>
      </c>
      <c r="T608" s="2">
        <v>4</v>
      </c>
      <c r="U608" s="2">
        <v>2</v>
      </c>
      <c r="V608" s="2">
        <v>0</v>
      </c>
      <c r="W608" s="2">
        <v>0</v>
      </c>
    </row>
    <row r="609" spans="15:23" x14ac:dyDescent="0.25">
      <c r="O609" s="2">
        <v>596</v>
      </c>
      <c r="P609" s="2">
        <v>34</v>
      </c>
      <c r="Q609" s="2">
        <v>1.7</v>
      </c>
      <c r="R609" s="2">
        <v>3</v>
      </c>
      <c r="S609" s="2">
        <v>6</v>
      </c>
      <c r="T609" s="2">
        <v>7</v>
      </c>
      <c r="U609" s="2">
        <v>2</v>
      </c>
      <c r="V609" s="2">
        <v>2</v>
      </c>
      <c r="W609" s="2">
        <v>0</v>
      </c>
    </row>
    <row r="610" spans="15:23" x14ac:dyDescent="0.25">
      <c r="O610" s="2">
        <v>597</v>
      </c>
      <c r="P610" s="2">
        <v>22</v>
      </c>
      <c r="Q610" s="2">
        <v>1.1000000000000001</v>
      </c>
      <c r="R610" s="2">
        <v>7</v>
      </c>
      <c r="S610" s="2">
        <v>7</v>
      </c>
      <c r="T610" s="2">
        <v>4</v>
      </c>
      <c r="U610" s="2">
        <v>1</v>
      </c>
      <c r="V610" s="2">
        <v>1</v>
      </c>
      <c r="W610" s="2">
        <v>0</v>
      </c>
    </row>
    <row r="611" spans="15:23" x14ac:dyDescent="0.25">
      <c r="O611" s="2">
        <v>598</v>
      </c>
      <c r="P611" s="2">
        <v>30</v>
      </c>
      <c r="Q611" s="2">
        <v>1.5</v>
      </c>
      <c r="R611" s="2">
        <v>5</v>
      </c>
      <c r="S611" s="2">
        <v>6</v>
      </c>
      <c r="T611" s="2">
        <v>4</v>
      </c>
      <c r="U611" s="2">
        <v>4</v>
      </c>
      <c r="V611" s="2">
        <v>1</v>
      </c>
      <c r="W611" s="2">
        <v>0</v>
      </c>
    </row>
    <row r="612" spans="15:23" x14ac:dyDescent="0.25">
      <c r="O612" s="2">
        <v>599</v>
      </c>
      <c r="P612" s="2">
        <v>27</v>
      </c>
      <c r="Q612" s="2">
        <v>1.35</v>
      </c>
      <c r="R612" s="2">
        <v>4</v>
      </c>
      <c r="S612" s="2">
        <v>9</v>
      </c>
      <c r="T612" s="2">
        <v>3</v>
      </c>
      <c r="U612" s="2">
        <v>4</v>
      </c>
      <c r="V612" s="2">
        <v>0</v>
      </c>
      <c r="W612" s="2">
        <v>0</v>
      </c>
    </row>
    <row r="613" spans="15:23" x14ac:dyDescent="0.25">
      <c r="O613" s="2">
        <v>600</v>
      </c>
      <c r="P613" s="2">
        <v>31</v>
      </c>
      <c r="Q613" s="2">
        <v>1.55</v>
      </c>
      <c r="R613" s="2">
        <v>2</v>
      </c>
      <c r="S613" s="2">
        <v>9</v>
      </c>
      <c r="T613" s="2">
        <v>5</v>
      </c>
      <c r="U613" s="2">
        <v>4</v>
      </c>
      <c r="V613" s="2">
        <v>0</v>
      </c>
      <c r="W613" s="2">
        <v>0</v>
      </c>
    </row>
    <row r="614" spans="15:23" x14ac:dyDescent="0.25">
      <c r="O614" s="2">
        <v>601</v>
      </c>
      <c r="P614" s="2">
        <v>35</v>
      </c>
      <c r="Q614" s="2">
        <v>1.75</v>
      </c>
      <c r="R614" s="2">
        <v>1</v>
      </c>
      <c r="S614" s="2">
        <v>8</v>
      </c>
      <c r="T614" s="2">
        <v>7</v>
      </c>
      <c r="U614" s="2">
        <v>3</v>
      </c>
      <c r="V614" s="2">
        <v>1</v>
      </c>
      <c r="W614" s="2">
        <v>0</v>
      </c>
    </row>
    <row r="615" spans="15:23" x14ac:dyDescent="0.25">
      <c r="O615" s="2">
        <v>602</v>
      </c>
      <c r="P615" s="2">
        <v>29</v>
      </c>
      <c r="Q615" s="2">
        <v>1.45</v>
      </c>
      <c r="R615" s="2">
        <v>5</v>
      </c>
      <c r="S615" s="2">
        <v>8</v>
      </c>
      <c r="T615" s="2">
        <v>2</v>
      </c>
      <c r="U615" s="2">
        <v>3</v>
      </c>
      <c r="V615" s="2">
        <v>2</v>
      </c>
      <c r="W615" s="2">
        <v>0</v>
      </c>
    </row>
    <row r="616" spans="15:23" x14ac:dyDescent="0.25">
      <c r="O616" s="2">
        <v>603</v>
      </c>
      <c r="P616" s="2">
        <v>24</v>
      </c>
      <c r="Q616" s="2">
        <v>1.2</v>
      </c>
      <c r="R616" s="2">
        <v>5</v>
      </c>
      <c r="S616" s="2">
        <v>10</v>
      </c>
      <c r="T616" s="2">
        <v>2</v>
      </c>
      <c r="U616" s="2">
        <v>2</v>
      </c>
      <c r="V616" s="2">
        <v>1</v>
      </c>
      <c r="W616" s="2">
        <v>0</v>
      </c>
    </row>
    <row r="617" spans="15:23" x14ac:dyDescent="0.25">
      <c r="O617" s="2">
        <v>604</v>
      </c>
      <c r="P617" s="2">
        <v>30</v>
      </c>
      <c r="Q617" s="2">
        <v>1.5</v>
      </c>
      <c r="R617" s="2">
        <v>4</v>
      </c>
      <c r="S617" s="2">
        <v>9</v>
      </c>
      <c r="T617" s="2">
        <v>2</v>
      </c>
      <c r="U617" s="2">
        <v>3</v>
      </c>
      <c r="V617" s="2">
        <v>2</v>
      </c>
      <c r="W617" s="2">
        <v>0</v>
      </c>
    </row>
    <row r="618" spans="15:23" x14ac:dyDescent="0.25">
      <c r="O618" s="2">
        <v>605</v>
      </c>
      <c r="P618" s="2">
        <v>27</v>
      </c>
      <c r="Q618" s="2">
        <v>1.35</v>
      </c>
      <c r="R618" s="2">
        <v>5</v>
      </c>
      <c r="S618" s="2">
        <v>7</v>
      </c>
      <c r="T618" s="2">
        <v>5</v>
      </c>
      <c r="U618" s="2">
        <v>2</v>
      </c>
      <c r="V618" s="2">
        <v>1</v>
      </c>
      <c r="W618" s="2">
        <v>0</v>
      </c>
    </row>
    <row r="619" spans="15:23" x14ac:dyDescent="0.25">
      <c r="O619" s="2">
        <v>606</v>
      </c>
      <c r="P619" s="2">
        <v>31</v>
      </c>
      <c r="Q619" s="2">
        <v>1.55</v>
      </c>
      <c r="R619" s="2">
        <v>2</v>
      </c>
      <c r="S619" s="2">
        <v>10</v>
      </c>
      <c r="T619" s="2">
        <v>4</v>
      </c>
      <c r="U619" s="2">
        <v>3</v>
      </c>
      <c r="V619" s="2">
        <v>1</v>
      </c>
      <c r="W619" s="2">
        <v>0</v>
      </c>
    </row>
    <row r="620" spans="15:23" x14ac:dyDescent="0.25">
      <c r="O620" s="2">
        <v>607</v>
      </c>
      <c r="P620" s="2">
        <v>24</v>
      </c>
      <c r="Q620" s="2">
        <v>1.2</v>
      </c>
      <c r="R620" s="2">
        <v>6</v>
      </c>
      <c r="S620" s="2">
        <v>7</v>
      </c>
      <c r="T620" s="2">
        <v>4</v>
      </c>
      <c r="U620" s="2">
        <v>3</v>
      </c>
      <c r="V620" s="2">
        <v>0</v>
      </c>
      <c r="W620" s="2">
        <v>0</v>
      </c>
    </row>
    <row r="621" spans="15:23" x14ac:dyDescent="0.25">
      <c r="O621" s="2">
        <v>608</v>
      </c>
      <c r="P621" s="2">
        <v>38</v>
      </c>
      <c r="Q621" s="2">
        <v>1.9</v>
      </c>
      <c r="R621" s="2">
        <v>3</v>
      </c>
      <c r="S621" s="2">
        <v>6</v>
      </c>
      <c r="T621" s="2">
        <v>5</v>
      </c>
      <c r="U621" s="2">
        <v>2</v>
      </c>
      <c r="V621" s="2">
        <v>4</v>
      </c>
      <c r="W621" s="2">
        <v>0</v>
      </c>
    </row>
    <row r="622" spans="15:23" x14ac:dyDescent="0.25">
      <c r="O622" s="2">
        <v>609</v>
      </c>
      <c r="P622" s="2">
        <v>27</v>
      </c>
      <c r="Q622" s="2">
        <v>1.35</v>
      </c>
      <c r="R622" s="2">
        <v>3</v>
      </c>
      <c r="S622" s="2">
        <v>11</v>
      </c>
      <c r="T622" s="2">
        <v>3</v>
      </c>
      <c r="U622" s="2">
        <v>2</v>
      </c>
      <c r="V622" s="2">
        <v>1</v>
      </c>
      <c r="W622" s="2">
        <v>0</v>
      </c>
    </row>
    <row r="623" spans="15:23" x14ac:dyDescent="0.25">
      <c r="O623" s="2">
        <v>610</v>
      </c>
      <c r="P623" s="2">
        <v>23</v>
      </c>
      <c r="Q623" s="2">
        <v>1.1499999999999999</v>
      </c>
      <c r="R623" s="2">
        <v>6</v>
      </c>
      <c r="S623" s="2">
        <v>7</v>
      </c>
      <c r="T623" s="2">
        <v>5</v>
      </c>
      <c r="U623" s="2">
        <v>2</v>
      </c>
      <c r="V623" s="2">
        <v>0</v>
      </c>
      <c r="W623" s="2">
        <v>0</v>
      </c>
    </row>
    <row r="624" spans="15:23" x14ac:dyDescent="0.25">
      <c r="O624" s="2">
        <v>611</v>
      </c>
      <c r="P624" s="2">
        <v>25</v>
      </c>
      <c r="Q624" s="2">
        <v>1.25</v>
      </c>
      <c r="R624" s="2">
        <v>5</v>
      </c>
      <c r="S624" s="2">
        <v>10</v>
      </c>
      <c r="T624" s="2">
        <v>2</v>
      </c>
      <c r="U624" s="2">
        <v>1</v>
      </c>
      <c r="V624" s="2">
        <v>2</v>
      </c>
      <c r="W624" s="2">
        <v>0</v>
      </c>
    </row>
    <row r="625" spans="15:23" x14ac:dyDescent="0.25">
      <c r="O625" s="2">
        <v>612</v>
      </c>
      <c r="P625" s="2">
        <v>35</v>
      </c>
      <c r="Q625" s="2">
        <v>1.75</v>
      </c>
      <c r="R625" s="2">
        <v>1</v>
      </c>
      <c r="S625" s="2">
        <v>8</v>
      </c>
      <c r="T625" s="2">
        <v>8</v>
      </c>
      <c r="U625" s="2">
        <v>1</v>
      </c>
      <c r="V625" s="2">
        <v>2</v>
      </c>
      <c r="W625" s="2">
        <v>0</v>
      </c>
    </row>
    <row r="626" spans="15:23" x14ac:dyDescent="0.25">
      <c r="O626" s="2">
        <v>613</v>
      </c>
      <c r="P626" s="2">
        <v>26</v>
      </c>
      <c r="Q626" s="2">
        <v>1.3</v>
      </c>
      <c r="R626" s="2">
        <v>6</v>
      </c>
      <c r="S626" s="2">
        <v>8</v>
      </c>
      <c r="T626" s="2">
        <v>2</v>
      </c>
      <c r="U626" s="2">
        <v>2</v>
      </c>
      <c r="V626" s="2">
        <v>2</v>
      </c>
      <c r="W626" s="2">
        <v>0</v>
      </c>
    </row>
    <row r="627" spans="15:23" x14ac:dyDescent="0.25">
      <c r="O627" s="2">
        <v>614</v>
      </c>
      <c r="P627" s="2">
        <v>31</v>
      </c>
      <c r="Q627" s="2">
        <v>1.55</v>
      </c>
      <c r="R627" s="2">
        <v>4</v>
      </c>
      <c r="S627" s="2">
        <v>7</v>
      </c>
      <c r="T627" s="2">
        <v>5</v>
      </c>
      <c r="U627" s="2">
        <v>2</v>
      </c>
      <c r="V627" s="2">
        <v>2</v>
      </c>
      <c r="W627" s="2">
        <v>0</v>
      </c>
    </row>
    <row r="628" spans="15:23" x14ac:dyDescent="0.25">
      <c r="O628" s="2">
        <v>615</v>
      </c>
      <c r="P628" s="2">
        <v>32</v>
      </c>
      <c r="Q628" s="2">
        <v>1.6</v>
      </c>
      <c r="R628" s="2">
        <v>4</v>
      </c>
      <c r="S628" s="2">
        <v>8</v>
      </c>
      <c r="T628" s="2">
        <v>1</v>
      </c>
      <c r="U628" s="2">
        <v>6</v>
      </c>
      <c r="V628" s="2">
        <v>1</v>
      </c>
      <c r="W628" s="2">
        <v>0</v>
      </c>
    </row>
    <row r="629" spans="15:23" x14ac:dyDescent="0.25">
      <c r="O629" s="2">
        <v>616</v>
      </c>
      <c r="P629" s="2">
        <v>17</v>
      </c>
      <c r="Q629" s="2">
        <v>0.85</v>
      </c>
      <c r="R629" s="2">
        <v>7</v>
      </c>
      <c r="S629" s="2">
        <v>10</v>
      </c>
      <c r="T629" s="2">
        <v>2</v>
      </c>
      <c r="U629" s="2">
        <v>1</v>
      </c>
      <c r="V629" s="2">
        <v>0</v>
      </c>
      <c r="W629" s="2">
        <v>0</v>
      </c>
    </row>
    <row r="630" spans="15:23" x14ac:dyDescent="0.25">
      <c r="O630" s="2">
        <v>617</v>
      </c>
      <c r="P630" s="2">
        <v>25</v>
      </c>
      <c r="Q630" s="2">
        <v>1.25</v>
      </c>
      <c r="R630" s="2">
        <v>2</v>
      </c>
      <c r="S630" s="2">
        <v>13</v>
      </c>
      <c r="T630" s="2">
        <v>4</v>
      </c>
      <c r="U630" s="2">
        <v>0</v>
      </c>
      <c r="V630" s="2">
        <v>1</v>
      </c>
      <c r="W630" s="2">
        <v>0</v>
      </c>
    </row>
    <row r="631" spans="15:23" x14ac:dyDescent="0.25">
      <c r="O631" s="2">
        <v>618</v>
      </c>
      <c r="P631" s="2">
        <v>33</v>
      </c>
      <c r="Q631" s="2">
        <v>1.65</v>
      </c>
      <c r="R631" s="2">
        <v>7</v>
      </c>
      <c r="S631" s="2">
        <v>3</v>
      </c>
      <c r="T631" s="2">
        <v>1</v>
      </c>
      <c r="U631" s="2">
        <v>8</v>
      </c>
      <c r="V631" s="2">
        <v>1</v>
      </c>
      <c r="W631" s="2">
        <v>0</v>
      </c>
    </row>
    <row r="632" spans="15:23" x14ac:dyDescent="0.25">
      <c r="O632" s="2">
        <v>619</v>
      </c>
      <c r="P632" s="2">
        <v>33</v>
      </c>
      <c r="Q632" s="2">
        <v>1.65</v>
      </c>
      <c r="R632" s="2">
        <v>2</v>
      </c>
      <c r="S632" s="2">
        <v>7</v>
      </c>
      <c r="T632" s="2">
        <v>7</v>
      </c>
      <c r="U632" s="2">
        <v>4</v>
      </c>
      <c r="V632" s="2">
        <v>0</v>
      </c>
      <c r="W632" s="2">
        <v>0</v>
      </c>
    </row>
    <row r="633" spans="15:23" x14ac:dyDescent="0.25">
      <c r="O633" s="2">
        <v>620</v>
      </c>
      <c r="P633" s="2">
        <v>19</v>
      </c>
      <c r="Q633" s="2">
        <v>0.95</v>
      </c>
      <c r="R633" s="2">
        <v>9</v>
      </c>
      <c r="S633" s="2">
        <v>6</v>
      </c>
      <c r="T633" s="2">
        <v>3</v>
      </c>
      <c r="U633" s="2">
        <v>1</v>
      </c>
      <c r="V633" s="2">
        <v>1</v>
      </c>
      <c r="W633" s="2">
        <v>0</v>
      </c>
    </row>
    <row r="634" spans="15:23" x14ac:dyDescent="0.25">
      <c r="O634" s="2">
        <v>621</v>
      </c>
      <c r="P634" s="2">
        <v>25</v>
      </c>
      <c r="Q634" s="2">
        <v>1.25</v>
      </c>
      <c r="R634" s="2">
        <v>6</v>
      </c>
      <c r="S634" s="2">
        <v>9</v>
      </c>
      <c r="T634" s="2">
        <v>1</v>
      </c>
      <c r="U634" s="2">
        <v>2</v>
      </c>
      <c r="V634" s="2">
        <v>2</v>
      </c>
      <c r="W634" s="2">
        <v>0</v>
      </c>
    </row>
    <row r="635" spans="15:23" x14ac:dyDescent="0.25">
      <c r="O635" s="2">
        <v>622</v>
      </c>
      <c r="P635" s="2">
        <v>26</v>
      </c>
      <c r="Q635" s="2">
        <v>1.3</v>
      </c>
      <c r="R635" s="2">
        <v>6</v>
      </c>
      <c r="S635" s="2">
        <v>6</v>
      </c>
      <c r="T635" s="2">
        <v>4</v>
      </c>
      <c r="U635" s="2">
        <v>4</v>
      </c>
      <c r="V635" s="2">
        <v>0</v>
      </c>
      <c r="W635" s="2">
        <v>0</v>
      </c>
    </row>
    <row r="636" spans="15:23" x14ac:dyDescent="0.25">
      <c r="O636" s="2">
        <v>623</v>
      </c>
      <c r="P636" s="2">
        <v>31</v>
      </c>
      <c r="Q636" s="2">
        <v>1.55</v>
      </c>
      <c r="R636" s="2">
        <v>2</v>
      </c>
      <c r="S636" s="2">
        <v>10</v>
      </c>
      <c r="T636" s="2">
        <v>5</v>
      </c>
      <c r="U636" s="2">
        <v>1</v>
      </c>
      <c r="V636" s="2">
        <v>2</v>
      </c>
      <c r="W636" s="2">
        <v>0</v>
      </c>
    </row>
    <row r="637" spans="15:23" x14ac:dyDescent="0.25">
      <c r="O637" s="2">
        <v>624</v>
      </c>
      <c r="P637" s="2">
        <v>27</v>
      </c>
      <c r="Q637" s="2">
        <v>1.35</v>
      </c>
      <c r="R637" s="2">
        <v>6</v>
      </c>
      <c r="S637" s="2">
        <v>6</v>
      </c>
      <c r="T637" s="2">
        <v>4</v>
      </c>
      <c r="U637" s="2">
        <v>3</v>
      </c>
      <c r="V637" s="2">
        <v>1</v>
      </c>
      <c r="W637" s="2">
        <v>0</v>
      </c>
    </row>
    <row r="638" spans="15:23" x14ac:dyDescent="0.25">
      <c r="O638" s="2">
        <v>625</v>
      </c>
      <c r="P638" s="2">
        <v>25</v>
      </c>
      <c r="Q638" s="2">
        <v>1.25</v>
      </c>
      <c r="R638" s="2">
        <v>5</v>
      </c>
      <c r="S638" s="2">
        <v>9</v>
      </c>
      <c r="T638" s="2">
        <v>3</v>
      </c>
      <c r="U638" s="2">
        <v>2</v>
      </c>
      <c r="V638" s="2">
        <v>1</v>
      </c>
      <c r="W638" s="2">
        <v>0</v>
      </c>
    </row>
    <row r="639" spans="15:23" x14ac:dyDescent="0.25">
      <c r="O639" s="2">
        <v>626</v>
      </c>
      <c r="P639" s="2">
        <v>34</v>
      </c>
      <c r="Q639" s="2">
        <v>1.7</v>
      </c>
      <c r="R639" s="2">
        <v>4</v>
      </c>
      <c r="S639" s="2">
        <v>6</v>
      </c>
      <c r="T639" s="2">
        <v>4</v>
      </c>
      <c r="U639" s="2">
        <v>4</v>
      </c>
      <c r="V639" s="2">
        <v>2</v>
      </c>
      <c r="W639" s="2">
        <v>0</v>
      </c>
    </row>
    <row r="640" spans="15:23" x14ac:dyDescent="0.25">
      <c r="O640" s="2">
        <v>627</v>
      </c>
      <c r="P640" s="2">
        <v>22</v>
      </c>
      <c r="Q640" s="2">
        <v>1.1000000000000001</v>
      </c>
      <c r="R640" s="2">
        <v>5</v>
      </c>
      <c r="S640" s="2">
        <v>12</v>
      </c>
      <c r="T640" s="2">
        <v>0</v>
      </c>
      <c r="U640" s="2">
        <v>2</v>
      </c>
      <c r="V640" s="2">
        <v>1</v>
      </c>
      <c r="W640" s="2">
        <v>0</v>
      </c>
    </row>
    <row r="641" spans="15:23" x14ac:dyDescent="0.25">
      <c r="O641" s="2">
        <v>628</v>
      </c>
      <c r="P641" s="2">
        <v>26</v>
      </c>
      <c r="Q641" s="2">
        <v>1.3</v>
      </c>
      <c r="R641" s="2">
        <v>2</v>
      </c>
      <c r="S641" s="2">
        <v>12</v>
      </c>
      <c r="T641" s="2">
        <v>4</v>
      </c>
      <c r="U641" s="2">
        <v>2</v>
      </c>
      <c r="V641" s="2">
        <v>0</v>
      </c>
      <c r="W641" s="2">
        <v>0</v>
      </c>
    </row>
    <row r="642" spans="15:23" x14ac:dyDescent="0.25">
      <c r="O642" s="2">
        <v>629</v>
      </c>
      <c r="P642" s="2">
        <v>28</v>
      </c>
      <c r="Q642" s="2">
        <v>1.4</v>
      </c>
      <c r="R642" s="2">
        <v>5</v>
      </c>
      <c r="S642" s="2">
        <v>7</v>
      </c>
      <c r="T642" s="2">
        <v>3</v>
      </c>
      <c r="U642" s="2">
        <v>5</v>
      </c>
      <c r="V642" s="2">
        <v>0</v>
      </c>
      <c r="W642" s="2">
        <v>0</v>
      </c>
    </row>
    <row r="643" spans="15:23" x14ac:dyDescent="0.25">
      <c r="O643" s="2">
        <v>630</v>
      </c>
      <c r="P643" s="2">
        <v>30</v>
      </c>
      <c r="Q643" s="2">
        <v>1.5</v>
      </c>
      <c r="R643" s="2">
        <v>2</v>
      </c>
      <c r="S643" s="2">
        <v>9</v>
      </c>
      <c r="T643" s="2">
        <v>7</v>
      </c>
      <c r="U643" s="2">
        <v>1</v>
      </c>
      <c r="V643" s="2">
        <v>1</v>
      </c>
      <c r="W643" s="2">
        <v>0</v>
      </c>
    </row>
    <row r="644" spans="15:23" x14ac:dyDescent="0.25">
      <c r="O644" s="2">
        <v>631</v>
      </c>
      <c r="P644" s="2">
        <v>19</v>
      </c>
      <c r="Q644" s="2">
        <v>0.95</v>
      </c>
      <c r="R644" s="2">
        <v>5</v>
      </c>
      <c r="S644" s="2">
        <v>12</v>
      </c>
      <c r="T644" s="2">
        <v>2</v>
      </c>
      <c r="U644" s="2">
        <v>1</v>
      </c>
      <c r="V644" s="2">
        <v>0</v>
      </c>
      <c r="W644" s="2">
        <v>0</v>
      </c>
    </row>
    <row r="645" spans="15:23" x14ac:dyDescent="0.25">
      <c r="O645" s="2">
        <v>632</v>
      </c>
      <c r="P645" s="2">
        <v>22</v>
      </c>
      <c r="Q645" s="2">
        <v>1.1000000000000001</v>
      </c>
      <c r="R645" s="2">
        <v>5</v>
      </c>
      <c r="S645" s="2">
        <v>10</v>
      </c>
      <c r="T645" s="2">
        <v>4</v>
      </c>
      <c r="U645" s="2">
        <v>0</v>
      </c>
      <c r="V645" s="2">
        <v>1</v>
      </c>
      <c r="W645" s="2">
        <v>0</v>
      </c>
    </row>
    <row r="646" spans="15:23" x14ac:dyDescent="0.25">
      <c r="O646" s="2">
        <v>633</v>
      </c>
      <c r="P646" s="2">
        <v>24</v>
      </c>
      <c r="Q646" s="2">
        <v>1.2</v>
      </c>
      <c r="R646" s="2">
        <v>6</v>
      </c>
      <c r="S646" s="2">
        <v>7</v>
      </c>
      <c r="T646" s="2">
        <v>5</v>
      </c>
      <c r="U646" s="2">
        <v>1</v>
      </c>
      <c r="V646" s="2">
        <v>1</v>
      </c>
      <c r="W646" s="2">
        <v>0</v>
      </c>
    </row>
    <row r="647" spans="15:23" x14ac:dyDescent="0.25">
      <c r="O647" s="2">
        <v>634</v>
      </c>
      <c r="P647" s="2">
        <v>32</v>
      </c>
      <c r="Q647" s="2">
        <v>1.6</v>
      </c>
      <c r="R647" s="2">
        <v>3</v>
      </c>
      <c r="S647" s="2">
        <v>8</v>
      </c>
      <c r="T647" s="2">
        <v>4</v>
      </c>
      <c r="U647" s="2">
        <v>4</v>
      </c>
      <c r="V647" s="2">
        <v>1</v>
      </c>
      <c r="W647" s="2">
        <v>0</v>
      </c>
    </row>
    <row r="648" spans="15:23" x14ac:dyDescent="0.25">
      <c r="O648" s="2">
        <v>635</v>
      </c>
      <c r="P648" s="2">
        <v>31</v>
      </c>
      <c r="Q648" s="2">
        <v>1.55</v>
      </c>
      <c r="R648" s="2">
        <v>7</v>
      </c>
      <c r="S648" s="2">
        <v>4</v>
      </c>
      <c r="T648" s="2">
        <v>4</v>
      </c>
      <c r="U648" s="2">
        <v>1</v>
      </c>
      <c r="V648" s="2">
        <v>4</v>
      </c>
      <c r="W648" s="2">
        <v>0</v>
      </c>
    </row>
    <row r="649" spans="15:23" x14ac:dyDescent="0.25">
      <c r="O649" s="2">
        <v>636</v>
      </c>
      <c r="P649" s="2">
        <v>32</v>
      </c>
      <c r="Q649" s="2">
        <v>1.6</v>
      </c>
      <c r="R649" s="2">
        <v>1</v>
      </c>
      <c r="S649" s="2">
        <v>11</v>
      </c>
      <c r="T649" s="2">
        <v>3</v>
      </c>
      <c r="U649" s="2">
        <v>5</v>
      </c>
      <c r="V649" s="2">
        <v>0</v>
      </c>
      <c r="W649" s="2">
        <v>0</v>
      </c>
    </row>
    <row r="650" spans="15:23" x14ac:dyDescent="0.25">
      <c r="O650" s="2">
        <v>637</v>
      </c>
      <c r="P650" s="2">
        <v>33</v>
      </c>
      <c r="Q650" s="2">
        <v>1.65</v>
      </c>
      <c r="R650" s="2">
        <v>5</v>
      </c>
      <c r="S650" s="2">
        <v>5</v>
      </c>
      <c r="T650" s="2">
        <v>6</v>
      </c>
      <c r="U650" s="2">
        <v>0</v>
      </c>
      <c r="V650" s="2">
        <v>4</v>
      </c>
      <c r="W650" s="2">
        <v>0</v>
      </c>
    </row>
    <row r="651" spans="15:23" x14ac:dyDescent="0.25">
      <c r="O651" s="2">
        <v>638</v>
      </c>
      <c r="P651" s="2">
        <v>32</v>
      </c>
      <c r="Q651" s="2">
        <v>1.6</v>
      </c>
      <c r="R651" s="2">
        <v>3</v>
      </c>
      <c r="S651" s="2">
        <v>8</v>
      </c>
      <c r="T651" s="2">
        <v>4</v>
      </c>
      <c r="U651" s="2">
        <v>4</v>
      </c>
      <c r="V651" s="2">
        <v>1</v>
      </c>
      <c r="W651" s="2">
        <v>0</v>
      </c>
    </row>
    <row r="652" spans="15:23" x14ac:dyDescent="0.25">
      <c r="O652" s="2">
        <v>639</v>
      </c>
      <c r="P652" s="2">
        <v>28</v>
      </c>
      <c r="Q652" s="2">
        <v>1.4</v>
      </c>
      <c r="R652" s="2">
        <v>7</v>
      </c>
      <c r="S652" s="2">
        <v>6</v>
      </c>
      <c r="T652" s="2">
        <v>2</v>
      </c>
      <c r="U652" s="2">
        <v>2</v>
      </c>
      <c r="V652" s="2">
        <v>3</v>
      </c>
      <c r="W652" s="2">
        <v>0</v>
      </c>
    </row>
    <row r="653" spans="15:23" x14ac:dyDescent="0.25">
      <c r="O653" s="2">
        <v>640</v>
      </c>
      <c r="P653" s="2">
        <v>25</v>
      </c>
      <c r="Q653" s="2">
        <v>1.25</v>
      </c>
      <c r="R653" s="2">
        <v>2</v>
      </c>
      <c r="S653" s="2">
        <v>12</v>
      </c>
      <c r="T653" s="2">
        <v>5</v>
      </c>
      <c r="U653" s="2">
        <v>1</v>
      </c>
      <c r="V653" s="2">
        <v>0</v>
      </c>
      <c r="W653" s="2">
        <v>0</v>
      </c>
    </row>
    <row r="654" spans="15:23" x14ac:dyDescent="0.25">
      <c r="O654" s="2">
        <v>641</v>
      </c>
      <c r="P654" s="2">
        <v>38</v>
      </c>
      <c r="Q654" s="2">
        <v>1.9</v>
      </c>
      <c r="R654" s="2">
        <v>3</v>
      </c>
      <c r="S654" s="2">
        <v>8</v>
      </c>
      <c r="T654" s="2">
        <v>0</v>
      </c>
      <c r="U654" s="2">
        <v>6</v>
      </c>
      <c r="V654" s="2">
        <v>3</v>
      </c>
      <c r="W654" s="2">
        <v>0</v>
      </c>
    </row>
    <row r="655" spans="15:23" x14ac:dyDescent="0.25">
      <c r="O655" s="2">
        <v>642</v>
      </c>
      <c r="P655" s="2">
        <v>33</v>
      </c>
      <c r="Q655" s="2">
        <v>1.65</v>
      </c>
      <c r="R655" s="2">
        <v>3</v>
      </c>
      <c r="S655" s="2">
        <v>9</v>
      </c>
      <c r="T655" s="2">
        <v>3</v>
      </c>
      <c r="U655" s="2">
        <v>2</v>
      </c>
      <c r="V655" s="2">
        <v>3</v>
      </c>
      <c r="W655" s="2">
        <v>0</v>
      </c>
    </row>
    <row r="656" spans="15:23" x14ac:dyDescent="0.25">
      <c r="O656" s="2">
        <v>643</v>
      </c>
      <c r="P656" s="2">
        <v>24</v>
      </c>
      <c r="Q656" s="2">
        <v>1.2</v>
      </c>
      <c r="R656" s="2">
        <v>5</v>
      </c>
      <c r="S656" s="2">
        <v>11</v>
      </c>
      <c r="T656" s="2">
        <v>0</v>
      </c>
      <c r="U656" s="2">
        <v>3</v>
      </c>
      <c r="V656" s="2">
        <v>1</v>
      </c>
      <c r="W656" s="2">
        <v>0</v>
      </c>
    </row>
    <row r="657" spans="15:23" x14ac:dyDescent="0.25">
      <c r="O657" s="2">
        <v>644</v>
      </c>
      <c r="P657" s="2">
        <v>33</v>
      </c>
      <c r="Q657" s="2">
        <v>1.65</v>
      </c>
      <c r="R657" s="2">
        <v>4</v>
      </c>
      <c r="S657" s="2">
        <v>7</v>
      </c>
      <c r="T657" s="2">
        <v>4</v>
      </c>
      <c r="U657" s="2">
        <v>2</v>
      </c>
      <c r="V657" s="2">
        <v>3</v>
      </c>
      <c r="W657" s="2">
        <v>0</v>
      </c>
    </row>
    <row r="658" spans="15:23" x14ac:dyDescent="0.25">
      <c r="O658" s="2">
        <v>645</v>
      </c>
      <c r="P658" s="2">
        <v>22</v>
      </c>
      <c r="Q658" s="2">
        <v>1.1000000000000001</v>
      </c>
      <c r="R658" s="2">
        <v>4</v>
      </c>
      <c r="S658" s="2">
        <v>12</v>
      </c>
      <c r="T658" s="2">
        <v>2</v>
      </c>
      <c r="U658" s="2">
        <v>2</v>
      </c>
      <c r="V658" s="2">
        <v>0</v>
      </c>
      <c r="W658" s="2">
        <v>0</v>
      </c>
    </row>
    <row r="659" spans="15:23" x14ac:dyDescent="0.25">
      <c r="O659" s="2">
        <v>646</v>
      </c>
      <c r="P659" s="2">
        <v>25</v>
      </c>
      <c r="Q659" s="2">
        <v>1.25</v>
      </c>
      <c r="R659" s="2">
        <v>8</v>
      </c>
      <c r="S659" s="2">
        <v>4</v>
      </c>
      <c r="T659" s="2">
        <v>4</v>
      </c>
      <c r="U659" s="2">
        <v>3</v>
      </c>
      <c r="V659" s="2">
        <v>1</v>
      </c>
      <c r="W659" s="2">
        <v>0</v>
      </c>
    </row>
    <row r="660" spans="15:23" x14ac:dyDescent="0.25">
      <c r="O660" s="2">
        <v>647</v>
      </c>
      <c r="P660" s="2">
        <v>28</v>
      </c>
      <c r="Q660" s="2">
        <v>1.4</v>
      </c>
      <c r="R660" s="2">
        <v>5</v>
      </c>
      <c r="S660" s="2">
        <v>5</v>
      </c>
      <c r="T660" s="2">
        <v>7</v>
      </c>
      <c r="U660" s="2">
        <v>3</v>
      </c>
      <c r="V660" s="2">
        <v>0</v>
      </c>
      <c r="W660" s="2">
        <v>0</v>
      </c>
    </row>
    <row r="661" spans="15:23" x14ac:dyDescent="0.25">
      <c r="O661" s="2">
        <v>648</v>
      </c>
      <c r="P661" s="2">
        <v>30</v>
      </c>
      <c r="Q661" s="2">
        <v>1.5</v>
      </c>
      <c r="R661" s="2">
        <v>6</v>
      </c>
      <c r="S661" s="2">
        <v>5</v>
      </c>
      <c r="T661" s="2">
        <v>4</v>
      </c>
      <c r="U661" s="2">
        <v>3</v>
      </c>
      <c r="V661" s="2">
        <v>2</v>
      </c>
      <c r="W661" s="2">
        <v>0</v>
      </c>
    </row>
    <row r="662" spans="15:23" x14ac:dyDescent="0.25">
      <c r="O662" s="2">
        <v>649</v>
      </c>
      <c r="P662" s="2">
        <v>24</v>
      </c>
      <c r="Q662" s="2">
        <v>1.2</v>
      </c>
      <c r="R662" s="2">
        <v>5</v>
      </c>
      <c r="S662" s="2">
        <v>8</v>
      </c>
      <c r="T662" s="2">
        <v>5</v>
      </c>
      <c r="U662" s="2">
        <v>2</v>
      </c>
      <c r="V662" s="2">
        <v>0</v>
      </c>
      <c r="W662" s="2">
        <v>0</v>
      </c>
    </row>
    <row r="663" spans="15:23" x14ac:dyDescent="0.25">
      <c r="O663" s="2">
        <v>650</v>
      </c>
      <c r="P663" s="2">
        <v>26</v>
      </c>
      <c r="Q663" s="2">
        <v>1.3</v>
      </c>
      <c r="R663" s="2">
        <v>2</v>
      </c>
      <c r="S663" s="2">
        <v>11</v>
      </c>
      <c r="T663" s="2">
        <v>6</v>
      </c>
      <c r="U663" s="2">
        <v>1</v>
      </c>
      <c r="V663" s="2">
        <v>0</v>
      </c>
      <c r="W663" s="2">
        <v>0</v>
      </c>
    </row>
    <row r="664" spans="15:23" x14ac:dyDescent="0.25">
      <c r="O664" s="2">
        <v>651</v>
      </c>
      <c r="P664" s="2">
        <v>28</v>
      </c>
      <c r="Q664" s="2">
        <v>1.4</v>
      </c>
      <c r="R664" s="2">
        <v>5</v>
      </c>
      <c r="S664" s="2">
        <v>7</v>
      </c>
      <c r="T664" s="2">
        <v>5</v>
      </c>
      <c r="U664" s="2">
        <v>1</v>
      </c>
      <c r="V664" s="2">
        <v>2</v>
      </c>
      <c r="W664" s="2">
        <v>0</v>
      </c>
    </row>
    <row r="665" spans="15:23" x14ac:dyDescent="0.25">
      <c r="O665" s="2">
        <v>652</v>
      </c>
      <c r="P665" s="2">
        <v>32</v>
      </c>
      <c r="Q665" s="2">
        <v>1.6</v>
      </c>
      <c r="R665" s="2">
        <v>4</v>
      </c>
      <c r="S665" s="2">
        <v>8</v>
      </c>
      <c r="T665" s="2">
        <v>2</v>
      </c>
      <c r="U665" s="2">
        <v>4</v>
      </c>
      <c r="V665" s="2">
        <v>2</v>
      </c>
      <c r="W665" s="2">
        <v>0</v>
      </c>
    </row>
    <row r="666" spans="15:23" x14ac:dyDescent="0.25">
      <c r="O666" s="2">
        <v>653</v>
      </c>
      <c r="P666" s="2">
        <v>30</v>
      </c>
      <c r="Q666" s="2">
        <v>1.5</v>
      </c>
      <c r="R666" s="2">
        <v>4</v>
      </c>
      <c r="S666" s="2">
        <v>8</v>
      </c>
      <c r="T666" s="2">
        <v>3</v>
      </c>
      <c r="U666" s="2">
        <v>4</v>
      </c>
      <c r="V666" s="2">
        <v>1</v>
      </c>
      <c r="W666" s="2">
        <v>0</v>
      </c>
    </row>
    <row r="667" spans="15:23" x14ac:dyDescent="0.25">
      <c r="O667" s="2">
        <v>654</v>
      </c>
      <c r="P667" s="2">
        <v>24</v>
      </c>
      <c r="Q667" s="2">
        <v>1.2</v>
      </c>
      <c r="R667" s="2">
        <v>3</v>
      </c>
      <c r="S667" s="2">
        <v>12</v>
      </c>
      <c r="T667" s="2">
        <v>3</v>
      </c>
      <c r="U667" s="2">
        <v>2</v>
      </c>
      <c r="V667" s="2">
        <v>0</v>
      </c>
      <c r="W667" s="2">
        <v>0</v>
      </c>
    </row>
    <row r="668" spans="15:23" x14ac:dyDescent="0.25">
      <c r="O668" s="2">
        <v>655</v>
      </c>
      <c r="P668" s="2">
        <v>31</v>
      </c>
      <c r="Q668" s="2">
        <v>1.55</v>
      </c>
      <c r="R668" s="2">
        <v>1</v>
      </c>
      <c r="S668" s="2">
        <v>11</v>
      </c>
      <c r="T668" s="2">
        <v>5</v>
      </c>
      <c r="U668" s="2">
        <v>2</v>
      </c>
      <c r="V668" s="2">
        <v>1</v>
      </c>
      <c r="W668" s="2">
        <v>0</v>
      </c>
    </row>
    <row r="669" spans="15:23" x14ac:dyDescent="0.25">
      <c r="O669" s="2">
        <v>656</v>
      </c>
      <c r="P669" s="2">
        <v>22</v>
      </c>
      <c r="Q669" s="2">
        <v>1.1000000000000001</v>
      </c>
      <c r="R669" s="2">
        <v>7</v>
      </c>
      <c r="S669" s="2">
        <v>7</v>
      </c>
      <c r="T669" s="2">
        <v>3</v>
      </c>
      <c r="U669" s="2">
        <v>3</v>
      </c>
      <c r="V669" s="2">
        <v>0</v>
      </c>
      <c r="W669" s="2">
        <v>0</v>
      </c>
    </row>
    <row r="670" spans="15:23" x14ac:dyDescent="0.25">
      <c r="O670" s="2">
        <v>657</v>
      </c>
      <c r="P670" s="2">
        <v>22</v>
      </c>
      <c r="Q670" s="2">
        <v>1.1000000000000001</v>
      </c>
      <c r="R670" s="2">
        <v>7</v>
      </c>
      <c r="S670" s="2">
        <v>7</v>
      </c>
      <c r="T670" s="2">
        <v>3</v>
      </c>
      <c r="U670" s="2">
        <v>3</v>
      </c>
      <c r="V670" s="2">
        <v>0</v>
      </c>
      <c r="W670" s="2">
        <v>0</v>
      </c>
    </row>
    <row r="671" spans="15:23" x14ac:dyDescent="0.25">
      <c r="O671" s="2">
        <v>658</v>
      </c>
      <c r="P671" s="2">
        <v>27</v>
      </c>
      <c r="Q671" s="2">
        <v>1.35</v>
      </c>
      <c r="R671" s="2">
        <v>5</v>
      </c>
      <c r="S671" s="2">
        <v>8</v>
      </c>
      <c r="T671" s="2">
        <v>4</v>
      </c>
      <c r="U671" s="2">
        <v>1</v>
      </c>
      <c r="V671" s="2">
        <v>2</v>
      </c>
      <c r="W671" s="2">
        <v>0</v>
      </c>
    </row>
    <row r="672" spans="15:23" x14ac:dyDescent="0.25">
      <c r="O672" s="2">
        <v>659</v>
      </c>
      <c r="P672" s="2">
        <v>34</v>
      </c>
      <c r="Q672" s="2">
        <v>1.7</v>
      </c>
      <c r="R672" s="2">
        <v>1</v>
      </c>
      <c r="S672" s="2">
        <v>9</v>
      </c>
      <c r="T672" s="2">
        <v>6</v>
      </c>
      <c r="U672" s="2">
        <v>3</v>
      </c>
      <c r="V672" s="2">
        <v>1</v>
      </c>
      <c r="W672" s="2">
        <v>0</v>
      </c>
    </row>
    <row r="673" spans="15:23" x14ac:dyDescent="0.25">
      <c r="O673" s="2">
        <v>660</v>
      </c>
      <c r="P673" s="2">
        <v>33</v>
      </c>
      <c r="Q673" s="2">
        <v>1.65</v>
      </c>
      <c r="R673" s="2">
        <v>1</v>
      </c>
      <c r="S673" s="2">
        <v>8</v>
      </c>
      <c r="T673" s="2">
        <v>8</v>
      </c>
      <c r="U673" s="2">
        <v>3</v>
      </c>
      <c r="V673" s="2">
        <v>0</v>
      </c>
      <c r="W673" s="2">
        <v>0</v>
      </c>
    </row>
    <row r="674" spans="15:23" x14ac:dyDescent="0.25">
      <c r="O674" s="2">
        <v>661</v>
      </c>
      <c r="P674" s="2">
        <v>30</v>
      </c>
      <c r="Q674" s="2">
        <v>1.5</v>
      </c>
      <c r="R674" s="2">
        <v>4</v>
      </c>
      <c r="S674" s="2">
        <v>8</v>
      </c>
      <c r="T674" s="2">
        <v>3</v>
      </c>
      <c r="U674" s="2">
        <v>4</v>
      </c>
      <c r="V674" s="2">
        <v>1</v>
      </c>
      <c r="W674" s="2">
        <v>0</v>
      </c>
    </row>
    <row r="675" spans="15:23" x14ac:dyDescent="0.25">
      <c r="O675" s="2">
        <v>662</v>
      </c>
      <c r="P675" s="2">
        <v>21</v>
      </c>
      <c r="Q675" s="2">
        <v>1.05</v>
      </c>
      <c r="R675" s="2">
        <v>5</v>
      </c>
      <c r="S675" s="2">
        <v>11</v>
      </c>
      <c r="T675" s="2">
        <v>2</v>
      </c>
      <c r="U675" s="2">
        <v>2</v>
      </c>
      <c r="V675" s="2">
        <v>0</v>
      </c>
      <c r="W675" s="2">
        <v>0</v>
      </c>
    </row>
    <row r="676" spans="15:23" x14ac:dyDescent="0.25">
      <c r="O676" s="2">
        <v>663</v>
      </c>
      <c r="P676" s="2">
        <v>24</v>
      </c>
      <c r="Q676" s="2">
        <v>1.2</v>
      </c>
      <c r="R676" s="2">
        <v>4</v>
      </c>
      <c r="S676" s="2">
        <v>10</v>
      </c>
      <c r="T676" s="2">
        <v>4</v>
      </c>
      <c r="U676" s="2">
        <v>2</v>
      </c>
      <c r="V676" s="2">
        <v>0</v>
      </c>
      <c r="W676" s="2">
        <v>0</v>
      </c>
    </row>
    <row r="677" spans="15:23" x14ac:dyDescent="0.25">
      <c r="O677" s="2">
        <v>664</v>
      </c>
      <c r="P677" s="2">
        <v>39</v>
      </c>
      <c r="Q677" s="2">
        <v>2.0526315789473686</v>
      </c>
      <c r="R677" s="2">
        <v>2</v>
      </c>
      <c r="S677" s="2">
        <v>6</v>
      </c>
      <c r="T677" s="2">
        <v>4</v>
      </c>
      <c r="U677" s="2">
        <v>3</v>
      </c>
      <c r="V677" s="2">
        <v>4</v>
      </c>
      <c r="W677" s="2">
        <v>0</v>
      </c>
    </row>
    <row r="678" spans="15:23" x14ac:dyDescent="0.25">
      <c r="O678" s="2">
        <v>665</v>
      </c>
      <c r="P678" s="2">
        <v>25</v>
      </c>
      <c r="Q678" s="2">
        <v>1.25</v>
      </c>
      <c r="R678" s="2">
        <v>7</v>
      </c>
      <c r="S678" s="2">
        <v>5</v>
      </c>
      <c r="T678" s="2">
        <v>5</v>
      </c>
      <c r="U678" s="2">
        <v>2</v>
      </c>
      <c r="V678" s="2">
        <v>1</v>
      </c>
      <c r="W678" s="2">
        <v>0</v>
      </c>
    </row>
    <row r="679" spans="15:23" x14ac:dyDescent="0.25">
      <c r="O679" s="2">
        <v>666</v>
      </c>
      <c r="P679" s="2">
        <v>30</v>
      </c>
      <c r="Q679" s="2">
        <v>1.5</v>
      </c>
      <c r="R679" s="2">
        <v>4</v>
      </c>
      <c r="S679" s="2">
        <v>10</v>
      </c>
      <c r="T679" s="2">
        <v>1</v>
      </c>
      <c r="U679" s="2">
        <v>2</v>
      </c>
      <c r="V679" s="2">
        <v>3</v>
      </c>
      <c r="W679" s="2">
        <v>0</v>
      </c>
    </row>
    <row r="680" spans="15:23" x14ac:dyDescent="0.25">
      <c r="O680" s="2">
        <v>667</v>
      </c>
      <c r="P680" s="2">
        <v>34</v>
      </c>
      <c r="Q680" s="2">
        <v>1.7</v>
      </c>
      <c r="R680" s="2">
        <v>3</v>
      </c>
      <c r="S680" s="2">
        <v>9</v>
      </c>
      <c r="T680" s="2">
        <v>2</v>
      </c>
      <c r="U680" s="2">
        <v>3</v>
      </c>
      <c r="V680" s="2">
        <v>3</v>
      </c>
      <c r="W680" s="2">
        <v>0</v>
      </c>
    </row>
    <row r="681" spans="15:23" x14ac:dyDescent="0.25">
      <c r="O681" s="2">
        <v>668</v>
      </c>
      <c r="P681" s="2">
        <v>28</v>
      </c>
      <c r="Q681" s="2">
        <v>1.4</v>
      </c>
      <c r="R681" s="2">
        <v>4</v>
      </c>
      <c r="S681" s="2">
        <v>10</v>
      </c>
      <c r="T681" s="2">
        <v>2</v>
      </c>
      <c r="U681" s="2">
        <v>2</v>
      </c>
      <c r="V681" s="2">
        <v>2</v>
      </c>
      <c r="W681" s="2">
        <v>0</v>
      </c>
    </row>
    <row r="682" spans="15:23" x14ac:dyDescent="0.25">
      <c r="O682" s="2">
        <v>669</v>
      </c>
      <c r="P682" s="2">
        <v>24</v>
      </c>
      <c r="Q682" s="2">
        <v>1.2</v>
      </c>
      <c r="R682" s="2">
        <v>6</v>
      </c>
      <c r="S682" s="2">
        <v>8</v>
      </c>
      <c r="T682" s="2">
        <v>3</v>
      </c>
      <c r="U682" s="2">
        <v>2</v>
      </c>
      <c r="V682" s="2">
        <v>1</v>
      </c>
      <c r="W682" s="2">
        <v>0</v>
      </c>
    </row>
    <row r="683" spans="15:23" x14ac:dyDescent="0.25">
      <c r="O683" s="2">
        <v>670</v>
      </c>
      <c r="P683" s="2">
        <v>26</v>
      </c>
      <c r="Q683" s="2">
        <v>1.3</v>
      </c>
      <c r="R683" s="2">
        <v>4</v>
      </c>
      <c r="S683" s="2">
        <v>10</v>
      </c>
      <c r="T683" s="2">
        <v>2</v>
      </c>
      <c r="U683" s="2">
        <v>4</v>
      </c>
      <c r="V683" s="2">
        <v>0</v>
      </c>
      <c r="W683" s="2">
        <v>0</v>
      </c>
    </row>
    <row r="684" spans="15:23" x14ac:dyDescent="0.25">
      <c r="O684" s="2">
        <v>671</v>
      </c>
      <c r="P684" s="2">
        <v>33</v>
      </c>
      <c r="Q684" s="2">
        <v>1.65</v>
      </c>
      <c r="R684" s="2">
        <v>1</v>
      </c>
      <c r="S684" s="2">
        <v>11</v>
      </c>
      <c r="T684" s="2">
        <v>5</v>
      </c>
      <c r="U684" s="2">
        <v>0</v>
      </c>
      <c r="V684" s="2">
        <v>3</v>
      </c>
      <c r="W684" s="2">
        <v>0</v>
      </c>
    </row>
    <row r="685" spans="15:23" x14ac:dyDescent="0.25">
      <c r="O685" s="2">
        <v>672</v>
      </c>
      <c r="P685" s="2">
        <v>25</v>
      </c>
      <c r="Q685" s="2">
        <v>1.25</v>
      </c>
      <c r="R685" s="2">
        <v>4</v>
      </c>
      <c r="S685" s="2">
        <v>9</v>
      </c>
      <c r="T685" s="2">
        <v>5</v>
      </c>
      <c r="U685" s="2">
        <v>2</v>
      </c>
      <c r="V685" s="2">
        <v>0</v>
      </c>
      <c r="W685" s="2">
        <v>0</v>
      </c>
    </row>
    <row r="686" spans="15:23" x14ac:dyDescent="0.25">
      <c r="O686" s="2">
        <v>673</v>
      </c>
      <c r="P686" s="2">
        <v>25</v>
      </c>
      <c r="Q686" s="2">
        <v>1.25</v>
      </c>
      <c r="R686" s="2">
        <v>3</v>
      </c>
      <c r="S686" s="2">
        <v>13</v>
      </c>
      <c r="T686" s="2">
        <v>1</v>
      </c>
      <c r="U686" s="2">
        <v>2</v>
      </c>
      <c r="V686" s="2">
        <v>1</v>
      </c>
      <c r="W686" s="2">
        <v>0</v>
      </c>
    </row>
    <row r="687" spans="15:23" x14ac:dyDescent="0.25">
      <c r="O687" s="2">
        <v>674</v>
      </c>
      <c r="P687" s="2">
        <v>35</v>
      </c>
      <c r="Q687" s="2">
        <v>1.75</v>
      </c>
      <c r="R687" s="2">
        <v>2</v>
      </c>
      <c r="S687" s="2">
        <v>8</v>
      </c>
      <c r="T687" s="2">
        <v>5</v>
      </c>
      <c r="U687" s="2">
        <v>3</v>
      </c>
      <c r="V687" s="2">
        <v>2</v>
      </c>
      <c r="W687" s="2">
        <v>0</v>
      </c>
    </row>
    <row r="688" spans="15:23" x14ac:dyDescent="0.25">
      <c r="O688" s="2">
        <v>675</v>
      </c>
      <c r="P688" s="2">
        <v>26</v>
      </c>
      <c r="Q688" s="2">
        <v>1.3</v>
      </c>
      <c r="R688" s="2">
        <v>2</v>
      </c>
      <c r="S688" s="2">
        <v>11</v>
      </c>
      <c r="T688" s="2">
        <v>6</v>
      </c>
      <c r="U688" s="2">
        <v>1</v>
      </c>
      <c r="V688" s="2">
        <v>0</v>
      </c>
      <c r="W688" s="2">
        <v>0</v>
      </c>
    </row>
    <row r="689" spans="15:23" x14ac:dyDescent="0.25">
      <c r="O689" s="2">
        <v>676</v>
      </c>
      <c r="P689" s="2">
        <v>22</v>
      </c>
      <c r="Q689" s="2">
        <v>1.1000000000000001</v>
      </c>
      <c r="R689" s="2">
        <v>6</v>
      </c>
      <c r="S689" s="2">
        <v>8</v>
      </c>
      <c r="T689" s="2">
        <v>5</v>
      </c>
      <c r="U689" s="2">
        <v>0</v>
      </c>
      <c r="V689" s="2">
        <v>1</v>
      </c>
      <c r="W689" s="2">
        <v>0</v>
      </c>
    </row>
    <row r="690" spans="15:23" x14ac:dyDescent="0.25">
      <c r="O690" s="2">
        <v>677</v>
      </c>
      <c r="P690" s="2">
        <v>22</v>
      </c>
      <c r="Q690" s="2">
        <v>1.1000000000000001</v>
      </c>
      <c r="R690" s="2">
        <v>4</v>
      </c>
      <c r="S690" s="2">
        <v>12</v>
      </c>
      <c r="T690" s="2">
        <v>2</v>
      </c>
      <c r="U690" s="2">
        <v>2</v>
      </c>
      <c r="V690" s="2">
        <v>0</v>
      </c>
      <c r="W690" s="2">
        <v>0</v>
      </c>
    </row>
    <row r="691" spans="15:23" x14ac:dyDescent="0.25">
      <c r="O691" s="2">
        <v>678</v>
      </c>
      <c r="P691" s="2">
        <v>26</v>
      </c>
      <c r="Q691" s="2">
        <v>1.3</v>
      </c>
      <c r="R691" s="2">
        <v>5</v>
      </c>
      <c r="S691" s="2">
        <v>9</v>
      </c>
      <c r="T691" s="2">
        <v>3</v>
      </c>
      <c r="U691" s="2">
        <v>1</v>
      </c>
      <c r="V691" s="2">
        <v>2</v>
      </c>
      <c r="W691" s="2">
        <v>0</v>
      </c>
    </row>
    <row r="692" spans="15:23" x14ac:dyDescent="0.25">
      <c r="O692" s="2">
        <v>679</v>
      </c>
      <c r="P692" s="2">
        <v>26</v>
      </c>
      <c r="Q692" s="2">
        <v>1.3</v>
      </c>
      <c r="R692" s="2">
        <v>9</v>
      </c>
      <c r="S692" s="2">
        <v>4</v>
      </c>
      <c r="T692" s="2">
        <v>2</v>
      </c>
      <c r="U692" s="2">
        <v>2</v>
      </c>
      <c r="V692" s="2">
        <v>3</v>
      </c>
      <c r="W692" s="2">
        <v>0</v>
      </c>
    </row>
    <row r="693" spans="15:23" x14ac:dyDescent="0.25">
      <c r="O693" s="2">
        <v>680</v>
      </c>
      <c r="P693" s="2">
        <v>15</v>
      </c>
      <c r="Q693" s="2">
        <v>0.75</v>
      </c>
      <c r="R693" s="2">
        <v>8</v>
      </c>
      <c r="S693" s="2">
        <v>9</v>
      </c>
      <c r="T693" s="2">
        <v>3</v>
      </c>
      <c r="U693" s="2">
        <v>0</v>
      </c>
      <c r="V693" s="2">
        <v>0</v>
      </c>
      <c r="W693" s="2">
        <v>0</v>
      </c>
    </row>
    <row r="694" spans="15:23" x14ac:dyDescent="0.25">
      <c r="O694" s="2">
        <v>681</v>
      </c>
      <c r="P694" s="2">
        <v>30</v>
      </c>
      <c r="Q694" s="2">
        <v>1.5</v>
      </c>
      <c r="R694" s="2">
        <v>5</v>
      </c>
      <c r="S694" s="2">
        <v>6</v>
      </c>
      <c r="T694" s="2">
        <v>5</v>
      </c>
      <c r="U694" s="2">
        <v>2</v>
      </c>
      <c r="V694" s="2">
        <v>2</v>
      </c>
      <c r="W694" s="2">
        <v>0</v>
      </c>
    </row>
    <row r="695" spans="15:23" x14ac:dyDescent="0.25">
      <c r="O695" s="2">
        <v>682</v>
      </c>
      <c r="P695" s="2">
        <v>28</v>
      </c>
      <c r="Q695" s="2">
        <v>1.4</v>
      </c>
      <c r="R695" s="2">
        <v>3</v>
      </c>
      <c r="S695" s="2">
        <v>10</v>
      </c>
      <c r="T695" s="2">
        <v>4</v>
      </c>
      <c r="U695" s="2">
        <v>2</v>
      </c>
      <c r="V695" s="2">
        <v>1</v>
      </c>
      <c r="W695" s="2">
        <v>0</v>
      </c>
    </row>
    <row r="696" spans="15:23" x14ac:dyDescent="0.25">
      <c r="O696" s="2">
        <v>683</v>
      </c>
      <c r="P696" s="2">
        <v>28</v>
      </c>
      <c r="Q696" s="2">
        <v>1.4</v>
      </c>
      <c r="R696" s="2">
        <v>3</v>
      </c>
      <c r="S696" s="2">
        <v>11</v>
      </c>
      <c r="T696" s="2">
        <v>3</v>
      </c>
      <c r="U696" s="2">
        <v>1</v>
      </c>
      <c r="V696" s="2">
        <v>2</v>
      </c>
      <c r="W696" s="2">
        <v>0</v>
      </c>
    </row>
    <row r="697" spans="15:23" x14ac:dyDescent="0.25">
      <c r="O697" s="2">
        <v>684</v>
      </c>
      <c r="P697" s="2">
        <v>36</v>
      </c>
      <c r="Q697" s="2">
        <v>1.8</v>
      </c>
      <c r="R697" s="2">
        <v>2</v>
      </c>
      <c r="S697" s="2">
        <v>9</v>
      </c>
      <c r="T697" s="2">
        <v>2</v>
      </c>
      <c r="U697" s="2">
        <v>5</v>
      </c>
      <c r="V697" s="2">
        <v>2</v>
      </c>
      <c r="W697" s="2">
        <v>0</v>
      </c>
    </row>
    <row r="698" spans="15:23" x14ac:dyDescent="0.25">
      <c r="O698" s="2">
        <v>685</v>
      </c>
      <c r="P698" s="2">
        <v>22</v>
      </c>
      <c r="Q698" s="2">
        <v>1.1000000000000001</v>
      </c>
      <c r="R698" s="2">
        <v>5</v>
      </c>
      <c r="S698" s="2">
        <v>9</v>
      </c>
      <c r="T698" s="2">
        <v>5</v>
      </c>
      <c r="U698" s="2">
        <v>1</v>
      </c>
      <c r="V698" s="2">
        <v>0</v>
      </c>
      <c r="W698" s="2">
        <v>0</v>
      </c>
    </row>
    <row r="699" spans="15:23" x14ac:dyDescent="0.25">
      <c r="O699" s="2">
        <v>686</v>
      </c>
      <c r="P699" s="2">
        <v>40</v>
      </c>
      <c r="Q699" s="2">
        <v>2</v>
      </c>
      <c r="R699" s="2">
        <v>3</v>
      </c>
      <c r="S699" s="2">
        <v>5</v>
      </c>
      <c r="T699" s="2">
        <v>5</v>
      </c>
      <c r="U699" s="2">
        <v>3</v>
      </c>
      <c r="V699" s="2">
        <v>4</v>
      </c>
      <c r="W699" s="2">
        <v>0</v>
      </c>
    </row>
    <row r="700" spans="15:23" x14ac:dyDescent="0.25">
      <c r="O700" s="2">
        <v>687</v>
      </c>
      <c r="P700" s="2">
        <v>27</v>
      </c>
      <c r="Q700" s="2">
        <v>1.35</v>
      </c>
      <c r="R700" s="2">
        <v>3</v>
      </c>
      <c r="S700" s="2">
        <v>9</v>
      </c>
      <c r="T700" s="2">
        <v>6</v>
      </c>
      <c r="U700" s="2">
        <v>2</v>
      </c>
      <c r="V700" s="2">
        <v>0</v>
      </c>
      <c r="W700" s="2">
        <v>0</v>
      </c>
    </row>
    <row r="701" spans="15:23" x14ac:dyDescent="0.25">
      <c r="O701" s="2">
        <v>688</v>
      </c>
      <c r="P701" s="2">
        <v>31</v>
      </c>
      <c r="Q701" s="2">
        <v>1.55</v>
      </c>
      <c r="R701" s="2">
        <v>3</v>
      </c>
      <c r="S701" s="2">
        <v>8</v>
      </c>
      <c r="T701" s="2">
        <v>6</v>
      </c>
      <c r="U701" s="2">
        <v>1</v>
      </c>
      <c r="V701" s="2">
        <v>2</v>
      </c>
      <c r="W701" s="2">
        <v>0</v>
      </c>
    </row>
    <row r="702" spans="15:23" x14ac:dyDescent="0.25">
      <c r="O702" s="2">
        <v>689</v>
      </c>
      <c r="P702" s="2">
        <v>19</v>
      </c>
      <c r="Q702" s="2">
        <v>0.95</v>
      </c>
      <c r="R702" s="2">
        <v>6</v>
      </c>
      <c r="S702" s="2">
        <v>10</v>
      </c>
      <c r="T702" s="2">
        <v>3</v>
      </c>
      <c r="U702" s="2">
        <v>1</v>
      </c>
      <c r="V702" s="2">
        <v>0</v>
      </c>
      <c r="W702" s="2">
        <v>0</v>
      </c>
    </row>
    <row r="703" spans="15:23" x14ac:dyDescent="0.25">
      <c r="O703" s="2">
        <v>690</v>
      </c>
      <c r="P703" s="2">
        <v>23</v>
      </c>
      <c r="Q703" s="2">
        <v>1.1499999999999999</v>
      </c>
      <c r="R703" s="2">
        <v>8</v>
      </c>
      <c r="S703" s="2">
        <v>7</v>
      </c>
      <c r="T703" s="2">
        <v>2</v>
      </c>
      <c r="U703" s="2">
        <v>0</v>
      </c>
      <c r="V703" s="2">
        <v>3</v>
      </c>
      <c r="W703" s="2">
        <v>0</v>
      </c>
    </row>
    <row r="704" spans="15:23" x14ac:dyDescent="0.25">
      <c r="O704" s="2">
        <v>691</v>
      </c>
      <c r="P704" s="2">
        <v>41</v>
      </c>
      <c r="Q704" s="2">
        <v>2.0499999999999998</v>
      </c>
      <c r="R704" s="2">
        <v>2</v>
      </c>
      <c r="S704" s="2">
        <v>6</v>
      </c>
      <c r="T704" s="2">
        <v>4</v>
      </c>
      <c r="U704" s="2">
        <v>5</v>
      </c>
      <c r="V704" s="2">
        <v>3</v>
      </c>
      <c r="W704" s="2">
        <v>0</v>
      </c>
    </row>
    <row r="705" spans="15:23" x14ac:dyDescent="0.25">
      <c r="O705" s="2">
        <v>692</v>
      </c>
      <c r="P705" s="2">
        <v>28</v>
      </c>
      <c r="Q705" s="2">
        <v>1.4</v>
      </c>
      <c r="R705" s="2">
        <v>6</v>
      </c>
      <c r="S705" s="2">
        <v>5</v>
      </c>
      <c r="T705" s="2">
        <v>5</v>
      </c>
      <c r="U705" s="2">
        <v>3</v>
      </c>
      <c r="V705" s="2">
        <v>1</v>
      </c>
      <c r="W705" s="2">
        <v>0</v>
      </c>
    </row>
    <row r="706" spans="15:23" x14ac:dyDescent="0.25">
      <c r="O706" s="2">
        <v>693</v>
      </c>
      <c r="P706" s="2">
        <v>34</v>
      </c>
      <c r="Q706" s="2">
        <v>1.7</v>
      </c>
      <c r="R706" s="2">
        <v>3</v>
      </c>
      <c r="S706" s="2">
        <v>9</v>
      </c>
      <c r="T706" s="2">
        <v>2</v>
      </c>
      <c r="U706" s="2">
        <v>3</v>
      </c>
      <c r="V706" s="2">
        <v>3</v>
      </c>
      <c r="W706" s="2">
        <v>0</v>
      </c>
    </row>
    <row r="707" spans="15:23" x14ac:dyDescent="0.25">
      <c r="O707" s="2">
        <v>694</v>
      </c>
      <c r="P707" s="2">
        <v>26</v>
      </c>
      <c r="Q707" s="2">
        <v>1.3</v>
      </c>
      <c r="R707" s="2">
        <v>7</v>
      </c>
      <c r="S707" s="2">
        <v>6</v>
      </c>
      <c r="T707" s="2">
        <v>3</v>
      </c>
      <c r="U707" s="2">
        <v>2</v>
      </c>
      <c r="V707" s="2">
        <v>2</v>
      </c>
      <c r="W707" s="2">
        <v>0</v>
      </c>
    </row>
    <row r="708" spans="15:23" x14ac:dyDescent="0.25">
      <c r="O708" s="2">
        <v>695</v>
      </c>
      <c r="P708" s="2">
        <v>34</v>
      </c>
      <c r="Q708" s="2">
        <v>1.7</v>
      </c>
      <c r="R708" s="2">
        <v>2</v>
      </c>
      <c r="S708" s="2">
        <v>10</v>
      </c>
      <c r="T708" s="2">
        <v>3</v>
      </c>
      <c r="U708" s="2">
        <v>2</v>
      </c>
      <c r="V708" s="2">
        <v>3</v>
      </c>
      <c r="W708" s="2">
        <v>0</v>
      </c>
    </row>
    <row r="709" spans="15:23" x14ac:dyDescent="0.25">
      <c r="O709" s="2">
        <v>696</v>
      </c>
      <c r="P709" s="2">
        <v>35</v>
      </c>
      <c r="Q709" s="2">
        <v>1.75</v>
      </c>
      <c r="R709" s="2">
        <v>3</v>
      </c>
      <c r="S709" s="2">
        <v>8</v>
      </c>
      <c r="T709" s="2">
        <v>3</v>
      </c>
      <c r="U709" s="2">
        <v>4</v>
      </c>
      <c r="V709" s="2">
        <v>1</v>
      </c>
      <c r="W709" s="2">
        <v>1</v>
      </c>
    </row>
    <row r="710" spans="15:23" x14ac:dyDescent="0.25">
      <c r="O710" s="2">
        <v>697</v>
      </c>
      <c r="P710" s="2">
        <v>25</v>
      </c>
      <c r="Q710" s="2">
        <v>1.25</v>
      </c>
      <c r="R710" s="2">
        <v>7</v>
      </c>
      <c r="S710" s="2">
        <v>6</v>
      </c>
      <c r="T710" s="2">
        <v>4</v>
      </c>
      <c r="U710" s="2">
        <v>1</v>
      </c>
      <c r="V710" s="2">
        <v>2</v>
      </c>
      <c r="W710" s="2">
        <v>0</v>
      </c>
    </row>
    <row r="711" spans="15:23" x14ac:dyDescent="0.25">
      <c r="O711" s="2">
        <v>698</v>
      </c>
      <c r="P711" s="2">
        <v>33</v>
      </c>
      <c r="Q711" s="2">
        <v>1.65</v>
      </c>
      <c r="R711" s="2">
        <v>3</v>
      </c>
      <c r="S711" s="2">
        <v>8</v>
      </c>
      <c r="T711" s="2">
        <v>5</v>
      </c>
      <c r="U711" s="2">
        <v>1</v>
      </c>
      <c r="V711" s="2">
        <v>3</v>
      </c>
      <c r="W711" s="2">
        <v>0</v>
      </c>
    </row>
    <row r="712" spans="15:23" x14ac:dyDescent="0.25">
      <c r="O712" s="2">
        <v>699</v>
      </c>
      <c r="P712" s="2">
        <v>23</v>
      </c>
      <c r="Q712" s="2">
        <v>1.1499999999999999</v>
      </c>
      <c r="R712" s="2">
        <v>6</v>
      </c>
      <c r="S712" s="2">
        <v>5</v>
      </c>
      <c r="T712" s="2">
        <v>9</v>
      </c>
      <c r="U712" s="2">
        <v>0</v>
      </c>
      <c r="V712" s="2">
        <v>0</v>
      </c>
      <c r="W712" s="2">
        <v>0</v>
      </c>
    </row>
    <row r="713" spans="15:23" x14ac:dyDescent="0.25">
      <c r="O713" s="2">
        <v>700</v>
      </c>
      <c r="P713" s="2">
        <v>26</v>
      </c>
      <c r="Q713" s="2">
        <v>1.3</v>
      </c>
      <c r="R713" s="2">
        <v>8</v>
      </c>
      <c r="S713" s="2">
        <v>3</v>
      </c>
      <c r="T713" s="2">
        <v>6</v>
      </c>
      <c r="U713" s="2">
        <v>1</v>
      </c>
      <c r="V713" s="2">
        <v>2</v>
      </c>
      <c r="W713" s="2">
        <v>0</v>
      </c>
    </row>
    <row r="714" spans="15:23" x14ac:dyDescent="0.25">
      <c r="O714" s="2">
        <v>701</v>
      </c>
      <c r="P714" s="2">
        <v>32</v>
      </c>
      <c r="Q714" s="2">
        <v>1.6</v>
      </c>
      <c r="R714" s="2">
        <v>2</v>
      </c>
      <c r="S714" s="2">
        <v>9</v>
      </c>
      <c r="T714" s="2">
        <v>6</v>
      </c>
      <c r="U714" s="2">
        <v>1</v>
      </c>
      <c r="V714" s="2">
        <v>2</v>
      </c>
      <c r="W714" s="2">
        <v>0</v>
      </c>
    </row>
    <row r="715" spans="15:23" x14ac:dyDescent="0.25">
      <c r="O715" s="2">
        <v>702</v>
      </c>
      <c r="P715" s="2">
        <v>30</v>
      </c>
      <c r="Q715" s="2">
        <v>1.5</v>
      </c>
      <c r="R715" s="2">
        <v>4</v>
      </c>
      <c r="S715" s="2">
        <v>8</v>
      </c>
      <c r="T715" s="2">
        <v>4</v>
      </c>
      <c r="U715" s="2">
        <v>2</v>
      </c>
      <c r="V715" s="2">
        <v>2</v>
      </c>
      <c r="W715" s="2">
        <v>0</v>
      </c>
    </row>
    <row r="716" spans="15:23" x14ac:dyDescent="0.25">
      <c r="O716" s="2">
        <v>703</v>
      </c>
      <c r="P716" s="2">
        <v>24</v>
      </c>
      <c r="Q716" s="2">
        <v>1.2</v>
      </c>
      <c r="R716" s="2">
        <v>5</v>
      </c>
      <c r="S716" s="2">
        <v>8</v>
      </c>
      <c r="T716" s="2">
        <v>5</v>
      </c>
      <c r="U716" s="2">
        <v>2</v>
      </c>
      <c r="V716" s="2">
        <v>0</v>
      </c>
      <c r="W716" s="2">
        <v>0</v>
      </c>
    </row>
    <row r="717" spans="15:23" x14ac:dyDescent="0.25">
      <c r="O717" s="2">
        <v>704</v>
      </c>
      <c r="P717" s="2">
        <v>28</v>
      </c>
      <c r="Q717" s="2">
        <v>1.4</v>
      </c>
      <c r="R717" s="2">
        <v>6</v>
      </c>
      <c r="S717" s="2">
        <v>6</v>
      </c>
      <c r="T717" s="2">
        <v>5</v>
      </c>
      <c r="U717" s="2">
        <v>1</v>
      </c>
      <c r="V717" s="2">
        <v>1</v>
      </c>
      <c r="W717" s="2">
        <v>1</v>
      </c>
    </row>
    <row r="718" spans="15:23" x14ac:dyDescent="0.25">
      <c r="O718" s="2">
        <v>705</v>
      </c>
      <c r="P718" s="2">
        <v>19</v>
      </c>
      <c r="Q718" s="2">
        <v>0.95</v>
      </c>
      <c r="R718" s="2">
        <v>5</v>
      </c>
      <c r="S718" s="2">
        <v>11</v>
      </c>
      <c r="T718" s="2">
        <v>4</v>
      </c>
      <c r="U718" s="2">
        <v>0</v>
      </c>
      <c r="V718" s="2">
        <v>0</v>
      </c>
      <c r="W718" s="2">
        <v>0</v>
      </c>
    </row>
    <row r="719" spans="15:23" x14ac:dyDescent="0.25">
      <c r="O719" s="2">
        <v>706</v>
      </c>
      <c r="P719" s="2">
        <v>36</v>
      </c>
      <c r="Q719" s="2">
        <v>1.8</v>
      </c>
      <c r="R719" s="2">
        <v>2</v>
      </c>
      <c r="S719" s="2">
        <v>7</v>
      </c>
      <c r="T719" s="2">
        <v>5</v>
      </c>
      <c r="U719" s="2">
        <v>5</v>
      </c>
      <c r="V719" s="2">
        <v>1</v>
      </c>
      <c r="W719" s="2">
        <v>0</v>
      </c>
    </row>
    <row r="720" spans="15:23" x14ac:dyDescent="0.25">
      <c r="O720" s="2">
        <v>707</v>
      </c>
      <c r="P720" s="2">
        <v>34</v>
      </c>
      <c r="Q720" s="2">
        <v>1.7</v>
      </c>
      <c r="R720" s="2">
        <v>1</v>
      </c>
      <c r="S720" s="2">
        <v>10</v>
      </c>
      <c r="T720" s="2">
        <v>5</v>
      </c>
      <c r="U720" s="2">
        <v>2</v>
      </c>
      <c r="V720" s="2">
        <v>2</v>
      </c>
      <c r="W720" s="2">
        <v>0</v>
      </c>
    </row>
    <row r="721" spans="15:23" x14ac:dyDescent="0.25">
      <c r="O721" s="2">
        <v>708</v>
      </c>
      <c r="P721" s="2">
        <v>22</v>
      </c>
      <c r="Q721" s="2">
        <v>1.1578947368421053</v>
      </c>
      <c r="R721" s="2">
        <v>5</v>
      </c>
      <c r="S721" s="2">
        <v>8</v>
      </c>
      <c r="T721" s="2">
        <v>5</v>
      </c>
      <c r="U721" s="2">
        <v>0</v>
      </c>
      <c r="V721" s="2">
        <v>1</v>
      </c>
      <c r="W721" s="2">
        <v>0</v>
      </c>
    </row>
    <row r="722" spans="15:23" x14ac:dyDescent="0.25">
      <c r="O722" s="2">
        <v>709</v>
      </c>
      <c r="P722" s="2">
        <v>29</v>
      </c>
      <c r="Q722" s="2">
        <v>1.45</v>
      </c>
      <c r="R722" s="2">
        <v>4</v>
      </c>
      <c r="S722" s="2">
        <v>9</v>
      </c>
      <c r="T722" s="2">
        <v>4</v>
      </c>
      <c r="U722" s="2">
        <v>0</v>
      </c>
      <c r="V722" s="2">
        <v>3</v>
      </c>
      <c r="W722" s="2">
        <v>0</v>
      </c>
    </row>
    <row r="723" spans="15:23" x14ac:dyDescent="0.25">
      <c r="O723" s="2">
        <v>710</v>
      </c>
      <c r="P723" s="2">
        <v>30</v>
      </c>
      <c r="Q723" s="2">
        <v>1.5</v>
      </c>
      <c r="R723" s="2">
        <v>6</v>
      </c>
      <c r="S723" s="2">
        <v>7</v>
      </c>
      <c r="T723" s="2">
        <v>1</v>
      </c>
      <c r="U723" s="2">
        <v>3</v>
      </c>
      <c r="V723" s="2">
        <v>3</v>
      </c>
      <c r="W723" s="2">
        <v>0</v>
      </c>
    </row>
    <row r="724" spans="15:23" x14ac:dyDescent="0.25">
      <c r="O724" s="2">
        <v>711</v>
      </c>
      <c r="P724" s="2">
        <v>29</v>
      </c>
      <c r="Q724" s="2">
        <v>1.45</v>
      </c>
      <c r="R724" s="2">
        <v>2</v>
      </c>
      <c r="S724" s="2">
        <v>11</v>
      </c>
      <c r="T724" s="2">
        <v>4</v>
      </c>
      <c r="U724" s="2">
        <v>2</v>
      </c>
      <c r="V724" s="2">
        <v>1</v>
      </c>
      <c r="W724" s="2">
        <v>0</v>
      </c>
    </row>
    <row r="725" spans="15:23" x14ac:dyDescent="0.25">
      <c r="O725" s="2">
        <v>712</v>
      </c>
      <c r="P725" s="2">
        <v>33</v>
      </c>
      <c r="Q725" s="2">
        <v>1.65</v>
      </c>
      <c r="R725" s="2">
        <v>3</v>
      </c>
      <c r="S725" s="2">
        <v>6</v>
      </c>
      <c r="T725" s="2">
        <v>7</v>
      </c>
      <c r="U725" s="2">
        <v>3</v>
      </c>
      <c r="V725" s="2">
        <v>1</v>
      </c>
      <c r="W725" s="2">
        <v>0</v>
      </c>
    </row>
    <row r="726" spans="15:23" x14ac:dyDescent="0.25">
      <c r="O726" s="2">
        <v>713</v>
      </c>
      <c r="P726" s="2">
        <v>26</v>
      </c>
      <c r="Q726" s="2">
        <v>1.3</v>
      </c>
      <c r="R726" s="2">
        <v>5</v>
      </c>
      <c r="S726" s="2">
        <v>7</v>
      </c>
      <c r="T726" s="2">
        <v>5</v>
      </c>
      <c r="U726" s="2">
        <v>3</v>
      </c>
      <c r="V726" s="2">
        <v>0</v>
      </c>
      <c r="W726" s="2">
        <v>0</v>
      </c>
    </row>
    <row r="727" spans="15:23" x14ac:dyDescent="0.25">
      <c r="O727" s="2">
        <v>714</v>
      </c>
      <c r="P727" s="2">
        <v>28</v>
      </c>
      <c r="Q727" s="2">
        <v>1.4</v>
      </c>
      <c r="R727" s="2">
        <v>6</v>
      </c>
      <c r="S727" s="2">
        <v>6</v>
      </c>
      <c r="T727" s="2">
        <v>4</v>
      </c>
      <c r="U727" s="2">
        <v>2</v>
      </c>
      <c r="V727" s="2">
        <v>2</v>
      </c>
      <c r="W727" s="2">
        <v>0</v>
      </c>
    </row>
    <row r="728" spans="15:23" x14ac:dyDescent="0.25">
      <c r="O728" s="2">
        <v>715</v>
      </c>
      <c r="P728" s="2">
        <v>26</v>
      </c>
      <c r="Q728" s="2">
        <v>1.3</v>
      </c>
      <c r="R728" s="2">
        <v>4</v>
      </c>
      <c r="S728" s="2">
        <v>9</v>
      </c>
      <c r="T728" s="2">
        <v>4</v>
      </c>
      <c r="U728" s="2">
        <v>3</v>
      </c>
      <c r="V728" s="2">
        <v>0</v>
      </c>
      <c r="W728" s="2">
        <v>0</v>
      </c>
    </row>
    <row r="729" spans="15:23" x14ac:dyDescent="0.25">
      <c r="O729" s="2">
        <v>716</v>
      </c>
      <c r="P729" s="2">
        <v>23</v>
      </c>
      <c r="Q729" s="2">
        <v>1.1499999999999999</v>
      </c>
      <c r="R729" s="2">
        <v>5</v>
      </c>
      <c r="S729" s="2">
        <v>10</v>
      </c>
      <c r="T729" s="2">
        <v>2</v>
      </c>
      <c r="U729" s="2">
        <v>3</v>
      </c>
      <c r="V729" s="2">
        <v>0</v>
      </c>
      <c r="W729" s="2">
        <v>0</v>
      </c>
    </row>
    <row r="730" spans="15:23" x14ac:dyDescent="0.25">
      <c r="O730" s="2">
        <v>717</v>
      </c>
      <c r="P730" s="2">
        <v>25</v>
      </c>
      <c r="Q730" s="2">
        <v>1.25</v>
      </c>
      <c r="R730" s="2">
        <v>7</v>
      </c>
      <c r="S730" s="2">
        <v>6</v>
      </c>
      <c r="T730" s="2">
        <v>3</v>
      </c>
      <c r="U730" s="2">
        <v>3</v>
      </c>
      <c r="V730" s="2">
        <v>1</v>
      </c>
      <c r="W730" s="2">
        <v>0</v>
      </c>
    </row>
    <row r="731" spans="15:23" x14ac:dyDescent="0.25">
      <c r="O731" s="2">
        <v>718</v>
      </c>
      <c r="P731" s="2">
        <v>35</v>
      </c>
      <c r="Q731" s="2">
        <v>1.75</v>
      </c>
      <c r="R731" s="2">
        <v>3</v>
      </c>
      <c r="S731" s="2">
        <v>7</v>
      </c>
      <c r="T731" s="2">
        <v>4</v>
      </c>
      <c r="U731" s="2">
        <v>4</v>
      </c>
      <c r="V731" s="2">
        <v>2</v>
      </c>
      <c r="W731" s="2">
        <v>0</v>
      </c>
    </row>
    <row r="732" spans="15:23" x14ac:dyDescent="0.25">
      <c r="O732" s="2">
        <v>719</v>
      </c>
      <c r="P732" s="2">
        <v>26</v>
      </c>
      <c r="Q732" s="2">
        <v>1.3</v>
      </c>
      <c r="R732" s="2">
        <v>5</v>
      </c>
      <c r="S732" s="2">
        <v>9</v>
      </c>
      <c r="T732" s="2">
        <v>3</v>
      </c>
      <c r="U732" s="2">
        <v>1</v>
      </c>
      <c r="V732" s="2">
        <v>2</v>
      </c>
      <c r="W732" s="2">
        <v>0</v>
      </c>
    </row>
    <row r="733" spans="15:23" x14ac:dyDescent="0.25">
      <c r="O733" s="2">
        <v>720</v>
      </c>
      <c r="P733" s="2">
        <v>34</v>
      </c>
      <c r="Q733" s="2">
        <v>1.7</v>
      </c>
      <c r="R733" s="2">
        <v>5</v>
      </c>
      <c r="S733" s="2">
        <v>6</v>
      </c>
      <c r="T733" s="2">
        <v>3</v>
      </c>
      <c r="U733" s="2">
        <v>2</v>
      </c>
      <c r="V733" s="2">
        <v>4</v>
      </c>
      <c r="W733" s="2">
        <v>0</v>
      </c>
    </row>
    <row r="734" spans="15:23" x14ac:dyDescent="0.25">
      <c r="O734" s="2">
        <v>721</v>
      </c>
      <c r="P734" s="2">
        <v>23</v>
      </c>
      <c r="Q734" s="2">
        <v>1.1499999999999999</v>
      </c>
      <c r="R734" s="2">
        <v>6</v>
      </c>
      <c r="S734" s="2">
        <v>6</v>
      </c>
      <c r="T734" s="2">
        <v>7</v>
      </c>
      <c r="U734" s="2">
        <v>1</v>
      </c>
      <c r="V734" s="2">
        <v>0</v>
      </c>
      <c r="W734" s="2">
        <v>0</v>
      </c>
    </row>
    <row r="735" spans="15:23" x14ac:dyDescent="0.25">
      <c r="O735" s="2">
        <v>722</v>
      </c>
      <c r="P735" s="2">
        <v>35</v>
      </c>
      <c r="Q735" s="2">
        <v>1.75</v>
      </c>
      <c r="R735" s="2">
        <v>0</v>
      </c>
      <c r="S735" s="2">
        <v>9</v>
      </c>
      <c r="T735" s="2">
        <v>7</v>
      </c>
      <c r="U735" s="2">
        <v>4</v>
      </c>
      <c r="V735" s="2">
        <v>0</v>
      </c>
      <c r="W735" s="2">
        <v>0</v>
      </c>
    </row>
    <row r="736" spans="15:23" x14ac:dyDescent="0.25">
      <c r="O736" s="2">
        <v>723</v>
      </c>
      <c r="P736" s="2">
        <v>30</v>
      </c>
      <c r="Q736" s="2">
        <v>1.5</v>
      </c>
      <c r="R736" s="2">
        <v>4</v>
      </c>
      <c r="S736" s="2">
        <v>7</v>
      </c>
      <c r="T736" s="2">
        <v>6</v>
      </c>
      <c r="U736" s="2">
        <v>1</v>
      </c>
      <c r="V736" s="2">
        <v>2</v>
      </c>
      <c r="W736" s="2">
        <v>0</v>
      </c>
    </row>
    <row r="737" spans="15:23" x14ac:dyDescent="0.25">
      <c r="O737" s="2">
        <v>724</v>
      </c>
      <c r="P737" s="2">
        <v>34</v>
      </c>
      <c r="Q737" s="2">
        <v>1.7</v>
      </c>
      <c r="R737" s="2">
        <v>3</v>
      </c>
      <c r="S737" s="2">
        <v>7</v>
      </c>
      <c r="T737" s="2">
        <v>4</v>
      </c>
      <c r="U737" s="2">
        <v>5</v>
      </c>
      <c r="V737" s="2">
        <v>1</v>
      </c>
      <c r="W737" s="2">
        <v>0</v>
      </c>
    </row>
    <row r="738" spans="15:23" x14ac:dyDescent="0.25">
      <c r="O738" s="2">
        <v>725</v>
      </c>
      <c r="P738" s="2">
        <v>36</v>
      </c>
      <c r="Q738" s="2">
        <v>1.8</v>
      </c>
      <c r="R738" s="2">
        <v>3</v>
      </c>
      <c r="S738" s="2">
        <v>5</v>
      </c>
      <c r="T738" s="2">
        <v>5</v>
      </c>
      <c r="U738" s="2">
        <v>7</v>
      </c>
      <c r="V738" s="2">
        <v>0</v>
      </c>
      <c r="W738" s="2">
        <v>0</v>
      </c>
    </row>
    <row r="739" spans="15:23" x14ac:dyDescent="0.25">
      <c r="O739" s="2">
        <v>726</v>
      </c>
      <c r="P739" s="2">
        <v>34</v>
      </c>
      <c r="Q739" s="2">
        <v>1.7</v>
      </c>
      <c r="R739" s="2">
        <v>3</v>
      </c>
      <c r="S739" s="2">
        <v>8</v>
      </c>
      <c r="T739" s="2">
        <v>3</v>
      </c>
      <c r="U739" s="2">
        <v>4</v>
      </c>
      <c r="V739" s="2">
        <v>2</v>
      </c>
      <c r="W739" s="2">
        <v>0</v>
      </c>
    </row>
    <row r="740" spans="15:23" x14ac:dyDescent="0.25">
      <c r="O740" s="2">
        <v>727</v>
      </c>
      <c r="P740" s="2">
        <v>17</v>
      </c>
      <c r="Q740" s="2">
        <v>0.85</v>
      </c>
      <c r="R740" s="2">
        <v>8</v>
      </c>
      <c r="S740" s="2">
        <v>8</v>
      </c>
      <c r="T740" s="2">
        <v>3</v>
      </c>
      <c r="U740" s="2">
        <v>1</v>
      </c>
      <c r="V740" s="2">
        <v>0</v>
      </c>
      <c r="W740" s="2">
        <v>0</v>
      </c>
    </row>
    <row r="741" spans="15:23" x14ac:dyDescent="0.25">
      <c r="O741" s="2">
        <v>728</v>
      </c>
      <c r="P741" s="2">
        <v>34</v>
      </c>
      <c r="Q741" s="2">
        <v>1.7</v>
      </c>
      <c r="R741" s="2">
        <v>3</v>
      </c>
      <c r="S741" s="2">
        <v>7</v>
      </c>
      <c r="T741" s="2">
        <v>5</v>
      </c>
      <c r="U741" s="2">
        <v>3</v>
      </c>
      <c r="V741" s="2">
        <v>2</v>
      </c>
      <c r="W741" s="2">
        <v>0</v>
      </c>
    </row>
    <row r="742" spans="15:23" x14ac:dyDescent="0.25">
      <c r="O742" s="2">
        <v>729</v>
      </c>
      <c r="P742" s="2">
        <v>28</v>
      </c>
      <c r="Q742" s="2">
        <v>1.4</v>
      </c>
      <c r="R742" s="2">
        <v>4</v>
      </c>
      <c r="S742" s="2">
        <v>9</v>
      </c>
      <c r="T742" s="2">
        <v>3</v>
      </c>
      <c r="U742" s="2">
        <v>3</v>
      </c>
      <c r="V742" s="2">
        <v>1</v>
      </c>
      <c r="W742" s="2">
        <v>0</v>
      </c>
    </row>
    <row r="743" spans="15:23" x14ac:dyDescent="0.25">
      <c r="O743" s="2">
        <v>730</v>
      </c>
      <c r="P743" s="2">
        <v>30</v>
      </c>
      <c r="Q743" s="2">
        <v>1.5</v>
      </c>
      <c r="R743" s="2">
        <v>3</v>
      </c>
      <c r="S743" s="2">
        <v>8</v>
      </c>
      <c r="T743" s="2">
        <v>5</v>
      </c>
      <c r="U743" s="2">
        <v>4</v>
      </c>
      <c r="V743" s="2">
        <v>0</v>
      </c>
      <c r="W743" s="2">
        <v>0</v>
      </c>
    </row>
    <row r="744" spans="15:23" x14ac:dyDescent="0.25">
      <c r="O744" s="2">
        <v>731</v>
      </c>
      <c r="P744" s="2">
        <v>33</v>
      </c>
      <c r="Q744" s="2">
        <v>1.65</v>
      </c>
      <c r="R744" s="2">
        <v>3</v>
      </c>
      <c r="S744" s="2">
        <v>10</v>
      </c>
      <c r="T744" s="2">
        <v>1</v>
      </c>
      <c r="U744" s="2">
        <v>3</v>
      </c>
      <c r="V744" s="2">
        <v>3</v>
      </c>
      <c r="W744" s="2">
        <v>0</v>
      </c>
    </row>
    <row r="745" spans="15:23" x14ac:dyDescent="0.25">
      <c r="O745" s="2">
        <v>732</v>
      </c>
      <c r="P745" s="2">
        <v>34</v>
      </c>
      <c r="Q745" s="2">
        <v>1.7</v>
      </c>
      <c r="R745" s="2">
        <v>1</v>
      </c>
      <c r="S745" s="2">
        <v>10</v>
      </c>
      <c r="T745" s="2">
        <v>4</v>
      </c>
      <c r="U745" s="2">
        <v>4</v>
      </c>
      <c r="V745" s="2">
        <v>1</v>
      </c>
      <c r="W745" s="2">
        <v>0</v>
      </c>
    </row>
    <row r="746" spans="15:23" x14ac:dyDescent="0.25">
      <c r="O746" s="2">
        <v>733</v>
      </c>
      <c r="P746" s="2">
        <v>33</v>
      </c>
      <c r="Q746" s="2">
        <v>1.65</v>
      </c>
      <c r="R746" s="2">
        <v>4</v>
      </c>
      <c r="S746" s="2">
        <v>8</v>
      </c>
      <c r="T746" s="2">
        <v>2</v>
      </c>
      <c r="U746" s="2">
        <v>3</v>
      </c>
      <c r="V746" s="2">
        <v>3</v>
      </c>
      <c r="W746" s="2">
        <v>0</v>
      </c>
    </row>
    <row r="747" spans="15:23" x14ac:dyDescent="0.25">
      <c r="O747" s="2">
        <v>734</v>
      </c>
      <c r="P747" s="2">
        <v>32</v>
      </c>
      <c r="Q747" s="2">
        <v>1.6</v>
      </c>
      <c r="R747" s="2">
        <v>5</v>
      </c>
      <c r="S747" s="2">
        <v>5</v>
      </c>
      <c r="T747" s="2">
        <v>4</v>
      </c>
      <c r="U747" s="2">
        <v>5</v>
      </c>
      <c r="V747" s="2">
        <v>1</v>
      </c>
      <c r="W747" s="2">
        <v>0</v>
      </c>
    </row>
    <row r="748" spans="15:23" x14ac:dyDescent="0.25">
      <c r="O748" s="2">
        <v>735</v>
      </c>
      <c r="P748" s="2">
        <v>29</v>
      </c>
      <c r="Q748" s="2">
        <v>1.45</v>
      </c>
      <c r="R748" s="2">
        <v>4</v>
      </c>
      <c r="S748" s="2">
        <v>7</v>
      </c>
      <c r="T748" s="2">
        <v>5</v>
      </c>
      <c r="U748" s="2">
        <v>4</v>
      </c>
      <c r="V748" s="2">
        <v>0</v>
      </c>
      <c r="W748" s="2">
        <v>0</v>
      </c>
    </row>
    <row r="749" spans="15:23" x14ac:dyDescent="0.25">
      <c r="O749" s="2">
        <v>736</v>
      </c>
      <c r="P749" s="2">
        <v>34</v>
      </c>
      <c r="Q749" s="2">
        <v>1.7</v>
      </c>
      <c r="R749" s="2">
        <v>5</v>
      </c>
      <c r="S749" s="2">
        <v>5</v>
      </c>
      <c r="T749" s="2">
        <v>4</v>
      </c>
      <c r="U749" s="2">
        <v>3</v>
      </c>
      <c r="V749" s="2">
        <v>3</v>
      </c>
      <c r="W749" s="2">
        <v>0</v>
      </c>
    </row>
    <row r="750" spans="15:23" x14ac:dyDescent="0.25">
      <c r="O750" s="2">
        <v>737</v>
      </c>
      <c r="P750" s="2">
        <v>28</v>
      </c>
      <c r="Q750" s="2">
        <v>1.4</v>
      </c>
      <c r="R750" s="2">
        <v>6</v>
      </c>
      <c r="S750" s="2">
        <v>7</v>
      </c>
      <c r="T750" s="2">
        <v>2</v>
      </c>
      <c r="U750" s="2">
        <v>3</v>
      </c>
      <c r="V750" s="2">
        <v>2</v>
      </c>
      <c r="W750" s="2">
        <v>0</v>
      </c>
    </row>
    <row r="751" spans="15:23" x14ac:dyDescent="0.25">
      <c r="O751" s="2">
        <v>738</v>
      </c>
      <c r="P751" s="2">
        <v>25</v>
      </c>
      <c r="Q751" s="2">
        <v>1.25</v>
      </c>
      <c r="R751" s="2">
        <v>5</v>
      </c>
      <c r="S751" s="2">
        <v>9</v>
      </c>
      <c r="T751" s="2">
        <v>2</v>
      </c>
      <c r="U751" s="2">
        <v>4</v>
      </c>
      <c r="V751" s="2">
        <v>0</v>
      </c>
      <c r="W751" s="2">
        <v>0</v>
      </c>
    </row>
    <row r="752" spans="15:23" x14ac:dyDescent="0.25">
      <c r="O752" s="2">
        <v>739</v>
      </c>
      <c r="P752" s="2">
        <v>28</v>
      </c>
      <c r="Q752" s="2">
        <v>1.4</v>
      </c>
      <c r="R752" s="2">
        <v>8</v>
      </c>
      <c r="S752" s="2">
        <v>4</v>
      </c>
      <c r="T752" s="2">
        <v>1</v>
      </c>
      <c r="U752" s="2">
        <v>6</v>
      </c>
      <c r="V752" s="2">
        <v>1</v>
      </c>
      <c r="W752" s="2">
        <v>0</v>
      </c>
    </row>
    <row r="753" spans="15:23" x14ac:dyDescent="0.25">
      <c r="O753" s="2">
        <v>740</v>
      </c>
      <c r="P753" s="2">
        <v>28</v>
      </c>
      <c r="Q753" s="2">
        <v>1.4</v>
      </c>
      <c r="R753" s="2">
        <v>6</v>
      </c>
      <c r="S753" s="2">
        <v>6</v>
      </c>
      <c r="T753" s="2">
        <v>4</v>
      </c>
      <c r="U753" s="2">
        <v>2</v>
      </c>
      <c r="V753" s="2">
        <v>2</v>
      </c>
      <c r="W753" s="2">
        <v>0</v>
      </c>
    </row>
    <row r="754" spans="15:23" x14ac:dyDescent="0.25">
      <c r="O754" s="2">
        <v>741</v>
      </c>
      <c r="P754" s="2">
        <v>30</v>
      </c>
      <c r="Q754" s="2">
        <v>1.5</v>
      </c>
      <c r="R754" s="2">
        <v>4</v>
      </c>
      <c r="S754" s="2">
        <v>10</v>
      </c>
      <c r="T754" s="2">
        <v>1</v>
      </c>
      <c r="U754" s="2">
        <v>2</v>
      </c>
      <c r="V754" s="2">
        <v>3</v>
      </c>
      <c r="W754" s="2">
        <v>0</v>
      </c>
    </row>
    <row r="755" spans="15:23" x14ac:dyDescent="0.25">
      <c r="O755" s="2">
        <v>742</v>
      </c>
      <c r="P755" s="2">
        <v>36</v>
      </c>
      <c r="Q755" s="2">
        <v>1.8</v>
      </c>
      <c r="R755" s="2">
        <v>4</v>
      </c>
      <c r="S755" s="2">
        <v>4</v>
      </c>
      <c r="T755" s="2">
        <v>6</v>
      </c>
      <c r="U755" s="2">
        <v>4</v>
      </c>
      <c r="V755" s="2">
        <v>2</v>
      </c>
      <c r="W755" s="2">
        <v>0</v>
      </c>
    </row>
    <row r="756" spans="15:23" x14ac:dyDescent="0.25">
      <c r="O756" s="2">
        <v>743</v>
      </c>
      <c r="P756" s="2">
        <v>20</v>
      </c>
      <c r="Q756" s="2">
        <v>1</v>
      </c>
      <c r="R756" s="2">
        <v>6</v>
      </c>
      <c r="S756" s="2">
        <v>8</v>
      </c>
      <c r="T756" s="2">
        <v>6</v>
      </c>
      <c r="U756" s="2">
        <v>0</v>
      </c>
      <c r="V756" s="2">
        <v>0</v>
      </c>
      <c r="W756" s="2">
        <v>0</v>
      </c>
    </row>
    <row r="757" spans="15:23" x14ac:dyDescent="0.25">
      <c r="O757" s="2">
        <v>744</v>
      </c>
      <c r="P757" s="2">
        <v>24</v>
      </c>
      <c r="Q757" s="2">
        <v>1.2</v>
      </c>
      <c r="R757" s="2">
        <v>8</v>
      </c>
      <c r="S757" s="2">
        <v>6</v>
      </c>
      <c r="T757" s="2">
        <v>2</v>
      </c>
      <c r="U757" s="2">
        <v>2</v>
      </c>
      <c r="V757" s="2">
        <v>2</v>
      </c>
      <c r="W757" s="2">
        <v>0</v>
      </c>
    </row>
    <row r="758" spans="15:23" x14ac:dyDescent="0.25">
      <c r="O758" s="2">
        <v>745</v>
      </c>
      <c r="P758" s="2">
        <v>29</v>
      </c>
      <c r="Q758" s="2">
        <v>1.45</v>
      </c>
      <c r="R758" s="2">
        <v>1</v>
      </c>
      <c r="S758" s="2">
        <v>13</v>
      </c>
      <c r="T758" s="2">
        <v>2</v>
      </c>
      <c r="U758" s="2">
        <v>4</v>
      </c>
      <c r="V758" s="2">
        <v>0</v>
      </c>
      <c r="W758" s="2">
        <v>0</v>
      </c>
    </row>
    <row r="759" spans="15:23" x14ac:dyDescent="0.25">
      <c r="O759" s="2">
        <v>746</v>
      </c>
      <c r="P759" s="2">
        <v>22</v>
      </c>
      <c r="Q759" s="2">
        <v>1.1000000000000001</v>
      </c>
      <c r="R759" s="2">
        <v>8</v>
      </c>
      <c r="S759" s="2">
        <v>7</v>
      </c>
      <c r="T759" s="2">
        <v>1</v>
      </c>
      <c r="U759" s="2">
        <v>3</v>
      </c>
      <c r="V759" s="2">
        <v>1</v>
      </c>
      <c r="W759" s="2">
        <v>0</v>
      </c>
    </row>
    <row r="760" spans="15:23" x14ac:dyDescent="0.25">
      <c r="O760" s="2">
        <v>747</v>
      </c>
      <c r="P760" s="2">
        <v>19</v>
      </c>
      <c r="Q760" s="2">
        <v>0.95</v>
      </c>
      <c r="R760" s="2">
        <v>7</v>
      </c>
      <c r="S760" s="2">
        <v>10</v>
      </c>
      <c r="T760" s="2">
        <v>1</v>
      </c>
      <c r="U760" s="2">
        <v>1</v>
      </c>
      <c r="V760" s="2">
        <v>1</v>
      </c>
      <c r="W760" s="2">
        <v>0</v>
      </c>
    </row>
    <row r="761" spans="15:23" x14ac:dyDescent="0.25">
      <c r="O761" s="2">
        <v>748</v>
      </c>
      <c r="P761" s="2">
        <v>31</v>
      </c>
      <c r="Q761" s="2">
        <v>1.55</v>
      </c>
      <c r="R761" s="2">
        <v>3</v>
      </c>
      <c r="S761" s="2">
        <v>9</v>
      </c>
      <c r="T761" s="2">
        <v>3</v>
      </c>
      <c r="U761" s="2">
        <v>4</v>
      </c>
      <c r="V761" s="2">
        <v>1</v>
      </c>
      <c r="W761" s="2">
        <v>0</v>
      </c>
    </row>
    <row r="762" spans="15:23" x14ac:dyDescent="0.25">
      <c r="O762" s="2">
        <v>749</v>
      </c>
      <c r="P762" s="2">
        <v>22</v>
      </c>
      <c r="Q762" s="2">
        <v>1.1000000000000001</v>
      </c>
      <c r="R762" s="2">
        <v>6</v>
      </c>
      <c r="S762" s="2">
        <v>9</v>
      </c>
      <c r="T762" s="2">
        <v>2</v>
      </c>
      <c r="U762" s="2">
        <v>3</v>
      </c>
      <c r="V762" s="2">
        <v>0</v>
      </c>
      <c r="W762" s="2">
        <v>0</v>
      </c>
    </row>
    <row r="763" spans="15:23" x14ac:dyDescent="0.25">
      <c r="O763" s="2">
        <v>750</v>
      </c>
      <c r="P763" s="2">
        <v>26</v>
      </c>
      <c r="Q763" s="2">
        <v>1.3</v>
      </c>
      <c r="R763" s="2">
        <v>5</v>
      </c>
      <c r="S763" s="2">
        <v>6</v>
      </c>
      <c r="T763" s="2">
        <v>8</v>
      </c>
      <c r="U763" s="2">
        <v>0</v>
      </c>
      <c r="V763" s="2">
        <v>1</v>
      </c>
      <c r="W763" s="2">
        <v>0</v>
      </c>
    </row>
    <row r="764" spans="15:23" x14ac:dyDescent="0.25">
      <c r="O764" s="2">
        <v>751</v>
      </c>
      <c r="P764" s="2">
        <v>29</v>
      </c>
      <c r="Q764" s="2">
        <v>1.45</v>
      </c>
      <c r="R764" s="2">
        <v>3</v>
      </c>
      <c r="S764" s="2">
        <v>10</v>
      </c>
      <c r="T764" s="2">
        <v>3</v>
      </c>
      <c r="U764" s="2">
        <v>3</v>
      </c>
      <c r="V764" s="2">
        <v>1</v>
      </c>
      <c r="W764" s="2">
        <v>0</v>
      </c>
    </row>
    <row r="765" spans="15:23" x14ac:dyDescent="0.25">
      <c r="O765" s="2">
        <v>752</v>
      </c>
      <c r="P765" s="2">
        <v>25</v>
      </c>
      <c r="Q765" s="2">
        <v>1.25</v>
      </c>
      <c r="R765" s="2">
        <v>6</v>
      </c>
      <c r="S765" s="2">
        <v>8</v>
      </c>
      <c r="T765" s="2">
        <v>2</v>
      </c>
      <c r="U765" s="2">
        <v>3</v>
      </c>
      <c r="V765" s="2">
        <v>1</v>
      </c>
      <c r="W765" s="2">
        <v>0</v>
      </c>
    </row>
    <row r="766" spans="15:23" x14ac:dyDescent="0.25">
      <c r="O766" s="2">
        <v>753</v>
      </c>
      <c r="P766" s="2">
        <v>27</v>
      </c>
      <c r="Q766" s="2">
        <v>1.35</v>
      </c>
      <c r="R766" s="2">
        <v>4</v>
      </c>
      <c r="S766" s="2">
        <v>9</v>
      </c>
      <c r="T766" s="2">
        <v>3</v>
      </c>
      <c r="U766" s="2">
        <v>4</v>
      </c>
      <c r="V766" s="2">
        <v>0</v>
      </c>
      <c r="W766" s="2">
        <v>0</v>
      </c>
    </row>
    <row r="767" spans="15:23" x14ac:dyDescent="0.25">
      <c r="O767" s="2">
        <v>754</v>
      </c>
      <c r="P767" s="2">
        <v>24</v>
      </c>
      <c r="Q767" s="2">
        <v>1.2</v>
      </c>
      <c r="R767" s="2">
        <v>3</v>
      </c>
      <c r="S767" s="2">
        <v>12</v>
      </c>
      <c r="T767" s="2">
        <v>4</v>
      </c>
      <c r="U767" s="2">
        <v>0</v>
      </c>
      <c r="V767" s="2">
        <v>1</v>
      </c>
      <c r="W767" s="2">
        <v>0</v>
      </c>
    </row>
    <row r="768" spans="15:23" x14ac:dyDescent="0.25">
      <c r="O768" s="2">
        <v>755</v>
      </c>
      <c r="P768" s="2">
        <v>25</v>
      </c>
      <c r="Q768" s="2">
        <v>1.25</v>
      </c>
      <c r="R768" s="2">
        <v>3</v>
      </c>
      <c r="S768" s="2">
        <v>12</v>
      </c>
      <c r="T768" s="2">
        <v>2</v>
      </c>
      <c r="U768" s="2">
        <v>3</v>
      </c>
      <c r="V768" s="2">
        <v>0</v>
      </c>
      <c r="W768" s="2">
        <v>0</v>
      </c>
    </row>
    <row r="769" spans="15:23" x14ac:dyDescent="0.25">
      <c r="O769" s="2">
        <v>756</v>
      </c>
      <c r="P769" s="2">
        <v>25</v>
      </c>
      <c r="Q769" s="2">
        <v>1.25</v>
      </c>
      <c r="R769" s="2">
        <v>5</v>
      </c>
      <c r="S769" s="2">
        <v>10</v>
      </c>
      <c r="T769" s="2">
        <v>1</v>
      </c>
      <c r="U769" s="2">
        <v>3</v>
      </c>
      <c r="V769" s="2">
        <v>1</v>
      </c>
      <c r="W769" s="2">
        <v>0</v>
      </c>
    </row>
    <row r="770" spans="15:23" x14ac:dyDescent="0.25">
      <c r="O770" s="2">
        <v>757</v>
      </c>
      <c r="P770" s="2">
        <v>33</v>
      </c>
      <c r="Q770" s="2">
        <v>1.65</v>
      </c>
      <c r="R770" s="2">
        <v>4</v>
      </c>
      <c r="S770" s="2">
        <v>9</v>
      </c>
      <c r="T770" s="2">
        <v>1</v>
      </c>
      <c r="U770" s="2">
        <v>3</v>
      </c>
      <c r="V770" s="2">
        <v>2</v>
      </c>
      <c r="W770" s="2">
        <v>1</v>
      </c>
    </row>
    <row r="771" spans="15:23" x14ac:dyDescent="0.25">
      <c r="O771" s="2">
        <v>758</v>
      </c>
      <c r="P771" s="2">
        <v>24</v>
      </c>
      <c r="Q771" s="2">
        <v>1.2</v>
      </c>
      <c r="R771" s="2">
        <v>3</v>
      </c>
      <c r="S771" s="2">
        <v>14</v>
      </c>
      <c r="T771" s="2">
        <v>0</v>
      </c>
      <c r="U771" s="2">
        <v>2</v>
      </c>
      <c r="V771" s="2">
        <v>1</v>
      </c>
      <c r="W771" s="2">
        <v>0</v>
      </c>
    </row>
    <row r="772" spans="15:23" x14ac:dyDescent="0.25">
      <c r="O772" s="2">
        <v>759</v>
      </c>
      <c r="P772" s="2">
        <v>27</v>
      </c>
      <c r="Q772" s="2">
        <v>1.35</v>
      </c>
      <c r="R772" s="2">
        <v>6</v>
      </c>
      <c r="S772" s="2">
        <v>6</v>
      </c>
      <c r="T772" s="2">
        <v>4</v>
      </c>
      <c r="U772" s="2">
        <v>3</v>
      </c>
      <c r="V772" s="2">
        <v>1</v>
      </c>
      <c r="W772" s="2">
        <v>0</v>
      </c>
    </row>
    <row r="773" spans="15:23" x14ac:dyDescent="0.25">
      <c r="O773" s="2">
        <v>760</v>
      </c>
      <c r="P773" s="2">
        <v>26</v>
      </c>
      <c r="Q773" s="2">
        <v>1.3</v>
      </c>
      <c r="R773" s="2">
        <v>6</v>
      </c>
      <c r="S773" s="2">
        <v>8</v>
      </c>
      <c r="T773" s="2">
        <v>2</v>
      </c>
      <c r="U773" s="2">
        <v>2</v>
      </c>
      <c r="V773" s="2">
        <v>2</v>
      </c>
      <c r="W773" s="2">
        <v>0</v>
      </c>
    </row>
    <row r="774" spans="15:23" x14ac:dyDescent="0.25">
      <c r="O774" s="2">
        <v>761</v>
      </c>
      <c r="P774" s="2">
        <v>34</v>
      </c>
      <c r="Q774" s="2">
        <v>1.7</v>
      </c>
      <c r="R774" s="2">
        <v>2</v>
      </c>
      <c r="S774" s="2">
        <v>9</v>
      </c>
      <c r="T774" s="2">
        <v>3</v>
      </c>
      <c r="U774" s="2">
        <v>5</v>
      </c>
      <c r="V774" s="2">
        <v>1</v>
      </c>
      <c r="W774" s="2">
        <v>0</v>
      </c>
    </row>
    <row r="775" spans="15:23" x14ac:dyDescent="0.25">
      <c r="O775" s="2">
        <v>762</v>
      </c>
      <c r="P775" s="2">
        <v>43</v>
      </c>
      <c r="Q775" s="2">
        <v>2.15</v>
      </c>
      <c r="R775" s="2">
        <v>3</v>
      </c>
      <c r="S775" s="2">
        <v>4</v>
      </c>
      <c r="T775" s="2">
        <v>3</v>
      </c>
      <c r="U775" s="2">
        <v>7</v>
      </c>
      <c r="V775" s="2">
        <v>3</v>
      </c>
      <c r="W775" s="2">
        <v>0</v>
      </c>
    </row>
    <row r="776" spans="15:23" x14ac:dyDescent="0.25">
      <c r="O776" s="2">
        <v>763</v>
      </c>
      <c r="P776" s="2">
        <v>22</v>
      </c>
      <c r="Q776" s="2">
        <v>1.1000000000000001</v>
      </c>
      <c r="R776" s="2">
        <v>7</v>
      </c>
      <c r="S776" s="2">
        <v>7</v>
      </c>
      <c r="T776" s="2">
        <v>4</v>
      </c>
      <c r="U776" s="2">
        <v>1</v>
      </c>
      <c r="V776" s="2">
        <v>1</v>
      </c>
      <c r="W776" s="2">
        <v>0</v>
      </c>
    </row>
    <row r="777" spans="15:23" x14ac:dyDescent="0.25">
      <c r="O777" s="2">
        <v>764</v>
      </c>
      <c r="P777" s="2">
        <v>25</v>
      </c>
      <c r="Q777" s="2">
        <v>1.25</v>
      </c>
      <c r="R777" s="2">
        <v>7</v>
      </c>
      <c r="S777" s="2">
        <v>6</v>
      </c>
      <c r="T777" s="2">
        <v>3</v>
      </c>
      <c r="U777" s="2">
        <v>3</v>
      </c>
      <c r="V777" s="2">
        <v>1</v>
      </c>
      <c r="W777" s="2">
        <v>0</v>
      </c>
    </row>
    <row r="778" spans="15:23" x14ac:dyDescent="0.25">
      <c r="O778" s="2">
        <v>765</v>
      </c>
      <c r="P778" s="2">
        <v>26</v>
      </c>
      <c r="Q778" s="2">
        <v>1.3</v>
      </c>
      <c r="R778" s="2">
        <v>5</v>
      </c>
      <c r="S778" s="2">
        <v>10</v>
      </c>
      <c r="T778" s="2">
        <v>1</v>
      </c>
      <c r="U778" s="2">
        <v>2</v>
      </c>
      <c r="V778" s="2">
        <v>2</v>
      </c>
      <c r="W778" s="2">
        <v>0</v>
      </c>
    </row>
    <row r="779" spans="15:23" x14ac:dyDescent="0.25">
      <c r="O779" s="2">
        <v>766</v>
      </c>
      <c r="P779" s="2">
        <v>30</v>
      </c>
      <c r="Q779" s="2">
        <v>1.5</v>
      </c>
      <c r="R779" s="2">
        <v>3</v>
      </c>
      <c r="S779" s="2">
        <v>8</v>
      </c>
      <c r="T779" s="2">
        <v>6</v>
      </c>
      <c r="U779" s="2">
        <v>2</v>
      </c>
      <c r="V779" s="2">
        <v>1</v>
      </c>
      <c r="W779" s="2">
        <v>0</v>
      </c>
    </row>
    <row r="780" spans="15:23" x14ac:dyDescent="0.25">
      <c r="O780" s="2">
        <v>767</v>
      </c>
      <c r="P780" s="2">
        <v>15</v>
      </c>
      <c r="Q780" s="2">
        <v>0.75</v>
      </c>
      <c r="R780" s="2">
        <v>8</v>
      </c>
      <c r="S780" s="2">
        <v>9</v>
      </c>
      <c r="T780" s="2">
        <v>3</v>
      </c>
      <c r="U780" s="2">
        <v>0</v>
      </c>
      <c r="V780" s="2">
        <v>0</v>
      </c>
      <c r="W780" s="2">
        <v>0</v>
      </c>
    </row>
    <row r="781" spans="15:23" x14ac:dyDescent="0.25">
      <c r="O781" s="2">
        <v>768</v>
      </c>
      <c r="P781" s="2">
        <v>40</v>
      </c>
      <c r="Q781" s="2">
        <v>2</v>
      </c>
      <c r="R781" s="2">
        <v>4</v>
      </c>
      <c r="S781" s="2">
        <v>4</v>
      </c>
      <c r="T781" s="2">
        <v>2</v>
      </c>
      <c r="U781" s="2">
        <v>8</v>
      </c>
      <c r="V781" s="2">
        <v>2</v>
      </c>
      <c r="W781" s="2">
        <v>0</v>
      </c>
    </row>
    <row r="782" spans="15:23" x14ac:dyDescent="0.25">
      <c r="O782" s="2">
        <v>769</v>
      </c>
      <c r="P782" s="2">
        <v>33</v>
      </c>
      <c r="Q782" s="2">
        <v>1.65</v>
      </c>
      <c r="R782" s="2">
        <v>3</v>
      </c>
      <c r="S782" s="2">
        <v>7</v>
      </c>
      <c r="T782" s="2">
        <v>4</v>
      </c>
      <c r="U782" s="2">
        <v>6</v>
      </c>
      <c r="V782" s="2">
        <v>0</v>
      </c>
      <c r="W782" s="2">
        <v>0</v>
      </c>
    </row>
    <row r="783" spans="15:23" x14ac:dyDescent="0.25">
      <c r="O783" s="2">
        <v>770</v>
      </c>
      <c r="P783" s="2">
        <v>23</v>
      </c>
      <c r="Q783" s="2">
        <v>1.1499999999999999</v>
      </c>
      <c r="R783" s="2">
        <v>4</v>
      </c>
      <c r="S783" s="2">
        <v>11</v>
      </c>
      <c r="T783" s="2">
        <v>3</v>
      </c>
      <c r="U783" s="2">
        <v>2</v>
      </c>
      <c r="V783" s="2">
        <v>0</v>
      </c>
      <c r="W783" s="2">
        <v>0</v>
      </c>
    </row>
    <row r="784" spans="15:23" x14ac:dyDescent="0.25">
      <c r="O784" s="2">
        <v>771</v>
      </c>
      <c r="P784" s="2">
        <v>27</v>
      </c>
      <c r="Q784" s="2">
        <v>1.35</v>
      </c>
      <c r="R784" s="2">
        <v>7</v>
      </c>
      <c r="S784" s="2">
        <v>4</v>
      </c>
      <c r="T784" s="2">
        <v>5</v>
      </c>
      <c r="U784" s="2">
        <v>3</v>
      </c>
      <c r="V784" s="2">
        <v>1</v>
      </c>
      <c r="W784" s="2">
        <v>0</v>
      </c>
    </row>
    <row r="785" spans="15:23" x14ac:dyDescent="0.25">
      <c r="O785" s="2">
        <v>772</v>
      </c>
      <c r="P785" s="2">
        <v>35</v>
      </c>
      <c r="Q785" s="2">
        <v>1.75</v>
      </c>
      <c r="R785" s="2">
        <v>2</v>
      </c>
      <c r="S785" s="2">
        <v>7</v>
      </c>
      <c r="T785" s="2">
        <v>7</v>
      </c>
      <c r="U785" s="2">
        <v>2</v>
      </c>
      <c r="V785" s="2">
        <v>2</v>
      </c>
      <c r="W785" s="2">
        <v>0</v>
      </c>
    </row>
    <row r="786" spans="15:23" x14ac:dyDescent="0.25">
      <c r="O786" s="2">
        <v>773</v>
      </c>
      <c r="P786" s="2">
        <v>33</v>
      </c>
      <c r="Q786" s="2">
        <v>1.65</v>
      </c>
      <c r="R786" s="2">
        <v>2</v>
      </c>
      <c r="S786" s="2">
        <v>8</v>
      </c>
      <c r="T786" s="2">
        <v>6</v>
      </c>
      <c r="U786" s="2">
        <v>3</v>
      </c>
      <c r="V786" s="2">
        <v>1</v>
      </c>
      <c r="W786" s="2">
        <v>0</v>
      </c>
    </row>
    <row r="787" spans="15:23" x14ac:dyDescent="0.25">
      <c r="O787" s="2">
        <v>774</v>
      </c>
      <c r="P787" s="2">
        <v>35</v>
      </c>
      <c r="Q787" s="2">
        <v>1.8421052631578947</v>
      </c>
      <c r="R787" s="2">
        <v>3</v>
      </c>
      <c r="S787" s="2">
        <v>6</v>
      </c>
      <c r="T787" s="2">
        <v>5</v>
      </c>
      <c r="U787" s="2">
        <v>2</v>
      </c>
      <c r="V787" s="2">
        <v>2</v>
      </c>
      <c r="W787" s="2">
        <v>1</v>
      </c>
    </row>
    <row r="788" spans="15:23" x14ac:dyDescent="0.25">
      <c r="O788" s="2">
        <v>775</v>
      </c>
      <c r="P788" s="2">
        <v>36</v>
      </c>
      <c r="Q788" s="2">
        <v>1.8</v>
      </c>
      <c r="R788" s="2">
        <v>1</v>
      </c>
      <c r="S788" s="2">
        <v>8</v>
      </c>
      <c r="T788" s="2">
        <v>6</v>
      </c>
      <c r="U788" s="2">
        <v>4</v>
      </c>
      <c r="V788" s="2">
        <v>1</v>
      </c>
      <c r="W788" s="2">
        <v>0</v>
      </c>
    </row>
    <row r="789" spans="15:23" x14ac:dyDescent="0.25">
      <c r="O789" s="2">
        <v>776</v>
      </c>
      <c r="P789" s="2">
        <v>20</v>
      </c>
      <c r="Q789" s="2">
        <v>1</v>
      </c>
      <c r="R789" s="2">
        <v>7</v>
      </c>
      <c r="S789" s="2">
        <v>10</v>
      </c>
      <c r="T789" s="2">
        <v>1</v>
      </c>
      <c r="U789" s="2">
        <v>0</v>
      </c>
      <c r="V789" s="2">
        <v>2</v>
      </c>
      <c r="W789" s="2">
        <v>0</v>
      </c>
    </row>
    <row r="790" spans="15:23" x14ac:dyDescent="0.25">
      <c r="O790" s="2">
        <v>777</v>
      </c>
      <c r="P790" s="2">
        <v>26</v>
      </c>
      <c r="Q790" s="2">
        <v>1.3</v>
      </c>
      <c r="R790" s="2">
        <v>3</v>
      </c>
      <c r="S790" s="2">
        <v>11</v>
      </c>
      <c r="T790" s="2">
        <v>4</v>
      </c>
      <c r="U790" s="2">
        <v>1</v>
      </c>
      <c r="V790" s="2">
        <v>1</v>
      </c>
      <c r="W790" s="2">
        <v>0</v>
      </c>
    </row>
    <row r="791" spans="15:23" x14ac:dyDescent="0.25">
      <c r="O791" s="2">
        <v>778</v>
      </c>
      <c r="P791" s="2">
        <v>24</v>
      </c>
      <c r="Q791" s="2">
        <v>1.2</v>
      </c>
      <c r="R791" s="2">
        <v>5</v>
      </c>
      <c r="S791" s="2">
        <v>9</v>
      </c>
      <c r="T791" s="2">
        <v>3</v>
      </c>
      <c r="U791" s="2">
        <v>3</v>
      </c>
      <c r="V791" s="2">
        <v>0</v>
      </c>
      <c r="W791" s="2">
        <v>0</v>
      </c>
    </row>
    <row r="792" spans="15:23" x14ac:dyDescent="0.25">
      <c r="O792" s="2">
        <v>779</v>
      </c>
      <c r="P792" s="2">
        <v>27</v>
      </c>
      <c r="Q792" s="2">
        <v>1.35</v>
      </c>
      <c r="R792" s="2">
        <v>7</v>
      </c>
      <c r="S792" s="2">
        <v>5</v>
      </c>
      <c r="T792" s="2">
        <v>2</v>
      </c>
      <c r="U792" s="2">
        <v>6</v>
      </c>
      <c r="V792" s="2">
        <v>0</v>
      </c>
      <c r="W792" s="2">
        <v>0</v>
      </c>
    </row>
    <row r="793" spans="15:23" x14ac:dyDescent="0.25">
      <c r="O793" s="2">
        <v>780</v>
      </c>
      <c r="P793" s="2">
        <v>25</v>
      </c>
      <c r="Q793" s="2">
        <v>1.25</v>
      </c>
      <c r="R793" s="2">
        <v>4</v>
      </c>
      <c r="S793" s="2">
        <v>11</v>
      </c>
      <c r="T793" s="2">
        <v>2</v>
      </c>
      <c r="U793" s="2">
        <v>2</v>
      </c>
      <c r="V793" s="2">
        <v>1</v>
      </c>
      <c r="W793" s="2">
        <v>0</v>
      </c>
    </row>
    <row r="794" spans="15:23" x14ac:dyDescent="0.25">
      <c r="O794" s="2">
        <v>781</v>
      </c>
      <c r="P794" s="2">
        <v>34</v>
      </c>
      <c r="Q794" s="2">
        <v>1.7</v>
      </c>
      <c r="R794" s="2">
        <v>5</v>
      </c>
      <c r="S794" s="2">
        <v>5</v>
      </c>
      <c r="T794" s="2">
        <v>3</v>
      </c>
      <c r="U794" s="2">
        <v>5</v>
      </c>
      <c r="V794" s="2">
        <v>2</v>
      </c>
      <c r="W794" s="2">
        <v>0</v>
      </c>
    </row>
    <row r="795" spans="15:23" x14ac:dyDescent="0.25">
      <c r="O795" s="2">
        <v>782</v>
      </c>
      <c r="P795" s="2">
        <v>35</v>
      </c>
      <c r="Q795" s="2">
        <v>1.75</v>
      </c>
      <c r="R795" s="2">
        <v>4</v>
      </c>
      <c r="S795" s="2">
        <v>5</v>
      </c>
      <c r="T795" s="2">
        <v>5</v>
      </c>
      <c r="U795" s="2">
        <v>4</v>
      </c>
      <c r="V795" s="2">
        <v>2</v>
      </c>
      <c r="W795" s="2">
        <v>0</v>
      </c>
    </row>
    <row r="796" spans="15:23" x14ac:dyDescent="0.25">
      <c r="O796" s="2">
        <v>783</v>
      </c>
      <c r="P796" s="2">
        <v>29</v>
      </c>
      <c r="Q796" s="2">
        <v>1.45</v>
      </c>
      <c r="R796" s="2">
        <v>3</v>
      </c>
      <c r="S796" s="2">
        <v>9</v>
      </c>
      <c r="T796" s="2">
        <v>5</v>
      </c>
      <c r="U796" s="2">
        <v>2</v>
      </c>
      <c r="V796" s="2">
        <v>1</v>
      </c>
      <c r="W796" s="2">
        <v>0</v>
      </c>
    </row>
    <row r="797" spans="15:23" x14ac:dyDescent="0.25">
      <c r="O797" s="2">
        <v>784</v>
      </c>
      <c r="P797" s="2">
        <v>34</v>
      </c>
      <c r="Q797" s="2">
        <v>1.7</v>
      </c>
      <c r="R797" s="2">
        <v>3</v>
      </c>
      <c r="S797" s="2">
        <v>8</v>
      </c>
      <c r="T797" s="2">
        <v>3</v>
      </c>
      <c r="U797" s="2">
        <v>4</v>
      </c>
      <c r="V797" s="2">
        <v>2</v>
      </c>
      <c r="W797" s="2">
        <v>0</v>
      </c>
    </row>
    <row r="798" spans="15:23" x14ac:dyDescent="0.25">
      <c r="O798" s="2">
        <v>785</v>
      </c>
      <c r="P798" s="2">
        <v>33</v>
      </c>
      <c r="Q798" s="2">
        <v>1.65</v>
      </c>
      <c r="R798" s="2">
        <v>1</v>
      </c>
      <c r="S798" s="2">
        <v>9</v>
      </c>
      <c r="T798" s="2">
        <v>7</v>
      </c>
      <c r="U798" s="2">
        <v>2</v>
      </c>
      <c r="V798" s="2">
        <v>1</v>
      </c>
      <c r="W798" s="2">
        <v>0</v>
      </c>
    </row>
    <row r="799" spans="15:23" x14ac:dyDescent="0.25">
      <c r="O799" s="2">
        <v>786</v>
      </c>
      <c r="P799" s="2">
        <v>38</v>
      </c>
      <c r="Q799" s="2">
        <v>2</v>
      </c>
      <c r="R799" s="2">
        <v>2</v>
      </c>
      <c r="S799" s="2">
        <v>5</v>
      </c>
      <c r="T799" s="2">
        <v>5</v>
      </c>
      <c r="U799" s="2">
        <v>5</v>
      </c>
      <c r="V799" s="2">
        <v>2</v>
      </c>
      <c r="W799" s="2">
        <v>0</v>
      </c>
    </row>
    <row r="800" spans="15:23" x14ac:dyDescent="0.25">
      <c r="O800" s="2">
        <v>787</v>
      </c>
      <c r="P800" s="2">
        <v>31</v>
      </c>
      <c r="Q800" s="2">
        <v>1.55</v>
      </c>
      <c r="R800" s="2">
        <v>4</v>
      </c>
      <c r="S800" s="2">
        <v>9</v>
      </c>
      <c r="T800" s="2">
        <v>2</v>
      </c>
      <c r="U800" s="2">
        <v>2</v>
      </c>
      <c r="V800" s="2">
        <v>3</v>
      </c>
      <c r="W800" s="2">
        <v>0</v>
      </c>
    </row>
    <row r="801" spans="15:23" x14ac:dyDescent="0.25">
      <c r="O801" s="2">
        <v>788</v>
      </c>
      <c r="P801" s="2">
        <v>25</v>
      </c>
      <c r="Q801" s="2">
        <v>1.25</v>
      </c>
      <c r="R801" s="2">
        <v>2</v>
      </c>
      <c r="S801" s="2">
        <v>13</v>
      </c>
      <c r="T801" s="2">
        <v>3</v>
      </c>
      <c r="U801" s="2">
        <v>2</v>
      </c>
      <c r="V801" s="2">
        <v>0</v>
      </c>
      <c r="W801" s="2">
        <v>0</v>
      </c>
    </row>
    <row r="802" spans="15:23" x14ac:dyDescent="0.25">
      <c r="O802" s="2">
        <v>789</v>
      </c>
      <c r="P802" s="2">
        <v>25</v>
      </c>
      <c r="Q802" s="2">
        <v>1.25</v>
      </c>
      <c r="R802" s="2">
        <v>4</v>
      </c>
      <c r="S802" s="2">
        <v>9</v>
      </c>
      <c r="T802" s="2">
        <v>5</v>
      </c>
      <c r="U802" s="2">
        <v>2</v>
      </c>
      <c r="V802" s="2">
        <v>0</v>
      </c>
      <c r="W802" s="2">
        <v>0</v>
      </c>
    </row>
    <row r="803" spans="15:23" x14ac:dyDescent="0.25">
      <c r="O803" s="2">
        <v>790</v>
      </c>
      <c r="P803" s="2">
        <v>27</v>
      </c>
      <c r="Q803" s="2">
        <v>1.35</v>
      </c>
      <c r="R803" s="2">
        <v>5</v>
      </c>
      <c r="S803" s="2">
        <v>7</v>
      </c>
      <c r="T803" s="2">
        <v>5</v>
      </c>
      <c r="U803" s="2">
        <v>2</v>
      </c>
      <c r="V803" s="2">
        <v>1</v>
      </c>
      <c r="W803" s="2">
        <v>0</v>
      </c>
    </row>
    <row r="804" spans="15:23" x14ac:dyDescent="0.25">
      <c r="O804" s="2">
        <v>791</v>
      </c>
      <c r="P804" s="2">
        <v>26</v>
      </c>
      <c r="Q804" s="2">
        <v>1.3</v>
      </c>
      <c r="R804" s="2">
        <v>3</v>
      </c>
      <c r="S804" s="2">
        <v>12</v>
      </c>
      <c r="T804" s="2">
        <v>2</v>
      </c>
      <c r="U804" s="2">
        <v>2</v>
      </c>
      <c r="V804" s="2">
        <v>1</v>
      </c>
      <c r="W804" s="2">
        <v>0</v>
      </c>
    </row>
    <row r="805" spans="15:23" x14ac:dyDescent="0.25">
      <c r="O805" s="2">
        <v>792</v>
      </c>
      <c r="P805" s="2">
        <v>26</v>
      </c>
      <c r="Q805" s="2">
        <v>1.3</v>
      </c>
      <c r="R805" s="2">
        <v>5</v>
      </c>
      <c r="S805" s="2">
        <v>10</v>
      </c>
      <c r="T805" s="2">
        <v>0</v>
      </c>
      <c r="U805" s="2">
        <v>4</v>
      </c>
      <c r="V805" s="2">
        <v>1</v>
      </c>
      <c r="W805" s="2">
        <v>0</v>
      </c>
    </row>
    <row r="806" spans="15:23" x14ac:dyDescent="0.25">
      <c r="O806" s="2">
        <v>793</v>
      </c>
      <c r="P806" s="2">
        <v>28</v>
      </c>
      <c r="Q806" s="2">
        <v>1.4</v>
      </c>
      <c r="R806" s="2">
        <v>3</v>
      </c>
      <c r="S806" s="2">
        <v>11</v>
      </c>
      <c r="T806" s="2">
        <v>2</v>
      </c>
      <c r="U806" s="2">
        <v>3</v>
      </c>
      <c r="V806" s="2">
        <v>1</v>
      </c>
      <c r="W806" s="2">
        <v>0</v>
      </c>
    </row>
    <row r="807" spans="15:23" x14ac:dyDescent="0.25">
      <c r="O807" s="2">
        <v>794</v>
      </c>
      <c r="P807" s="2">
        <v>26</v>
      </c>
      <c r="Q807" s="2">
        <v>1.3</v>
      </c>
      <c r="R807" s="2">
        <v>5</v>
      </c>
      <c r="S807" s="2">
        <v>9</v>
      </c>
      <c r="T807" s="2">
        <v>3</v>
      </c>
      <c r="U807" s="2">
        <v>1</v>
      </c>
      <c r="V807" s="2">
        <v>2</v>
      </c>
      <c r="W807" s="2">
        <v>0</v>
      </c>
    </row>
    <row r="808" spans="15:23" x14ac:dyDescent="0.25">
      <c r="O808" s="2">
        <v>795</v>
      </c>
      <c r="P808" s="2">
        <v>37</v>
      </c>
      <c r="Q808" s="2">
        <v>1.85</v>
      </c>
      <c r="R808" s="2">
        <v>2</v>
      </c>
      <c r="S808" s="2">
        <v>7</v>
      </c>
      <c r="T808" s="2">
        <v>4</v>
      </c>
      <c r="U808" s="2">
        <v>6</v>
      </c>
      <c r="V808" s="2">
        <v>1</v>
      </c>
      <c r="W808" s="2">
        <v>0</v>
      </c>
    </row>
    <row r="809" spans="15:23" x14ac:dyDescent="0.25">
      <c r="O809" s="2">
        <v>796</v>
      </c>
      <c r="P809" s="2">
        <v>16</v>
      </c>
      <c r="Q809" s="2">
        <v>0.8</v>
      </c>
      <c r="R809" s="2">
        <v>9</v>
      </c>
      <c r="S809" s="2">
        <v>7</v>
      </c>
      <c r="T809" s="2">
        <v>3</v>
      </c>
      <c r="U809" s="2">
        <v>1</v>
      </c>
      <c r="V809" s="2">
        <v>0</v>
      </c>
      <c r="W809" s="2">
        <v>0</v>
      </c>
    </row>
    <row r="810" spans="15:23" x14ac:dyDescent="0.25">
      <c r="O810" s="2">
        <v>797</v>
      </c>
      <c r="P810" s="2">
        <v>25</v>
      </c>
      <c r="Q810" s="2">
        <v>1.25</v>
      </c>
      <c r="R810" s="2">
        <v>7</v>
      </c>
      <c r="S810" s="2">
        <v>6</v>
      </c>
      <c r="T810" s="2">
        <v>4</v>
      </c>
      <c r="U810" s="2">
        <v>1</v>
      </c>
      <c r="V810" s="2">
        <v>2</v>
      </c>
      <c r="W810" s="2">
        <v>0</v>
      </c>
    </row>
    <row r="811" spans="15:23" x14ac:dyDescent="0.25">
      <c r="O811" s="2">
        <v>798</v>
      </c>
      <c r="P811" s="2">
        <v>30</v>
      </c>
      <c r="Q811" s="2">
        <v>1.5</v>
      </c>
      <c r="R811" s="2">
        <v>6</v>
      </c>
      <c r="S811" s="2">
        <v>5</v>
      </c>
      <c r="T811" s="2">
        <v>3</v>
      </c>
      <c r="U811" s="2">
        <v>5</v>
      </c>
      <c r="V811" s="2">
        <v>1</v>
      </c>
      <c r="W811" s="2">
        <v>0</v>
      </c>
    </row>
    <row r="812" spans="15:23" x14ac:dyDescent="0.25">
      <c r="O812" s="2">
        <v>799</v>
      </c>
      <c r="P812" s="2">
        <v>23</v>
      </c>
      <c r="Q812" s="2">
        <v>1.1499999999999999</v>
      </c>
      <c r="R812" s="2">
        <v>3</v>
      </c>
      <c r="S812" s="2">
        <v>11</v>
      </c>
      <c r="T812" s="2">
        <v>6</v>
      </c>
      <c r="U812" s="2">
        <v>0</v>
      </c>
      <c r="V812" s="2">
        <v>0</v>
      </c>
      <c r="W812" s="2">
        <v>0</v>
      </c>
    </row>
    <row r="813" spans="15:23" x14ac:dyDescent="0.25">
      <c r="O813" s="2">
        <v>800</v>
      </c>
      <c r="P813" s="2">
        <v>30</v>
      </c>
      <c r="Q813" s="2">
        <v>1.5</v>
      </c>
      <c r="R813" s="2">
        <v>6</v>
      </c>
      <c r="S813" s="2">
        <v>5</v>
      </c>
      <c r="T813" s="2">
        <v>4</v>
      </c>
      <c r="U813" s="2">
        <v>3</v>
      </c>
      <c r="V813" s="2">
        <v>2</v>
      </c>
      <c r="W813" s="2">
        <v>0</v>
      </c>
    </row>
    <row r="814" spans="15:23" x14ac:dyDescent="0.25">
      <c r="O814" s="2">
        <v>801</v>
      </c>
      <c r="P814" s="2">
        <v>20</v>
      </c>
      <c r="Q814" s="2">
        <v>1</v>
      </c>
      <c r="R814" s="2">
        <v>4</v>
      </c>
      <c r="S814" s="2">
        <v>12</v>
      </c>
      <c r="T814" s="2">
        <v>4</v>
      </c>
      <c r="U814" s="2">
        <v>0</v>
      </c>
      <c r="V814" s="2">
        <v>0</v>
      </c>
      <c r="W814" s="2">
        <v>0</v>
      </c>
    </row>
    <row r="815" spans="15:23" x14ac:dyDescent="0.25">
      <c r="O815" s="2">
        <v>802</v>
      </c>
      <c r="P815" s="2">
        <v>25</v>
      </c>
      <c r="Q815" s="2">
        <v>1.25</v>
      </c>
      <c r="R815" s="2">
        <v>6</v>
      </c>
      <c r="S815" s="2">
        <v>8</v>
      </c>
      <c r="T815" s="2">
        <v>2</v>
      </c>
      <c r="U815" s="2">
        <v>3</v>
      </c>
      <c r="V815" s="2">
        <v>1</v>
      </c>
      <c r="W815" s="2">
        <v>0</v>
      </c>
    </row>
    <row r="816" spans="15:23" x14ac:dyDescent="0.25">
      <c r="O816" s="2">
        <v>803</v>
      </c>
      <c r="P816" s="2">
        <v>28</v>
      </c>
      <c r="Q816" s="2">
        <v>1.4</v>
      </c>
      <c r="R816" s="2">
        <v>4</v>
      </c>
      <c r="S816" s="2">
        <v>9</v>
      </c>
      <c r="T816" s="2">
        <v>3</v>
      </c>
      <c r="U816" s="2">
        <v>3</v>
      </c>
      <c r="V816" s="2">
        <v>1</v>
      </c>
      <c r="W816" s="2">
        <v>0</v>
      </c>
    </row>
    <row r="817" spans="15:23" x14ac:dyDescent="0.25">
      <c r="O817" s="2">
        <v>804</v>
      </c>
      <c r="P817" s="2">
        <v>29</v>
      </c>
      <c r="Q817" s="2">
        <v>1.45</v>
      </c>
      <c r="R817" s="2">
        <v>3</v>
      </c>
      <c r="S817" s="2">
        <v>10</v>
      </c>
      <c r="T817" s="2">
        <v>2</v>
      </c>
      <c r="U817" s="2">
        <v>5</v>
      </c>
      <c r="V817" s="2">
        <v>0</v>
      </c>
      <c r="W817" s="2">
        <v>0</v>
      </c>
    </row>
    <row r="818" spans="15:23" x14ac:dyDescent="0.25">
      <c r="O818" s="2">
        <v>805</v>
      </c>
      <c r="P818" s="2">
        <v>24</v>
      </c>
      <c r="Q818" s="2">
        <v>1.2</v>
      </c>
      <c r="R818" s="2">
        <v>4</v>
      </c>
      <c r="S818" s="2">
        <v>10</v>
      </c>
      <c r="T818" s="2">
        <v>4</v>
      </c>
      <c r="U818" s="2">
        <v>2</v>
      </c>
      <c r="V818" s="2">
        <v>0</v>
      </c>
      <c r="W818" s="2">
        <v>0</v>
      </c>
    </row>
    <row r="819" spans="15:23" x14ac:dyDescent="0.25">
      <c r="O819" s="2">
        <v>806</v>
      </c>
      <c r="P819" s="2">
        <v>24</v>
      </c>
      <c r="Q819" s="2">
        <v>1.2</v>
      </c>
      <c r="R819" s="2">
        <v>4</v>
      </c>
      <c r="S819" s="2">
        <v>9</v>
      </c>
      <c r="T819" s="2">
        <v>6</v>
      </c>
      <c r="U819" s="2">
        <v>1</v>
      </c>
      <c r="V819" s="2">
        <v>0</v>
      </c>
      <c r="W819" s="2">
        <v>0</v>
      </c>
    </row>
    <row r="820" spans="15:23" x14ac:dyDescent="0.25">
      <c r="O820" s="2">
        <v>807</v>
      </c>
      <c r="P820" s="2">
        <v>25</v>
      </c>
      <c r="Q820" s="2">
        <v>1.25</v>
      </c>
      <c r="R820" s="2">
        <v>7</v>
      </c>
      <c r="S820" s="2">
        <v>7</v>
      </c>
      <c r="T820" s="2">
        <v>1</v>
      </c>
      <c r="U820" s="2">
        <v>4</v>
      </c>
      <c r="V820" s="2">
        <v>1</v>
      </c>
      <c r="W820" s="2">
        <v>0</v>
      </c>
    </row>
    <row r="821" spans="15:23" x14ac:dyDescent="0.25">
      <c r="O821" s="2">
        <v>808</v>
      </c>
      <c r="P821" s="2">
        <v>26</v>
      </c>
      <c r="Q821" s="2">
        <v>1.3</v>
      </c>
      <c r="R821" s="2">
        <v>5</v>
      </c>
      <c r="S821" s="2">
        <v>7</v>
      </c>
      <c r="T821" s="2">
        <v>6</v>
      </c>
      <c r="U821" s="2">
        <v>1</v>
      </c>
      <c r="V821" s="2">
        <v>1</v>
      </c>
      <c r="W821" s="2">
        <v>0</v>
      </c>
    </row>
    <row r="822" spans="15:23" x14ac:dyDescent="0.25">
      <c r="O822" s="2">
        <v>809</v>
      </c>
      <c r="P822" s="2">
        <v>28</v>
      </c>
      <c r="Q822" s="2">
        <v>1.4</v>
      </c>
      <c r="R822" s="2">
        <v>4</v>
      </c>
      <c r="S822" s="2">
        <v>9</v>
      </c>
      <c r="T822" s="2">
        <v>4</v>
      </c>
      <c r="U822" s="2">
        <v>1</v>
      </c>
      <c r="V822" s="2">
        <v>2</v>
      </c>
      <c r="W822" s="2">
        <v>0</v>
      </c>
    </row>
    <row r="823" spans="15:23" x14ac:dyDescent="0.25">
      <c r="O823" s="2">
        <v>810</v>
      </c>
      <c r="P823" s="2">
        <v>30</v>
      </c>
      <c r="Q823" s="2">
        <v>1.5</v>
      </c>
      <c r="R823" s="2">
        <v>4</v>
      </c>
      <c r="S823" s="2">
        <v>9</v>
      </c>
      <c r="T823" s="2">
        <v>2</v>
      </c>
      <c r="U823" s="2">
        <v>3</v>
      </c>
      <c r="V823" s="2">
        <v>2</v>
      </c>
      <c r="W823" s="2">
        <v>0</v>
      </c>
    </row>
    <row r="824" spans="15:23" x14ac:dyDescent="0.25">
      <c r="O824" s="2">
        <v>811</v>
      </c>
      <c r="P824" s="2">
        <v>24</v>
      </c>
      <c r="Q824" s="2">
        <v>1.2</v>
      </c>
      <c r="R824" s="2">
        <v>4</v>
      </c>
      <c r="S824" s="2">
        <v>9</v>
      </c>
      <c r="T824" s="2">
        <v>6</v>
      </c>
      <c r="U824" s="2">
        <v>1</v>
      </c>
      <c r="V824" s="2">
        <v>0</v>
      </c>
      <c r="W824" s="2">
        <v>0</v>
      </c>
    </row>
    <row r="825" spans="15:23" x14ac:dyDescent="0.25">
      <c r="O825" s="2">
        <v>812</v>
      </c>
      <c r="P825" s="2">
        <v>31</v>
      </c>
      <c r="Q825" s="2">
        <v>1.55</v>
      </c>
      <c r="R825" s="2">
        <v>4</v>
      </c>
      <c r="S825" s="2">
        <v>6</v>
      </c>
      <c r="T825" s="2">
        <v>5</v>
      </c>
      <c r="U825" s="2">
        <v>5</v>
      </c>
      <c r="V825" s="2">
        <v>0</v>
      </c>
      <c r="W825" s="2">
        <v>0</v>
      </c>
    </row>
    <row r="826" spans="15:23" x14ac:dyDescent="0.25">
      <c r="O826" s="2">
        <v>813</v>
      </c>
      <c r="P826" s="2">
        <v>26</v>
      </c>
      <c r="Q826" s="2">
        <v>1.3</v>
      </c>
      <c r="R826" s="2">
        <v>7</v>
      </c>
      <c r="S826" s="2">
        <v>4</v>
      </c>
      <c r="T826" s="2">
        <v>6</v>
      </c>
      <c r="U826" s="2">
        <v>2</v>
      </c>
      <c r="V826" s="2">
        <v>1</v>
      </c>
      <c r="W826" s="2">
        <v>0</v>
      </c>
    </row>
    <row r="827" spans="15:23" x14ac:dyDescent="0.25">
      <c r="O827" s="2">
        <v>814</v>
      </c>
      <c r="P827" s="2">
        <v>24</v>
      </c>
      <c r="Q827" s="2">
        <v>1.2</v>
      </c>
      <c r="R827" s="2">
        <v>7</v>
      </c>
      <c r="S827" s="2">
        <v>8</v>
      </c>
      <c r="T827" s="2">
        <v>2</v>
      </c>
      <c r="U827" s="2">
        <v>0</v>
      </c>
      <c r="V827" s="2">
        <v>3</v>
      </c>
      <c r="W827" s="2">
        <v>0</v>
      </c>
    </row>
    <row r="828" spans="15:23" x14ac:dyDescent="0.25">
      <c r="O828" s="2">
        <v>815</v>
      </c>
      <c r="P828" s="2">
        <v>34</v>
      </c>
      <c r="Q828" s="2">
        <v>1.7</v>
      </c>
      <c r="R828" s="2">
        <v>2</v>
      </c>
      <c r="S828" s="2">
        <v>10</v>
      </c>
      <c r="T828" s="2">
        <v>2</v>
      </c>
      <c r="U828" s="2">
        <v>4</v>
      </c>
      <c r="V828" s="2">
        <v>2</v>
      </c>
      <c r="W828" s="2">
        <v>0</v>
      </c>
    </row>
    <row r="829" spans="15:23" x14ac:dyDescent="0.25">
      <c r="O829" s="2">
        <v>816</v>
      </c>
      <c r="P829" s="2">
        <v>21</v>
      </c>
      <c r="Q829" s="2">
        <v>1.05</v>
      </c>
      <c r="R829" s="2">
        <v>7</v>
      </c>
      <c r="S829" s="2">
        <v>7</v>
      </c>
      <c r="T829" s="2">
        <v>4</v>
      </c>
      <c r="U829" s="2">
        <v>2</v>
      </c>
      <c r="V829" s="2">
        <v>0</v>
      </c>
      <c r="W829" s="2">
        <v>0</v>
      </c>
    </row>
    <row r="830" spans="15:23" x14ac:dyDescent="0.25">
      <c r="O830" s="2">
        <v>817</v>
      </c>
      <c r="P830" s="2">
        <v>29</v>
      </c>
      <c r="Q830" s="2">
        <v>1.45</v>
      </c>
      <c r="R830" s="2">
        <v>2</v>
      </c>
      <c r="S830" s="2">
        <v>10</v>
      </c>
      <c r="T830" s="2">
        <v>5</v>
      </c>
      <c r="U830" s="2">
        <v>3</v>
      </c>
      <c r="V830" s="2">
        <v>0</v>
      </c>
      <c r="W830" s="2">
        <v>0</v>
      </c>
    </row>
    <row r="831" spans="15:23" x14ac:dyDescent="0.25">
      <c r="O831" s="2">
        <v>818</v>
      </c>
      <c r="P831" s="2">
        <v>30</v>
      </c>
      <c r="Q831" s="2">
        <v>1.5</v>
      </c>
      <c r="R831" s="2">
        <v>7</v>
      </c>
      <c r="S831" s="2">
        <v>3</v>
      </c>
      <c r="T831" s="2">
        <v>4</v>
      </c>
      <c r="U831" s="2">
        <v>5</v>
      </c>
      <c r="V831" s="2">
        <v>1</v>
      </c>
      <c r="W831" s="2">
        <v>0</v>
      </c>
    </row>
    <row r="832" spans="15:23" x14ac:dyDescent="0.25">
      <c r="O832" s="2">
        <v>819</v>
      </c>
      <c r="P832" s="2">
        <v>24</v>
      </c>
      <c r="Q832" s="2">
        <v>1.2</v>
      </c>
      <c r="R832" s="2">
        <v>5</v>
      </c>
      <c r="S832" s="2">
        <v>9</v>
      </c>
      <c r="T832" s="2">
        <v>4</v>
      </c>
      <c r="U832" s="2">
        <v>1</v>
      </c>
      <c r="V832" s="2">
        <v>1</v>
      </c>
      <c r="W832" s="2">
        <v>0</v>
      </c>
    </row>
    <row r="833" spans="15:23" x14ac:dyDescent="0.25">
      <c r="O833" s="2">
        <v>820</v>
      </c>
      <c r="P833" s="2">
        <v>35</v>
      </c>
      <c r="Q833" s="2">
        <v>1.75</v>
      </c>
      <c r="R833" s="2">
        <v>3</v>
      </c>
      <c r="S833" s="2">
        <v>7</v>
      </c>
      <c r="T833" s="2">
        <v>4</v>
      </c>
      <c r="U833" s="2">
        <v>4</v>
      </c>
      <c r="V833" s="2">
        <v>2</v>
      </c>
      <c r="W833" s="2">
        <v>0</v>
      </c>
    </row>
    <row r="834" spans="15:23" x14ac:dyDescent="0.25">
      <c r="O834" s="2">
        <v>821</v>
      </c>
      <c r="P834" s="2">
        <v>32</v>
      </c>
      <c r="Q834" s="2">
        <v>1.6</v>
      </c>
      <c r="R834" s="2">
        <v>3</v>
      </c>
      <c r="S834" s="2">
        <v>8</v>
      </c>
      <c r="T834" s="2">
        <v>5</v>
      </c>
      <c r="U834" s="2">
        <v>2</v>
      </c>
      <c r="V834" s="2">
        <v>2</v>
      </c>
      <c r="W834" s="2">
        <v>0</v>
      </c>
    </row>
    <row r="835" spans="15:23" x14ac:dyDescent="0.25">
      <c r="O835" s="2">
        <v>822</v>
      </c>
      <c r="P835" s="2">
        <v>23</v>
      </c>
      <c r="Q835" s="2">
        <v>1.1499999999999999</v>
      </c>
      <c r="R835" s="2">
        <v>6</v>
      </c>
      <c r="S835" s="2">
        <v>7</v>
      </c>
      <c r="T835" s="2">
        <v>5</v>
      </c>
      <c r="U835" s="2">
        <v>2</v>
      </c>
      <c r="V835" s="2">
        <v>0</v>
      </c>
      <c r="W835" s="2">
        <v>0</v>
      </c>
    </row>
    <row r="836" spans="15:23" x14ac:dyDescent="0.25">
      <c r="O836" s="2">
        <v>823</v>
      </c>
      <c r="P836" s="2">
        <v>24</v>
      </c>
      <c r="Q836" s="2">
        <v>1.2</v>
      </c>
      <c r="R836" s="2">
        <v>6</v>
      </c>
      <c r="S836" s="2">
        <v>9</v>
      </c>
      <c r="T836" s="2">
        <v>1</v>
      </c>
      <c r="U836" s="2">
        <v>3</v>
      </c>
      <c r="V836" s="2">
        <v>1</v>
      </c>
      <c r="W836" s="2">
        <v>0</v>
      </c>
    </row>
    <row r="837" spans="15:23" x14ac:dyDescent="0.25">
      <c r="O837" s="2">
        <v>824</v>
      </c>
      <c r="P837" s="2">
        <v>26</v>
      </c>
      <c r="Q837" s="2">
        <v>1.3</v>
      </c>
      <c r="R837" s="2">
        <v>6</v>
      </c>
      <c r="S837" s="2">
        <v>8</v>
      </c>
      <c r="T837" s="2">
        <v>2</v>
      </c>
      <c r="U837" s="2">
        <v>2</v>
      </c>
      <c r="V837" s="2">
        <v>2</v>
      </c>
      <c r="W837" s="2">
        <v>0</v>
      </c>
    </row>
    <row r="838" spans="15:23" x14ac:dyDescent="0.25">
      <c r="O838" s="2">
        <v>825</v>
      </c>
      <c r="P838" s="2">
        <v>39</v>
      </c>
      <c r="Q838" s="2">
        <v>1.95</v>
      </c>
      <c r="R838" s="2">
        <v>2</v>
      </c>
      <c r="S838" s="2">
        <v>6</v>
      </c>
      <c r="T838" s="2">
        <v>6</v>
      </c>
      <c r="U838" s="2">
        <v>3</v>
      </c>
      <c r="V838" s="2">
        <v>3</v>
      </c>
      <c r="W838" s="2">
        <v>0</v>
      </c>
    </row>
    <row r="839" spans="15:23" x14ac:dyDescent="0.25">
      <c r="O839" s="2">
        <v>826</v>
      </c>
      <c r="P839" s="2">
        <v>26</v>
      </c>
      <c r="Q839" s="2">
        <v>1.3</v>
      </c>
      <c r="R839" s="2">
        <v>4</v>
      </c>
      <c r="S839" s="2">
        <v>8</v>
      </c>
      <c r="T839" s="2">
        <v>6</v>
      </c>
      <c r="U839" s="2">
        <v>2</v>
      </c>
      <c r="V839" s="2">
        <v>0</v>
      </c>
      <c r="W839" s="2">
        <v>0</v>
      </c>
    </row>
    <row r="840" spans="15:23" x14ac:dyDescent="0.25">
      <c r="O840" s="2">
        <v>827</v>
      </c>
      <c r="P840" s="2">
        <v>25</v>
      </c>
      <c r="Q840" s="2">
        <v>1.25</v>
      </c>
      <c r="R840" s="2">
        <v>5</v>
      </c>
      <c r="S840" s="2">
        <v>8</v>
      </c>
      <c r="T840" s="2">
        <v>4</v>
      </c>
      <c r="U840" s="2">
        <v>3</v>
      </c>
      <c r="V840" s="2">
        <v>0</v>
      </c>
      <c r="W840" s="2">
        <v>0</v>
      </c>
    </row>
    <row r="841" spans="15:23" x14ac:dyDescent="0.25">
      <c r="O841" s="2">
        <v>828</v>
      </c>
      <c r="P841" s="2">
        <v>26</v>
      </c>
      <c r="Q841" s="2">
        <v>1.3</v>
      </c>
      <c r="R841" s="2">
        <v>6</v>
      </c>
      <c r="S841" s="2">
        <v>8</v>
      </c>
      <c r="T841" s="2">
        <v>1</v>
      </c>
      <c r="U841" s="2">
        <v>4</v>
      </c>
      <c r="V841" s="2">
        <v>1</v>
      </c>
      <c r="W841" s="2">
        <v>0</v>
      </c>
    </row>
    <row r="842" spans="15:23" x14ac:dyDescent="0.25">
      <c r="O842" s="2">
        <v>829</v>
      </c>
      <c r="P842" s="2">
        <v>28</v>
      </c>
      <c r="Q842" s="2">
        <v>1.4</v>
      </c>
      <c r="R842" s="2">
        <v>5</v>
      </c>
      <c r="S842" s="2">
        <v>8</v>
      </c>
      <c r="T842" s="2">
        <v>3</v>
      </c>
      <c r="U842" s="2">
        <v>2</v>
      </c>
      <c r="V842" s="2">
        <v>2</v>
      </c>
      <c r="W842" s="2">
        <v>0</v>
      </c>
    </row>
    <row r="843" spans="15:23" x14ac:dyDescent="0.25">
      <c r="O843" s="2">
        <v>830</v>
      </c>
      <c r="P843" s="2">
        <v>27</v>
      </c>
      <c r="Q843" s="2">
        <v>1.35</v>
      </c>
      <c r="R843" s="2">
        <v>4</v>
      </c>
      <c r="S843" s="2">
        <v>8</v>
      </c>
      <c r="T843" s="2">
        <v>6</v>
      </c>
      <c r="U843" s="2">
        <v>1</v>
      </c>
      <c r="V843" s="2">
        <v>1</v>
      </c>
      <c r="W843" s="2">
        <v>0</v>
      </c>
    </row>
    <row r="844" spans="15:23" x14ac:dyDescent="0.25">
      <c r="O844" s="2">
        <v>831</v>
      </c>
      <c r="P844" s="2">
        <v>25</v>
      </c>
      <c r="Q844" s="2">
        <v>1.25</v>
      </c>
      <c r="R844" s="2">
        <v>5</v>
      </c>
      <c r="S844" s="2">
        <v>8</v>
      </c>
      <c r="T844" s="2">
        <v>4</v>
      </c>
      <c r="U844" s="2">
        <v>3</v>
      </c>
      <c r="V844" s="2">
        <v>0</v>
      </c>
      <c r="W844" s="2">
        <v>0</v>
      </c>
    </row>
    <row r="845" spans="15:23" x14ac:dyDescent="0.25">
      <c r="O845" s="2">
        <v>832</v>
      </c>
      <c r="P845" s="2">
        <v>34</v>
      </c>
      <c r="Q845" s="2">
        <v>1.7</v>
      </c>
      <c r="R845" s="2">
        <v>1</v>
      </c>
      <c r="S845" s="2">
        <v>10</v>
      </c>
      <c r="T845" s="2">
        <v>4</v>
      </c>
      <c r="U845" s="2">
        <v>4</v>
      </c>
      <c r="V845" s="2">
        <v>1</v>
      </c>
      <c r="W845" s="2">
        <v>0</v>
      </c>
    </row>
    <row r="846" spans="15:23" x14ac:dyDescent="0.25">
      <c r="O846" s="2">
        <v>833</v>
      </c>
      <c r="P846" s="2">
        <v>36</v>
      </c>
      <c r="Q846" s="2">
        <v>1.8</v>
      </c>
      <c r="R846" s="2">
        <v>5</v>
      </c>
      <c r="S846" s="2">
        <v>5</v>
      </c>
      <c r="T846" s="2">
        <v>3</v>
      </c>
      <c r="U846" s="2">
        <v>3</v>
      </c>
      <c r="V846" s="2">
        <v>4</v>
      </c>
      <c r="W846" s="2">
        <v>0</v>
      </c>
    </row>
    <row r="847" spans="15:23" x14ac:dyDescent="0.25">
      <c r="O847" s="2">
        <v>834</v>
      </c>
      <c r="P847" s="2">
        <v>34</v>
      </c>
      <c r="Q847" s="2">
        <v>1.7</v>
      </c>
      <c r="R847" s="2">
        <v>3</v>
      </c>
      <c r="S847" s="2">
        <v>9</v>
      </c>
      <c r="T847" s="2">
        <v>1</v>
      </c>
      <c r="U847" s="2">
        <v>5</v>
      </c>
      <c r="V847" s="2">
        <v>2</v>
      </c>
      <c r="W847" s="2">
        <v>0</v>
      </c>
    </row>
    <row r="848" spans="15:23" x14ac:dyDescent="0.25">
      <c r="O848" s="2">
        <v>835</v>
      </c>
      <c r="P848" s="2">
        <v>31</v>
      </c>
      <c r="Q848" s="2">
        <v>1.55</v>
      </c>
      <c r="R848" s="2">
        <v>6</v>
      </c>
      <c r="S848" s="2">
        <v>4</v>
      </c>
      <c r="T848" s="2">
        <v>5</v>
      </c>
      <c r="U848" s="2">
        <v>3</v>
      </c>
      <c r="V848" s="2">
        <v>2</v>
      </c>
      <c r="W848" s="2">
        <v>0</v>
      </c>
    </row>
    <row r="849" spans="15:23" x14ac:dyDescent="0.25">
      <c r="O849" s="2">
        <v>836</v>
      </c>
      <c r="P849" s="2">
        <v>29</v>
      </c>
      <c r="Q849" s="2">
        <v>1.45</v>
      </c>
      <c r="R849" s="2">
        <v>5</v>
      </c>
      <c r="S849" s="2">
        <v>7</v>
      </c>
      <c r="T849" s="2">
        <v>4</v>
      </c>
      <c r="U849" s="2">
        <v>2</v>
      </c>
      <c r="V849" s="2">
        <v>2</v>
      </c>
      <c r="W849" s="2">
        <v>0</v>
      </c>
    </row>
    <row r="850" spans="15:23" x14ac:dyDescent="0.25">
      <c r="O850" s="2">
        <v>837</v>
      </c>
      <c r="P850" s="2">
        <v>35</v>
      </c>
      <c r="Q850" s="2">
        <v>1.75</v>
      </c>
      <c r="R850" s="2">
        <v>1</v>
      </c>
      <c r="S850" s="2">
        <v>11</v>
      </c>
      <c r="T850" s="2">
        <v>1</v>
      </c>
      <c r="U850" s="2">
        <v>6</v>
      </c>
      <c r="V850" s="2">
        <v>1</v>
      </c>
      <c r="W850" s="2">
        <v>0</v>
      </c>
    </row>
    <row r="851" spans="15:23" x14ac:dyDescent="0.25">
      <c r="O851" s="2">
        <v>838</v>
      </c>
      <c r="P851" s="2">
        <v>27</v>
      </c>
      <c r="Q851" s="2">
        <v>1.35</v>
      </c>
      <c r="R851" s="2">
        <v>5</v>
      </c>
      <c r="S851" s="2">
        <v>7</v>
      </c>
      <c r="T851" s="2">
        <v>4</v>
      </c>
      <c r="U851" s="2">
        <v>4</v>
      </c>
      <c r="V851" s="2">
        <v>0</v>
      </c>
      <c r="W851" s="2">
        <v>0</v>
      </c>
    </row>
    <row r="852" spans="15:23" x14ac:dyDescent="0.25">
      <c r="O852" s="2">
        <v>839</v>
      </c>
      <c r="P852" s="2">
        <v>29</v>
      </c>
      <c r="Q852" s="2">
        <v>1.45</v>
      </c>
      <c r="R852" s="2">
        <v>3</v>
      </c>
      <c r="S852" s="2">
        <v>9</v>
      </c>
      <c r="T852" s="2">
        <v>4</v>
      </c>
      <c r="U852" s="2">
        <v>4</v>
      </c>
      <c r="V852" s="2">
        <v>0</v>
      </c>
      <c r="W852" s="2">
        <v>0</v>
      </c>
    </row>
    <row r="853" spans="15:23" x14ac:dyDescent="0.25">
      <c r="O853" s="2">
        <v>840</v>
      </c>
      <c r="P853" s="2">
        <v>32</v>
      </c>
      <c r="Q853" s="2">
        <v>1.6</v>
      </c>
      <c r="R853" s="2">
        <v>4</v>
      </c>
      <c r="S853" s="2">
        <v>8</v>
      </c>
      <c r="T853" s="2">
        <v>3</v>
      </c>
      <c r="U853" s="2">
        <v>2</v>
      </c>
      <c r="V853" s="2">
        <v>3</v>
      </c>
      <c r="W853" s="2">
        <v>0</v>
      </c>
    </row>
    <row r="854" spans="15:23" x14ac:dyDescent="0.25">
      <c r="O854" s="2">
        <v>841</v>
      </c>
      <c r="P854" s="2">
        <v>21</v>
      </c>
      <c r="Q854" s="2">
        <v>1.05</v>
      </c>
      <c r="R854" s="2">
        <v>6</v>
      </c>
      <c r="S854" s="2">
        <v>11</v>
      </c>
      <c r="T854" s="2">
        <v>0</v>
      </c>
      <c r="U854" s="2">
        <v>2</v>
      </c>
      <c r="V854" s="2">
        <v>1</v>
      </c>
      <c r="W854" s="2">
        <v>0</v>
      </c>
    </row>
    <row r="855" spans="15:23" x14ac:dyDescent="0.25">
      <c r="O855" s="2">
        <v>842</v>
      </c>
      <c r="P855" s="2">
        <v>28</v>
      </c>
      <c r="Q855" s="2">
        <v>1.4</v>
      </c>
      <c r="R855" s="2">
        <v>3</v>
      </c>
      <c r="S855" s="2">
        <v>11</v>
      </c>
      <c r="T855" s="2">
        <v>3</v>
      </c>
      <c r="U855" s="2">
        <v>1</v>
      </c>
      <c r="V855" s="2">
        <v>2</v>
      </c>
      <c r="W855" s="2">
        <v>0</v>
      </c>
    </row>
    <row r="856" spans="15:23" x14ac:dyDescent="0.25">
      <c r="O856" s="2">
        <v>843</v>
      </c>
      <c r="P856" s="2">
        <v>27</v>
      </c>
      <c r="Q856" s="2">
        <v>1.35</v>
      </c>
      <c r="R856" s="2">
        <v>7</v>
      </c>
      <c r="S856" s="2">
        <v>5</v>
      </c>
      <c r="T856" s="2">
        <v>5</v>
      </c>
      <c r="U856" s="2">
        <v>0</v>
      </c>
      <c r="V856" s="2">
        <v>3</v>
      </c>
      <c r="W856" s="2">
        <v>0</v>
      </c>
    </row>
    <row r="857" spans="15:23" x14ac:dyDescent="0.25">
      <c r="O857" s="2">
        <v>844</v>
      </c>
      <c r="P857" s="2">
        <v>25</v>
      </c>
      <c r="Q857" s="2">
        <v>1.25</v>
      </c>
      <c r="R857" s="2">
        <v>4</v>
      </c>
      <c r="S857" s="2">
        <v>9</v>
      </c>
      <c r="T857" s="2">
        <v>6</v>
      </c>
      <c r="U857" s="2">
        <v>0</v>
      </c>
      <c r="V857" s="2">
        <v>1</v>
      </c>
      <c r="W857" s="2">
        <v>0</v>
      </c>
    </row>
    <row r="858" spans="15:23" x14ac:dyDescent="0.25">
      <c r="O858" s="2">
        <v>845</v>
      </c>
      <c r="P858" s="2">
        <v>21</v>
      </c>
      <c r="Q858" s="2">
        <v>1.05</v>
      </c>
      <c r="R858" s="2">
        <v>5</v>
      </c>
      <c r="S858" s="2">
        <v>11</v>
      </c>
      <c r="T858" s="2">
        <v>2</v>
      </c>
      <c r="U858" s="2">
        <v>2</v>
      </c>
      <c r="V858" s="2">
        <v>0</v>
      </c>
      <c r="W858" s="2">
        <v>0</v>
      </c>
    </row>
    <row r="859" spans="15:23" x14ac:dyDescent="0.25">
      <c r="O859" s="2">
        <v>846</v>
      </c>
      <c r="P859" s="2">
        <v>28</v>
      </c>
      <c r="Q859" s="2">
        <v>1.4</v>
      </c>
      <c r="R859" s="2">
        <v>4</v>
      </c>
      <c r="S859" s="2">
        <v>9</v>
      </c>
      <c r="T859" s="2">
        <v>3</v>
      </c>
      <c r="U859" s="2">
        <v>3</v>
      </c>
      <c r="V859" s="2">
        <v>1</v>
      </c>
      <c r="W859" s="2">
        <v>0</v>
      </c>
    </row>
    <row r="860" spans="15:23" x14ac:dyDescent="0.25">
      <c r="O860" s="2">
        <v>847</v>
      </c>
      <c r="P860" s="2">
        <v>28</v>
      </c>
      <c r="Q860" s="2">
        <v>1.4</v>
      </c>
      <c r="R860" s="2">
        <v>4</v>
      </c>
      <c r="S860" s="2">
        <v>9</v>
      </c>
      <c r="T860" s="2">
        <v>3</v>
      </c>
      <c r="U860" s="2">
        <v>3</v>
      </c>
      <c r="V860" s="2">
        <v>1</v>
      </c>
      <c r="W860" s="2">
        <v>0</v>
      </c>
    </row>
    <row r="861" spans="15:23" x14ac:dyDescent="0.25">
      <c r="O861" s="2">
        <v>848</v>
      </c>
      <c r="P861" s="2">
        <v>28</v>
      </c>
      <c r="Q861" s="2">
        <v>1.4</v>
      </c>
      <c r="R861" s="2">
        <v>5</v>
      </c>
      <c r="S861" s="2">
        <v>6</v>
      </c>
      <c r="T861" s="2">
        <v>6</v>
      </c>
      <c r="U861" s="2">
        <v>2</v>
      </c>
      <c r="V861" s="2">
        <v>1</v>
      </c>
      <c r="W861" s="2">
        <v>0</v>
      </c>
    </row>
    <row r="862" spans="15:23" x14ac:dyDescent="0.25">
      <c r="O862" s="2">
        <v>849</v>
      </c>
      <c r="P862" s="2">
        <v>24</v>
      </c>
      <c r="Q862" s="2">
        <v>1.2</v>
      </c>
      <c r="R862" s="2">
        <v>7</v>
      </c>
      <c r="S862" s="2">
        <v>7</v>
      </c>
      <c r="T862" s="2">
        <v>2</v>
      </c>
      <c r="U862" s="2">
        <v>3</v>
      </c>
      <c r="V862" s="2">
        <v>1</v>
      </c>
      <c r="W862" s="2">
        <v>0</v>
      </c>
    </row>
    <row r="863" spans="15:23" x14ac:dyDescent="0.25">
      <c r="O863" s="2">
        <v>850</v>
      </c>
      <c r="P863" s="2">
        <v>30</v>
      </c>
      <c r="Q863" s="2">
        <v>1.5</v>
      </c>
      <c r="R863" s="2">
        <v>3</v>
      </c>
      <c r="S863" s="2">
        <v>9</v>
      </c>
      <c r="T863" s="2">
        <v>4</v>
      </c>
      <c r="U863" s="2">
        <v>3</v>
      </c>
      <c r="V863" s="2">
        <v>1</v>
      </c>
      <c r="W863" s="2">
        <v>0</v>
      </c>
    </row>
    <row r="864" spans="15:23" x14ac:dyDescent="0.25">
      <c r="O864" s="2">
        <v>851</v>
      </c>
      <c r="P864" s="2">
        <v>25</v>
      </c>
      <c r="Q864" s="2">
        <v>1.25</v>
      </c>
      <c r="R864" s="2">
        <v>6</v>
      </c>
      <c r="S864" s="2">
        <v>6</v>
      </c>
      <c r="T864" s="2">
        <v>6</v>
      </c>
      <c r="U864" s="2">
        <v>1</v>
      </c>
      <c r="V864" s="2">
        <v>1</v>
      </c>
      <c r="W864" s="2">
        <v>0</v>
      </c>
    </row>
    <row r="865" spans="15:23" x14ac:dyDescent="0.25">
      <c r="O865" s="2">
        <v>852</v>
      </c>
      <c r="P865" s="2">
        <v>35</v>
      </c>
      <c r="Q865" s="2">
        <v>1.75</v>
      </c>
      <c r="R865" s="2">
        <v>1</v>
      </c>
      <c r="S865" s="2">
        <v>11</v>
      </c>
      <c r="T865" s="2">
        <v>2</v>
      </c>
      <c r="U865" s="2">
        <v>4</v>
      </c>
      <c r="V865" s="2">
        <v>2</v>
      </c>
      <c r="W865" s="2">
        <v>0</v>
      </c>
    </row>
    <row r="866" spans="15:23" x14ac:dyDescent="0.25">
      <c r="O866" s="2">
        <v>853</v>
      </c>
      <c r="P866" s="2">
        <v>30</v>
      </c>
      <c r="Q866" s="2">
        <v>1.5</v>
      </c>
      <c r="R866" s="2">
        <v>5</v>
      </c>
      <c r="S866" s="2">
        <v>7</v>
      </c>
      <c r="T866" s="2">
        <v>4</v>
      </c>
      <c r="U866" s="2">
        <v>1</v>
      </c>
      <c r="V866" s="2">
        <v>3</v>
      </c>
      <c r="W866" s="2">
        <v>0</v>
      </c>
    </row>
    <row r="867" spans="15:23" x14ac:dyDescent="0.25">
      <c r="O867" s="2">
        <v>854</v>
      </c>
      <c r="P867" s="2">
        <v>27</v>
      </c>
      <c r="Q867" s="2">
        <v>1.35</v>
      </c>
      <c r="R867" s="2">
        <v>3</v>
      </c>
      <c r="S867" s="2">
        <v>11</v>
      </c>
      <c r="T867" s="2">
        <v>2</v>
      </c>
      <c r="U867" s="2">
        <v>4</v>
      </c>
      <c r="V867" s="2">
        <v>0</v>
      </c>
      <c r="W867" s="2">
        <v>0</v>
      </c>
    </row>
    <row r="868" spans="15:23" x14ac:dyDescent="0.25">
      <c r="O868" s="2">
        <v>855</v>
      </c>
      <c r="P868" s="2">
        <v>27</v>
      </c>
      <c r="Q868" s="2">
        <v>1.35</v>
      </c>
      <c r="R868" s="2">
        <v>4</v>
      </c>
      <c r="S868" s="2">
        <v>6</v>
      </c>
      <c r="T868" s="2">
        <v>9</v>
      </c>
      <c r="U868" s="2">
        <v>1</v>
      </c>
      <c r="V868" s="2">
        <v>0</v>
      </c>
      <c r="W868" s="2">
        <v>0</v>
      </c>
    </row>
    <row r="869" spans="15:23" x14ac:dyDescent="0.25">
      <c r="O869" s="2">
        <v>856</v>
      </c>
      <c r="P869" s="2">
        <v>18</v>
      </c>
      <c r="Q869" s="2">
        <v>0.9</v>
      </c>
      <c r="R869" s="2">
        <v>4</v>
      </c>
      <c r="S869" s="2">
        <v>14</v>
      </c>
      <c r="T869" s="2">
        <v>2</v>
      </c>
      <c r="U869" s="2">
        <v>0</v>
      </c>
      <c r="V869" s="2">
        <v>0</v>
      </c>
      <c r="W869" s="2">
        <v>0</v>
      </c>
    </row>
    <row r="870" spans="15:23" x14ac:dyDescent="0.25">
      <c r="O870" s="2">
        <v>857</v>
      </c>
      <c r="P870" s="2">
        <v>36</v>
      </c>
      <c r="Q870" s="2">
        <v>1.8</v>
      </c>
      <c r="R870" s="2">
        <v>4</v>
      </c>
      <c r="S870" s="2">
        <v>2</v>
      </c>
      <c r="T870" s="2">
        <v>9</v>
      </c>
      <c r="U870" s="2">
        <v>4</v>
      </c>
      <c r="V870" s="2">
        <v>1</v>
      </c>
      <c r="W870" s="2">
        <v>0</v>
      </c>
    </row>
    <row r="871" spans="15:23" x14ac:dyDescent="0.25">
      <c r="O871" s="2">
        <v>858</v>
      </c>
      <c r="P871" s="2">
        <v>21</v>
      </c>
      <c r="Q871" s="2">
        <v>1.05</v>
      </c>
      <c r="R871" s="2">
        <v>7</v>
      </c>
      <c r="S871" s="2">
        <v>7</v>
      </c>
      <c r="T871" s="2">
        <v>5</v>
      </c>
      <c r="U871" s="2">
        <v>0</v>
      </c>
      <c r="V871" s="2">
        <v>1</v>
      </c>
      <c r="W871" s="2">
        <v>0</v>
      </c>
    </row>
    <row r="872" spans="15:23" x14ac:dyDescent="0.25">
      <c r="O872" s="2">
        <v>859</v>
      </c>
      <c r="P872" s="2">
        <v>20</v>
      </c>
      <c r="Q872" s="2">
        <v>1</v>
      </c>
      <c r="R872" s="2">
        <v>7</v>
      </c>
      <c r="S872" s="2">
        <v>8</v>
      </c>
      <c r="T872" s="2">
        <v>3</v>
      </c>
      <c r="U872" s="2">
        <v>2</v>
      </c>
      <c r="V872" s="2">
        <v>0</v>
      </c>
      <c r="W872" s="2">
        <v>0</v>
      </c>
    </row>
    <row r="873" spans="15:23" x14ac:dyDescent="0.25">
      <c r="O873" s="2">
        <v>860</v>
      </c>
      <c r="P873" s="2">
        <v>31</v>
      </c>
      <c r="Q873" s="2">
        <v>1.55</v>
      </c>
      <c r="R873" s="2">
        <v>3</v>
      </c>
      <c r="S873" s="2">
        <v>8</v>
      </c>
      <c r="T873" s="2">
        <v>6</v>
      </c>
      <c r="U873" s="2">
        <v>1</v>
      </c>
      <c r="V873" s="2">
        <v>2</v>
      </c>
      <c r="W873" s="2">
        <v>0</v>
      </c>
    </row>
    <row r="874" spans="15:23" x14ac:dyDescent="0.25">
      <c r="O874" s="2">
        <v>861</v>
      </c>
      <c r="P874" s="2">
        <v>16</v>
      </c>
      <c r="Q874" s="2">
        <v>0.8</v>
      </c>
      <c r="R874" s="2">
        <v>8</v>
      </c>
      <c r="S874" s="2">
        <v>10</v>
      </c>
      <c r="T874" s="2">
        <v>1</v>
      </c>
      <c r="U874" s="2">
        <v>0</v>
      </c>
      <c r="V874" s="2">
        <v>1</v>
      </c>
      <c r="W874" s="2">
        <v>0</v>
      </c>
    </row>
    <row r="875" spans="15:23" x14ac:dyDescent="0.25">
      <c r="O875" s="2">
        <v>862</v>
      </c>
      <c r="P875" s="2">
        <v>36</v>
      </c>
      <c r="Q875" s="2">
        <v>1.8</v>
      </c>
      <c r="R875" s="2">
        <v>3</v>
      </c>
      <c r="S875" s="2">
        <v>6</v>
      </c>
      <c r="T875" s="2">
        <v>5</v>
      </c>
      <c r="U875" s="2">
        <v>4</v>
      </c>
      <c r="V875" s="2">
        <v>2</v>
      </c>
      <c r="W875" s="2">
        <v>0</v>
      </c>
    </row>
    <row r="876" spans="15:23" x14ac:dyDescent="0.25">
      <c r="O876" s="2">
        <v>863</v>
      </c>
      <c r="P876" s="2">
        <v>31</v>
      </c>
      <c r="Q876" s="2">
        <v>1.55</v>
      </c>
      <c r="R876" s="2">
        <v>2</v>
      </c>
      <c r="S876" s="2">
        <v>10</v>
      </c>
      <c r="T876" s="2">
        <v>5</v>
      </c>
      <c r="U876" s="2">
        <v>1</v>
      </c>
      <c r="V876" s="2">
        <v>2</v>
      </c>
      <c r="W876" s="2">
        <v>0</v>
      </c>
    </row>
    <row r="877" spans="15:23" x14ac:dyDescent="0.25">
      <c r="O877" s="2">
        <v>864</v>
      </c>
      <c r="P877" s="2">
        <v>28</v>
      </c>
      <c r="Q877" s="2">
        <v>1.4</v>
      </c>
      <c r="R877" s="2">
        <v>5</v>
      </c>
      <c r="S877" s="2">
        <v>7</v>
      </c>
      <c r="T877" s="2">
        <v>4</v>
      </c>
      <c r="U877" s="2">
        <v>3</v>
      </c>
      <c r="V877" s="2">
        <v>1</v>
      </c>
      <c r="W877" s="2">
        <v>0</v>
      </c>
    </row>
    <row r="878" spans="15:23" x14ac:dyDescent="0.25">
      <c r="O878" s="2">
        <v>865</v>
      </c>
      <c r="P878" s="2">
        <v>40</v>
      </c>
      <c r="Q878" s="2">
        <v>2</v>
      </c>
      <c r="R878" s="2">
        <v>2</v>
      </c>
      <c r="S878" s="2">
        <v>7</v>
      </c>
      <c r="T878" s="2">
        <v>4</v>
      </c>
      <c r="U878" s="2">
        <v>3</v>
      </c>
      <c r="V878" s="2">
        <v>4</v>
      </c>
      <c r="W878" s="2">
        <v>0</v>
      </c>
    </row>
    <row r="879" spans="15:23" x14ac:dyDescent="0.25">
      <c r="O879" s="2">
        <v>866</v>
      </c>
      <c r="P879" s="2">
        <v>17</v>
      </c>
      <c r="Q879" s="2">
        <v>0.85</v>
      </c>
      <c r="R879" s="2">
        <v>9</v>
      </c>
      <c r="S879" s="2">
        <v>8</v>
      </c>
      <c r="T879" s="2">
        <v>1</v>
      </c>
      <c r="U879" s="2">
        <v>1</v>
      </c>
      <c r="V879" s="2">
        <v>1</v>
      </c>
      <c r="W879" s="2">
        <v>0</v>
      </c>
    </row>
    <row r="880" spans="15:23" x14ac:dyDescent="0.25">
      <c r="O880" s="2">
        <v>867</v>
      </c>
      <c r="P880" s="2">
        <v>38</v>
      </c>
      <c r="Q880" s="2">
        <v>1.9</v>
      </c>
      <c r="R880" s="2">
        <v>2</v>
      </c>
      <c r="S880" s="2">
        <v>7</v>
      </c>
      <c r="T880" s="2">
        <v>5</v>
      </c>
      <c r="U880" s="2">
        <v>3</v>
      </c>
      <c r="V880" s="2">
        <v>3</v>
      </c>
      <c r="W880" s="2">
        <v>0</v>
      </c>
    </row>
    <row r="881" spans="15:23" x14ac:dyDescent="0.25">
      <c r="O881" s="2">
        <v>868</v>
      </c>
      <c r="P881" s="2">
        <v>31</v>
      </c>
      <c r="Q881" s="2">
        <v>1.55</v>
      </c>
      <c r="R881" s="2">
        <v>6</v>
      </c>
      <c r="S881" s="2">
        <v>4</v>
      </c>
      <c r="T881" s="2">
        <v>5</v>
      </c>
      <c r="U881" s="2">
        <v>3</v>
      </c>
      <c r="V881" s="2">
        <v>2</v>
      </c>
      <c r="W881" s="2">
        <v>0</v>
      </c>
    </row>
    <row r="882" spans="15:23" x14ac:dyDescent="0.25">
      <c r="O882" s="2">
        <v>869</v>
      </c>
      <c r="P882" s="2">
        <v>28</v>
      </c>
      <c r="Q882" s="2">
        <v>1.4</v>
      </c>
      <c r="R882" s="2">
        <v>5</v>
      </c>
      <c r="S882" s="2">
        <v>6</v>
      </c>
      <c r="T882" s="2">
        <v>6</v>
      </c>
      <c r="U882" s="2">
        <v>2</v>
      </c>
      <c r="V882" s="2">
        <v>1</v>
      </c>
      <c r="W882" s="2">
        <v>0</v>
      </c>
    </row>
    <row r="883" spans="15:23" x14ac:dyDescent="0.25">
      <c r="O883" s="2">
        <v>870</v>
      </c>
      <c r="P883" s="2">
        <v>24</v>
      </c>
      <c r="Q883" s="2">
        <v>1.2</v>
      </c>
      <c r="R883" s="2">
        <v>5</v>
      </c>
      <c r="S883" s="2">
        <v>10</v>
      </c>
      <c r="T883" s="2">
        <v>2</v>
      </c>
      <c r="U883" s="2">
        <v>2</v>
      </c>
      <c r="V883" s="2">
        <v>1</v>
      </c>
      <c r="W883" s="2">
        <v>0</v>
      </c>
    </row>
    <row r="884" spans="15:23" x14ac:dyDescent="0.25">
      <c r="O884" s="2">
        <v>871</v>
      </c>
      <c r="P884" s="2">
        <v>30</v>
      </c>
      <c r="Q884" s="2">
        <v>1.5</v>
      </c>
      <c r="R884" s="2">
        <v>3</v>
      </c>
      <c r="S884" s="2">
        <v>9</v>
      </c>
      <c r="T884" s="2">
        <v>4</v>
      </c>
      <c r="U884" s="2">
        <v>3</v>
      </c>
      <c r="V884" s="2">
        <v>1</v>
      </c>
      <c r="W884" s="2">
        <v>0</v>
      </c>
    </row>
    <row r="885" spans="15:23" x14ac:dyDescent="0.25">
      <c r="O885" s="2">
        <v>872</v>
      </c>
      <c r="P885" s="2">
        <v>26</v>
      </c>
      <c r="Q885" s="2">
        <v>1.3</v>
      </c>
      <c r="R885" s="2">
        <v>6</v>
      </c>
      <c r="S885" s="2">
        <v>7</v>
      </c>
      <c r="T885" s="2">
        <v>3</v>
      </c>
      <c r="U885" s="2">
        <v>3</v>
      </c>
      <c r="V885" s="2">
        <v>1</v>
      </c>
      <c r="W885" s="2">
        <v>0</v>
      </c>
    </row>
    <row r="886" spans="15:23" x14ac:dyDescent="0.25">
      <c r="O886" s="2">
        <v>873</v>
      </c>
      <c r="P886" s="2">
        <v>21</v>
      </c>
      <c r="Q886" s="2">
        <v>1.05</v>
      </c>
      <c r="R886" s="2">
        <v>5</v>
      </c>
      <c r="S886" s="2">
        <v>9</v>
      </c>
      <c r="T886" s="2">
        <v>6</v>
      </c>
      <c r="U886" s="2">
        <v>0</v>
      </c>
      <c r="V886" s="2">
        <v>0</v>
      </c>
      <c r="W886" s="2">
        <v>0</v>
      </c>
    </row>
    <row r="887" spans="15:23" x14ac:dyDescent="0.25">
      <c r="O887" s="2">
        <v>874</v>
      </c>
      <c r="P887" s="2">
        <v>32</v>
      </c>
      <c r="Q887" s="2">
        <v>1.6</v>
      </c>
      <c r="R887" s="2">
        <v>4</v>
      </c>
      <c r="S887" s="2">
        <v>8</v>
      </c>
      <c r="T887" s="2">
        <v>3</v>
      </c>
      <c r="U887" s="2">
        <v>2</v>
      </c>
      <c r="V887" s="2">
        <v>3</v>
      </c>
      <c r="W887" s="2">
        <v>0</v>
      </c>
    </row>
    <row r="888" spans="15:23" x14ac:dyDescent="0.25">
      <c r="O888" s="2">
        <v>875</v>
      </c>
      <c r="P888" s="2">
        <v>33</v>
      </c>
      <c r="Q888" s="2">
        <v>1.65</v>
      </c>
      <c r="R888" s="2">
        <v>2</v>
      </c>
      <c r="S888" s="2">
        <v>10</v>
      </c>
      <c r="T888" s="2">
        <v>2</v>
      </c>
      <c r="U888" s="2">
        <v>5</v>
      </c>
      <c r="V888" s="2">
        <v>1</v>
      </c>
      <c r="W888" s="2">
        <v>0</v>
      </c>
    </row>
    <row r="889" spans="15:23" x14ac:dyDescent="0.25">
      <c r="O889" s="2">
        <v>876</v>
      </c>
      <c r="P889" s="2">
        <v>33</v>
      </c>
      <c r="Q889" s="2">
        <v>1.65</v>
      </c>
      <c r="R889" s="2">
        <v>4</v>
      </c>
      <c r="S889" s="2">
        <v>5</v>
      </c>
      <c r="T889" s="2">
        <v>5</v>
      </c>
      <c r="U889" s="2">
        <v>6</v>
      </c>
      <c r="V889" s="2">
        <v>0</v>
      </c>
      <c r="W889" s="2">
        <v>0</v>
      </c>
    </row>
    <row r="890" spans="15:23" x14ac:dyDescent="0.25">
      <c r="O890" s="2">
        <v>877</v>
      </c>
      <c r="P890" s="2">
        <v>27</v>
      </c>
      <c r="Q890" s="2">
        <v>1.35</v>
      </c>
      <c r="R890" s="2">
        <v>4</v>
      </c>
      <c r="S890" s="2">
        <v>10</v>
      </c>
      <c r="T890" s="2">
        <v>2</v>
      </c>
      <c r="U890" s="2">
        <v>3</v>
      </c>
      <c r="V890" s="2">
        <v>1</v>
      </c>
      <c r="W890" s="2">
        <v>0</v>
      </c>
    </row>
    <row r="891" spans="15:23" x14ac:dyDescent="0.25">
      <c r="O891" s="2">
        <v>878</v>
      </c>
      <c r="P891" s="2">
        <v>26</v>
      </c>
      <c r="Q891" s="2">
        <v>1.3</v>
      </c>
      <c r="R891" s="2">
        <v>4</v>
      </c>
      <c r="S891" s="2">
        <v>10</v>
      </c>
      <c r="T891" s="2">
        <v>3</v>
      </c>
      <c r="U891" s="2">
        <v>2</v>
      </c>
      <c r="V891" s="2">
        <v>1</v>
      </c>
      <c r="W891" s="2">
        <v>0</v>
      </c>
    </row>
    <row r="892" spans="15:23" x14ac:dyDescent="0.25">
      <c r="O892" s="2">
        <v>879</v>
      </c>
      <c r="P892" s="2">
        <v>28</v>
      </c>
      <c r="Q892" s="2">
        <v>1.4</v>
      </c>
      <c r="R892" s="2">
        <v>5</v>
      </c>
      <c r="S892" s="2">
        <v>7</v>
      </c>
      <c r="T892" s="2">
        <v>4</v>
      </c>
      <c r="U892" s="2">
        <v>3</v>
      </c>
      <c r="V892" s="2">
        <v>1</v>
      </c>
      <c r="W892" s="2">
        <v>0</v>
      </c>
    </row>
    <row r="893" spans="15:23" x14ac:dyDescent="0.25">
      <c r="O893" s="2">
        <v>880</v>
      </c>
      <c r="P893" s="2">
        <v>27</v>
      </c>
      <c r="Q893" s="2">
        <v>1.35</v>
      </c>
      <c r="R893" s="2">
        <v>4</v>
      </c>
      <c r="S893" s="2">
        <v>9</v>
      </c>
      <c r="T893" s="2">
        <v>5</v>
      </c>
      <c r="U893" s="2">
        <v>0</v>
      </c>
      <c r="V893" s="2">
        <v>2</v>
      </c>
      <c r="W893" s="2">
        <v>0</v>
      </c>
    </row>
    <row r="894" spans="15:23" x14ac:dyDescent="0.25">
      <c r="O894" s="2">
        <v>881</v>
      </c>
      <c r="P894" s="2">
        <v>28</v>
      </c>
      <c r="Q894" s="2">
        <v>1.4</v>
      </c>
      <c r="R894" s="2">
        <v>5</v>
      </c>
      <c r="S894" s="2">
        <v>7</v>
      </c>
      <c r="T894" s="2">
        <v>4</v>
      </c>
      <c r="U894" s="2">
        <v>3</v>
      </c>
      <c r="V894" s="2">
        <v>1</v>
      </c>
      <c r="W894" s="2">
        <v>0</v>
      </c>
    </row>
    <row r="895" spans="15:23" x14ac:dyDescent="0.25">
      <c r="O895" s="2">
        <v>882</v>
      </c>
      <c r="P895" s="2">
        <v>31</v>
      </c>
      <c r="Q895" s="2">
        <v>1.55</v>
      </c>
      <c r="R895" s="2">
        <v>4</v>
      </c>
      <c r="S895" s="2">
        <v>7</v>
      </c>
      <c r="T895" s="2">
        <v>5</v>
      </c>
      <c r="U895" s="2">
        <v>2</v>
      </c>
      <c r="V895" s="2">
        <v>2</v>
      </c>
      <c r="W895" s="2">
        <v>0</v>
      </c>
    </row>
    <row r="896" spans="15:23" x14ac:dyDescent="0.25">
      <c r="O896" s="2">
        <v>883</v>
      </c>
      <c r="P896" s="2">
        <v>21</v>
      </c>
      <c r="Q896" s="2">
        <v>1.05</v>
      </c>
      <c r="R896" s="2">
        <v>7</v>
      </c>
      <c r="S896" s="2">
        <v>8</v>
      </c>
      <c r="T896" s="2">
        <v>3</v>
      </c>
      <c r="U896" s="2">
        <v>1</v>
      </c>
      <c r="V896" s="2">
        <v>1</v>
      </c>
      <c r="W896" s="2">
        <v>0</v>
      </c>
    </row>
    <row r="897" spans="15:23" x14ac:dyDescent="0.25">
      <c r="O897" s="2">
        <v>884</v>
      </c>
      <c r="P897" s="2">
        <v>22</v>
      </c>
      <c r="Q897" s="2">
        <v>1.1000000000000001</v>
      </c>
      <c r="R897" s="2">
        <v>4</v>
      </c>
      <c r="S897" s="2">
        <v>10</v>
      </c>
      <c r="T897" s="2">
        <v>6</v>
      </c>
      <c r="U897" s="2">
        <v>0</v>
      </c>
      <c r="V897" s="2">
        <v>0</v>
      </c>
      <c r="W897" s="2">
        <v>0</v>
      </c>
    </row>
    <row r="898" spans="15:23" x14ac:dyDescent="0.25">
      <c r="O898" s="2">
        <v>885</v>
      </c>
      <c r="P898" s="2">
        <v>31</v>
      </c>
      <c r="Q898" s="2">
        <v>1.55</v>
      </c>
      <c r="R898" s="2">
        <v>4</v>
      </c>
      <c r="S898" s="2">
        <v>9</v>
      </c>
      <c r="T898" s="2">
        <v>1</v>
      </c>
      <c r="U898" s="2">
        <v>4</v>
      </c>
      <c r="V898" s="2">
        <v>2</v>
      </c>
      <c r="W898" s="2">
        <v>0</v>
      </c>
    </row>
    <row r="899" spans="15:23" x14ac:dyDescent="0.25">
      <c r="O899" s="2">
        <v>886</v>
      </c>
      <c r="P899" s="2">
        <v>35</v>
      </c>
      <c r="Q899" s="2">
        <v>1.75</v>
      </c>
      <c r="R899" s="2">
        <v>1</v>
      </c>
      <c r="S899" s="2">
        <v>11</v>
      </c>
      <c r="T899" s="2">
        <v>2</v>
      </c>
      <c r="U899" s="2">
        <v>4</v>
      </c>
      <c r="V899" s="2">
        <v>2</v>
      </c>
      <c r="W899" s="2">
        <v>0</v>
      </c>
    </row>
    <row r="900" spans="15:23" x14ac:dyDescent="0.25">
      <c r="O900" s="2">
        <v>887</v>
      </c>
      <c r="P900" s="2">
        <v>25</v>
      </c>
      <c r="Q900" s="2">
        <v>1.25</v>
      </c>
      <c r="R900" s="2">
        <v>5</v>
      </c>
      <c r="S900" s="2">
        <v>8</v>
      </c>
      <c r="T900" s="2">
        <v>5</v>
      </c>
      <c r="U900" s="2">
        <v>1</v>
      </c>
      <c r="V900" s="2">
        <v>1</v>
      </c>
      <c r="W900" s="2">
        <v>0</v>
      </c>
    </row>
    <row r="901" spans="15:23" x14ac:dyDescent="0.25">
      <c r="O901" s="2">
        <v>888</v>
      </c>
      <c r="P901" s="2">
        <v>27</v>
      </c>
      <c r="Q901" s="2">
        <v>1.35</v>
      </c>
      <c r="R901" s="2">
        <v>5</v>
      </c>
      <c r="S901" s="2">
        <v>8</v>
      </c>
      <c r="T901" s="2">
        <v>4</v>
      </c>
      <c r="U901" s="2">
        <v>2</v>
      </c>
      <c r="V901" s="2">
        <v>0</v>
      </c>
      <c r="W901" s="2">
        <v>1</v>
      </c>
    </row>
    <row r="902" spans="15:23" x14ac:dyDescent="0.25">
      <c r="O902" s="2">
        <v>889</v>
      </c>
      <c r="P902" s="2">
        <v>35</v>
      </c>
      <c r="Q902" s="2">
        <v>1.75</v>
      </c>
      <c r="R902" s="2">
        <v>7</v>
      </c>
      <c r="S902" s="2">
        <v>4</v>
      </c>
      <c r="T902" s="2">
        <v>1</v>
      </c>
      <c r="U902" s="2">
        <v>3</v>
      </c>
      <c r="V902" s="2">
        <v>5</v>
      </c>
      <c r="W902" s="2">
        <v>0</v>
      </c>
    </row>
    <row r="903" spans="15:23" x14ac:dyDescent="0.25">
      <c r="O903" s="2">
        <v>890</v>
      </c>
      <c r="P903" s="2">
        <v>25</v>
      </c>
      <c r="Q903" s="2">
        <v>1.25</v>
      </c>
      <c r="R903" s="2">
        <v>4</v>
      </c>
      <c r="S903" s="2">
        <v>12</v>
      </c>
      <c r="T903" s="2">
        <v>1</v>
      </c>
      <c r="U903" s="2">
        <v>1</v>
      </c>
      <c r="V903" s="2">
        <v>2</v>
      </c>
      <c r="W903" s="2">
        <v>0</v>
      </c>
    </row>
    <row r="904" spans="15:23" x14ac:dyDescent="0.25">
      <c r="O904" s="2">
        <v>891</v>
      </c>
      <c r="P904" s="2">
        <v>35</v>
      </c>
      <c r="Q904" s="2">
        <v>1.75</v>
      </c>
      <c r="R904" s="2">
        <v>2</v>
      </c>
      <c r="S904" s="2">
        <v>10</v>
      </c>
      <c r="T904" s="2">
        <v>3</v>
      </c>
      <c r="U904" s="2">
        <v>1</v>
      </c>
      <c r="V904" s="2">
        <v>4</v>
      </c>
      <c r="W904" s="2">
        <v>0</v>
      </c>
    </row>
    <row r="905" spans="15:23" x14ac:dyDescent="0.25">
      <c r="O905" s="2">
        <v>892</v>
      </c>
      <c r="P905" s="2">
        <v>25</v>
      </c>
      <c r="Q905" s="2">
        <v>1.25</v>
      </c>
      <c r="R905" s="2">
        <v>5</v>
      </c>
      <c r="S905" s="2">
        <v>8</v>
      </c>
      <c r="T905" s="2">
        <v>4</v>
      </c>
      <c r="U905" s="2">
        <v>3</v>
      </c>
      <c r="V905" s="2">
        <v>0</v>
      </c>
      <c r="W905" s="2">
        <v>0</v>
      </c>
    </row>
    <row r="906" spans="15:23" x14ac:dyDescent="0.25">
      <c r="O906" s="2">
        <v>893</v>
      </c>
      <c r="P906" s="2">
        <v>30</v>
      </c>
      <c r="Q906" s="2">
        <v>1.5</v>
      </c>
      <c r="R906" s="2">
        <v>4</v>
      </c>
      <c r="S906" s="2">
        <v>6</v>
      </c>
      <c r="T906" s="2">
        <v>6</v>
      </c>
      <c r="U906" s="2">
        <v>4</v>
      </c>
      <c r="V906" s="2">
        <v>0</v>
      </c>
      <c r="W906" s="2">
        <v>0</v>
      </c>
    </row>
    <row r="907" spans="15:23" x14ac:dyDescent="0.25">
      <c r="O907" s="2">
        <v>894</v>
      </c>
      <c r="P907" s="2">
        <v>27</v>
      </c>
      <c r="Q907" s="2">
        <v>1.35</v>
      </c>
      <c r="R907" s="2">
        <v>6</v>
      </c>
      <c r="S907" s="2">
        <v>6</v>
      </c>
      <c r="T907" s="2">
        <v>3</v>
      </c>
      <c r="U907" s="2">
        <v>5</v>
      </c>
      <c r="V907" s="2">
        <v>0</v>
      </c>
      <c r="W907" s="2">
        <v>0</v>
      </c>
    </row>
    <row r="908" spans="15:23" x14ac:dyDescent="0.25">
      <c r="O908" s="2">
        <v>895</v>
      </c>
      <c r="P908" s="2">
        <v>31</v>
      </c>
      <c r="Q908" s="2">
        <v>1.55</v>
      </c>
      <c r="R908" s="2">
        <v>5</v>
      </c>
      <c r="S908" s="2">
        <v>7</v>
      </c>
      <c r="T908" s="2">
        <v>3</v>
      </c>
      <c r="U908" s="2">
        <v>2</v>
      </c>
      <c r="V908" s="2">
        <v>3</v>
      </c>
      <c r="W908" s="2">
        <v>0</v>
      </c>
    </row>
    <row r="909" spans="15:23" x14ac:dyDescent="0.25">
      <c r="O909" s="2">
        <v>896</v>
      </c>
      <c r="P909" s="2">
        <v>23</v>
      </c>
      <c r="Q909" s="2">
        <v>1.1499999999999999</v>
      </c>
      <c r="R909" s="2">
        <v>6</v>
      </c>
      <c r="S909" s="2">
        <v>8</v>
      </c>
      <c r="T909" s="2">
        <v>3</v>
      </c>
      <c r="U909" s="2">
        <v>3</v>
      </c>
      <c r="V909" s="2">
        <v>0</v>
      </c>
      <c r="W909" s="2">
        <v>0</v>
      </c>
    </row>
    <row r="910" spans="15:23" x14ac:dyDescent="0.25">
      <c r="O910" s="2">
        <v>897</v>
      </c>
      <c r="P910" s="2">
        <v>27</v>
      </c>
      <c r="Q910" s="2">
        <v>1.35</v>
      </c>
      <c r="R910" s="2">
        <v>3</v>
      </c>
      <c r="S910" s="2">
        <v>9</v>
      </c>
      <c r="T910" s="2">
        <v>6</v>
      </c>
      <c r="U910" s="2">
        <v>2</v>
      </c>
      <c r="V910" s="2">
        <v>0</v>
      </c>
      <c r="W910" s="2">
        <v>0</v>
      </c>
    </row>
    <row r="911" spans="15:23" x14ac:dyDescent="0.25">
      <c r="O911" s="2">
        <v>898</v>
      </c>
      <c r="P911" s="2">
        <v>41</v>
      </c>
      <c r="Q911" s="2">
        <v>2.0499999999999998</v>
      </c>
      <c r="R911" s="2">
        <v>2</v>
      </c>
      <c r="S911" s="2">
        <v>5</v>
      </c>
      <c r="T911" s="2">
        <v>5</v>
      </c>
      <c r="U911" s="2">
        <v>6</v>
      </c>
      <c r="V911" s="2">
        <v>2</v>
      </c>
      <c r="W911" s="2">
        <v>0</v>
      </c>
    </row>
    <row r="912" spans="15:23" x14ac:dyDescent="0.25">
      <c r="O912" s="2">
        <v>899</v>
      </c>
      <c r="P912" s="2">
        <v>29</v>
      </c>
      <c r="Q912" s="2">
        <v>1.45</v>
      </c>
      <c r="R912" s="2">
        <v>5</v>
      </c>
      <c r="S912" s="2">
        <v>8</v>
      </c>
      <c r="T912" s="2">
        <v>3</v>
      </c>
      <c r="U912" s="2">
        <v>1</v>
      </c>
      <c r="V912" s="2">
        <v>3</v>
      </c>
      <c r="W912" s="2">
        <v>0</v>
      </c>
    </row>
    <row r="913" spans="15:23" x14ac:dyDescent="0.25">
      <c r="O913" s="2">
        <v>900</v>
      </c>
      <c r="P913" s="2">
        <v>25</v>
      </c>
      <c r="Q913" s="2">
        <v>1.25</v>
      </c>
      <c r="R913" s="2">
        <v>3</v>
      </c>
      <c r="S913" s="2">
        <v>12</v>
      </c>
      <c r="T913" s="2">
        <v>2</v>
      </c>
      <c r="U913" s="2">
        <v>3</v>
      </c>
      <c r="V913" s="2">
        <v>0</v>
      </c>
      <c r="W913" s="2">
        <v>0</v>
      </c>
    </row>
    <row r="914" spans="15:23" x14ac:dyDescent="0.25">
      <c r="O914" s="2">
        <v>901</v>
      </c>
      <c r="P914" s="2">
        <v>17</v>
      </c>
      <c r="Q914" s="2">
        <v>0.89473684210526316</v>
      </c>
      <c r="R914" s="2">
        <v>6</v>
      </c>
      <c r="S914" s="2">
        <v>9</v>
      </c>
      <c r="T914" s="2">
        <v>4</v>
      </c>
      <c r="U914" s="2">
        <v>0</v>
      </c>
      <c r="V914" s="2">
        <v>0</v>
      </c>
      <c r="W914" s="2">
        <v>0</v>
      </c>
    </row>
    <row r="915" spans="15:23" x14ac:dyDescent="0.25">
      <c r="O915" s="2">
        <v>902</v>
      </c>
      <c r="P915" s="2">
        <v>37</v>
      </c>
      <c r="Q915" s="2">
        <v>1.85</v>
      </c>
      <c r="R915" s="2">
        <v>2</v>
      </c>
      <c r="S915" s="2">
        <v>7</v>
      </c>
      <c r="T915" s="2">
        <v>5</v>
      </c>
      <c r="U915" s="2">
        <v>4</v>
      </c>
      <c r="V915" s="2">
        <v>2</v>
      </c>
      <c r="W915" s="2">
        <v>0</v>
      </c>
    </row>
    <row r="916" spans="15:23" x14ac:dyDescent="0.25">
      <c r="O916" s="2">
        <v>903</v>
      </c>
      <c r="P916" s="2">
        <v>32</v>
      </c>
      <c r="Q916" s="2">
        <v>1.6</v>
      </c>
      <c r="R916" s="2">
        <v>4</v>
      </c>
      <c r="S916" s="2">
        <v>6</v>
      </c>
      <c r="T916" s="2">
        <v>4</v>
      </c>
      <c r="U916" s="2">
        <v>6</v>
      </c>
      <c r="V916" s="2">
        <v>0</v>
      </c>
      <c r="W916" s="2">
        <v>0</v>
      </c>
    </row>
    <row r="917" spans="15:23" x14ac:dyDescent="0.25">
      <c r="O917" s="2">
        <v>904</v>
      </c>
      <c r="P917" s="2">
        <v>20</v>
      </c>
      <c r="Q917" s="2">
        <v>1</v>
      </c>
      <c r="R917" s="2">
        <v>7</v>
      </c>
      <c r="S917" s="2">
        <v>9</v>
      </c>
      <c r="T917" s="2">
        <v>2</v>
      </c>
      <c r="U917" s="2">
        <v>1</v>
      </c>
      <c r="V917" s="2">
        <v>1</v>
      </c>
      <c r="W917" s="2">
        <v>0</v>
      </c>
    </row>
    <row r="918" spans="15:23" x14ac:dyDescent="0.25">
      <c r="O918" s="2">
        <v>905</v>
      </c>
      <c r="P918" s="2">
        <v>38</v>
      </c>
      <c r="Q918" s="2">
        <v>1.9</v>
      </c>
      <c r="R918" s="2">
        <v>3</v>
      </c>
      <c r="S918" s="2">
        <v>5</v>
      </c>
      <c r="T918" s="2">
        <v>5</v>
      </c>
      <c r="U918" s="2">
        <v>5</v>
      </c>
      <c r="V918" s="2">
        <v>2</v>
      </c>
      <c r="W918" s="2">
        <v>0</v>
      </c>
    </row>
    <row r="919" spans="15:23" x14ac:dyDescent="0.25">
      <c r="O919" s="2">
        <v>906</v>
      </c>
      <c r="P919" s="2">
        <v>24</v>
      </c>
      <c r="Q919" s="2">
        <v>1.2</v>
      </c>
      <c r="R919" s="2">
        <v>5</v>
      </c>
      <c r="S919" s="2">
        <v>9</v>
      </c>
      <c r="T919" s="2">
        <v>3</v>
      </c>
      <c r="U919" s="2">
        <v>3</v>
      </c>
      <c r="V919" s="2">
        <v>0</v>
      </c>
      <c r="W919" s="2">
        <v>0</v>
      </c>
    </row>
    <row r="920" spans="15:23" x14ac:dyDescent="0.25">
      <c r="O920" s="2">
        <v>907</v>
      </c>
      <c r="P920" s="2">
        <v>33</v>
      </c>
      <c r="Q920" s="2">
        <v>1.65</v>
      </c>
      <c r="R920" s="2">
        <v>2</v>
      </c>
      <c r="S920" s="2">
        <v>8</v>
      </c>
      <c r="T920" s="2">
        <v>5</v>
      </c>
      <c r="U920" s="2">
        <v>5</v>
      </c>
      <c r="V920" s="2">
        <v>0</v>
      </c>
      <c r="W920" s="2">
        <v>0</v>
      </c>
    </row>
    <row r="921" spans="15:23" x14ac:dyDescent="0.25">
      <c r="O921" s="2">
        <v>908</v>
      </c>
      <c r="P921" s="2">
        <v>19</v>
      </c>
      <c r="Q921" s="2">
        <v>0.95</v>
      </c>
      <c r="R921" s="2">
        <v>7</v>
      </c>
      <c r="S921" s="2">
        <v>9</v>
      </c>
      <c r="T921" s="2">
        <v>2</v>
      </c>
      <c r="U921" s="2">
        <v>2</v>
      </c>
      <c r="V921" s="2">
        <v>0</v>
      </c>
      <c r="W921" s="2">
        <v>0</v>
      </c>
    </row>
    <row r="922" spans="15:23" x14ac:dyDescent="0.25">
      <c r="O922" s="2">
        <v>909</v>
      </c>
      <c r="P922" s="2">
        <v>27</v>
      </c>
      <c r="Q922" s="2">
        <v>1.35</v>
      </c>
      <c r="R922" s="2">
        <v>4</v>
      </c>
      <c r="S922" s="2">
        <v>9</v>
      </c>
      <c r="T922" s="2">
        <v>4</v>
      </c>
      <c r="U922" s="2">
        <v>2</v>
      </c>
      <c r="V922" s="2">
        <v>1</v>
      </c>
      <c r="W922" s="2">
        <v>0</v>
      </c>
    </row>
    <row r="923" spans="15:23" x14ac:dyDescent="0.25">
      <c r="O923" s="2">
        <v>910</v>
      </c>
      <c r="P923" s="2">
        <v>27</v>
      </c>
      <c r="Q923" s="2">
        <v>1.35</v>
      </c>
      <c r="R923" s="2">
        <v>5</v>
      </c>
      <c r="S923" s="2">
        <v>9</v>
      </c>
      <c r="T923" s="2">
        <v>1</v>
      </c>
      <c r="U923" s="2">
        <v>4</v>
      </c>
      <c r="V923" s="2">
        <v>1</v>
      </c>
      <c r="W923" s="2">
        <v>0</v>
      </c>
    </row>
    <row r="924" spans="15:23" x14ac:dyDescent="0.25">
      <c r="O924" s="2">
        <v>911</v>
      </c>
      <c r="P924" s="2">
        <v>31</v>
      </c>
      <c r="Q924" s="2">
        <v>1.55</v>
      </c>
      <c r="R924" s="2">
        <v>7</v>
      </c>
      <c r="S924" s="2">
        <v>3</v>
      </c>
      <c r="T924" s="2">
        <v>4</v>
      </c>
      <c r="U924" s="2">
        <v>4</v>
      </c>
      <c r="V924" s="2">
        <v>2</v>
      </c>
      <c r="W924" s="2">
        <v>0</v>
      </c>
    </row>
    <row r="925" spans="15:23" x14ac:dyDescent="0.25">
      <c r="O925" s="2">
        <v>912</v>
      </c>
      <c r="P925" s="2">
        <v>27</v>
      </c>
      <c r="Q925" s="2">
        <v>1.35</v>
      </c>
      <c r="R925" s="2">
        <v>5</v>
      </c>
      <c r="S925" s="2">
        <v>6</v>
      </c>
      <c r="T925" s="2">
        <v>6</v>
      </c>
      <c r="U925" s="2">
        <v>3</v>
      </c>
      <c r="V925" s="2">
        <v>0</v>
      </c>
      <c r="W925" s="2">
        <v>0</v>
      </c>
    </row>
    <row r="926" spans="15:23" x14ac:dyDescent="0.25">
      <c r="O926" s="2">
        <v>913</v>
      </c>
      <c r="P926" s="2">
        <v>21</v>
      </c>
      <c r="Q926" s="2">
        <v>1.05</v>
      </c>
      <c r="R926" s="2">
        <v>7</v>
      </c>
      <c r="S926" s="2">
        <v>6</v>
      </c>
      <c r="T926" s="2">
        <v>6</v>
      </c>
      <c r="U926" s="2">
        <v>1</v>
      </c>
      <c r="V926" s="2">
        <v>0</v>
      </c>
      <c r="W926" s="2">
        <v>0</v>
      </c>
    </row>
    <row r="927" spans="15:23" x14ac:dyDescent="0.25">
      <c r="O927" s="2">
        <v>914</v>
      </c>
      <c r="P927" s="2">
        <v>29</v>
      </c>
      <c r="Q927" s="2">
        <v>1.45</v>
      </c>
      <c r="R927" s="2">
        <v>4</v>
      </c>
      <c r="S927" s="2">
        <v>8</v>
      </c>
      <c r="T927" s="2">
        <v>5</v>
      </c>
      <c r="U927" s="2">
        <v>1</v>
      </c>
      <c r="V927" s="2">
        <v>2</v>
      </c>
      <c r="W927" s="2">
        <v>0</v>
      </c>
    </row>
    <row r="928" spans="15:23" x14ac:dyDescent="0.25">
      <c r="O928" s="2">
        <v>915</v>
      </c>
      <c r="P928" s="2">
        <v>20</v>
      </c>
      <c r="Q928" s="2">
        <v>1.0526315789473684</v>
      </c>
      <c r="R928" s="2">
        <v>6</v>
      </c>
      <c r="S928" s="2">
        <v>7</v>
      </c>
      <c r="T928" s="2">
        <v>5</v>
      </c>
      <c r="U928" s="2">
        <v>1</v>
      </c>
      <c r="V928" s="2">
        <v>0</v>
      </c>
      <c r="W928" s="2">
        <v>0</v>
      </c>
    </row>
    <row r="929" spans="15:23" x14ac:dyDescent="0.25">
      <c r="O929" s="2">
        <v>916</v>
      </c>
      <c r="P929" s="2">
        <v>41</v>
      </c>
      <c r="Q929" s="2">
        <v>2.0499999999999998</v>
      </c>
      <c r="R929" s="2">
        <v>1</v>
      </c>
      <c r="S929" s="2">
        <v>8</v>
      </c>
      <c r="T929" s="2">
        <v>4</v>
      </c>
      <c r="U929" s="2">
        <v>3</v>
      </c>
      <c r="V929" s="2">
        <v>4</v>
      </c>
      <c r="W929" s="2">
        <v>0</v>
      </c>
    </row>
    <row r="930" spans="15:23" x14ac:dyDescent="0.25">
      <c r="O930" s="2">
        <v>917</v>
      </c>
      <c r="P930" s="2">
        <v>19</v>
      </c>
      <c r="Q930" s="2">
        <v>0.95</v>
      </c>
      <c r="R930" s="2">
        <v>7</v>
      </c>
      <c r="S930" s="2">
        <v>8</v>
      </c>
      <c r="T930" s="2">
        <v>4</v>
      </c>
      <c r="U930" s="2">
        <v>1</v>
      </c>
      <c r="V930" s="2">
        <v>0</v>
      </c>
      <c r="W930" s="2">
        <v>0</v>
      </c>
    </row>
    <row r="931" spans="15:23" x14ac:dyDescent="0.25">
      <c r="O931" s="2">
        <v>918</v>
      </c>
      <c r="P931" s="2">
        <v>33</v>
      </c>
      <c r="Q931" s="2">
        <v>1.65</v>
      </c>
      <c r="R931" s="2">
        <v>4</v>
      </c>
      <c r="S931" s="2">
        <v>9</v>
      </c>
      <c r="T931" s="2">
        <v>0</v>
      </c>
      <c r="U931" s="2">
        <v>4</v>
      </c>
      <c r="V931" s="2">
        <v>3</v>
      </c>
      <c r="W931" s="2">
        <v>0</v>
      </c>
    </row>
    <row r="932" spans="15:23" x14ac:dyDescent="0.25">
      <c r="O932" s="2">
        <v>919</v>
      </c>
      <c r="P932" s="2">
        <v>24</v>
      </c>
      <c r="Q932" s="2">
        <v>1.2</v>
      </c>
      <c r="R932" s="2">
        <v>6</v>
      </c>
      <c r="S932" s="2">
        <v>6</v>
      </c>
      <c r="T932" s="2">
        <v>6</v>
      </c>
      <c r="U932" s="2">
        <v>2</v>
      </c>
      <c r="V932" s="2">
        <v>0</v>
      </c>
      <c r="W932" s="2">
        <v>0</v>
      </c>
    </row>
    <row r="933" spans="15:23" x14ac:dyDescent="0.25">
      <c r="O933" s="2">
        <v>920</v>
      </c>
      <c r="P933" s="2">
        <v>28</v>
      </c>
      <c r="Q933" s="2">
        <v>1.4</v>
      </c>
      <c r="R933" s="2">
        <v>3</v>
      </c>
      <c r="S933" s="2">
        <v>11</v>
      </c>
      <c r="T933" s="2">
        <v>3</v>
      </c>
      <c r="U933" s="2">
        <v>1</v>
      </c>
      <c r="V933" s="2">
        <v>2</v>
      </c>
      <c r="W933" s="2">
        <v>0</v>
      </c>
    </row>
    <row r="934" spans="15:23" x14ac:dyDescent="0.25">
      <c r="O934" s="2">
        <v>921</v>
      </c>
      <c r="P934" s="2">
        <v>32</v>
      </c>
      <c r="Q934" s="2">
        <v>1.6</v>
      </c>
      <c r="R934" s="2">
        <v>3</v>
      </c>
      <c r="S934" s="2">
        <v>8</v>
      </c>
      <c r="T934" s="2">
        <v>4</v>
      </c>
      <c r="U934" s="2">
        <v>4</v>
      </c>
      <c r="V934" s="2">
        <v>1</v>
      </c>
      <c r="W934" s="2">
        <v>0</v>
      </c>
    </row>
    <row r="935" spans="15:23" x14ac:dyDescent="0.25">
      <c r="O935" s="2">
        <v>922</v>
      </c>
      <c r="P935" s="2">
        <v>31</v>
      </c>
      <c r="Q935" s="2">
        <v>1.55</v>
      </c>
      <c r="R935" s="2">
        <v>4</v>
      </c>
      <c r="S935" s="2">
        <v>6</v>
      </c>
      <c r="T935" s="2">
        <v>6</v>
      </c>
      <c r="U935" s="2">
        <v>3</v>
      </c>
      <c r="V935" s="2">
        <v>1</v>
      </c>
      <c r="W935" s="2">
        <v>0</v>
      </c>
    </row>
    <row r="936" spans="15:23" x14ac:dyDescent="0.25">
      <c r="O936" s="2">
        <v>923</v>
      </c>
      <c r="P936" s="2">
        <v>25</v>
      </c>
      <c r="Q936" s="2">
        <v>1.25</v>
      </c>
      <c r="R936" s="2">
        <v>5</v>
      </c>
      <c r="S936" s="2">
        <v>9</v>
      </c>
      <c r="T936" s="2">
        <v>3</v>
      </c>
      <c r="U936" s="2">
        <v>2</v>
      </c>
      <c r="V936" s="2">
        <v>1</v>
      </c>
      <c r="W936" s="2">
        <v>0</v>
      </c>
    </row>
    <row r="937" spans="15:23" x14ac:dyDescent="0.25">
      <c r="O937" s="2">
        <v>924</v>
      </c>
      <c r="P937" s="2">
        <v>33</v>
      </c>
      <c r="Q937" s="2">
        <v>1.65</v>
      </c>
      <c r="R937" s="2">
        <v>1</v>
      </c>
      <c r="S937" s="2">
        <v>9</v>
      </c>
      <c r="T937" s="2">
        <v>7</v>
      </c>
      <c r="U937" s="2">
        <v>2</v>
      </c>
      <c r="V937" s="2">
        <v>1</v>
      </c>
      <c r="W937" s="2">
        <v>0</v>
      </c>
    </row>
    <row r="938" spans="15:23" x14ac:dyDescent="0.25">
      <c r="O938" s="2">
        <v>925</v>
      </c>
      <c r="P938" s="2">
        <v>24</v>
      </c>
      <c r="Q938" s="2">
        <v>1.2</v>
      </c>
      <c r="R938" s="2">
        <v>5</v>
      </c>
      <c r="S938" s="2">
        <v>8</v>
      </c>
      <c r="T938" s="2">
        <v>6</v>
      </c>
      <c r="U938" s="2">
        <v>0</v>
      </c>
      <c r="V938" s="2">
        <v>1</v>
      </c>
      <c r="W938" s="2">
        <v>0</v>
      </c>
    </row>
    <row r="939" spans="15:23" x14ac:dyDescent="0.25">
      <c r="O939" s="2">
        <v>926</v>
      </c>
      <c r="P939" s="2">
        <v>34</v>
      </c>
      <c r="Q939" s="2">
        <v>1.7</v>
      </c>
      <c r="R939" s="2">
        <v>4</v>
      </c>
      <c r="S939" s="2">
        <v>6</v>
      </c>
      <c r="T939" s="2">
        <v>4</v>
      </c>
      <c r="U939" s="2">
        <v>4</v>
      </c>
      <c r="V939" s="2">
        <v>2</v>
      </c>
      <c r="W939" s="2">
        <v>0</v>
      </c>
    </row>
    <row r="940" spans="15:23" x14ac:dyDescent="0.25">
      <c r="O940" s="2">
        <v>927</v>
      </c>
      <c r="P940" s="2">
        <v>26</v>
      </c>
      <c r="Q940" s="2">
        <v>1.3</v>
      </c>
      <c r="R940" s="2">
        <v>5</v>
      </c>
      <c r="S940" s="2">
        <v>9</v>
      </c>
      <c r="T940" s="2">
        <v>2</v>
      </c>
      <c r="U940" s="2">
        <v>3</v>
      </c>
      <c r="V940" s="2">
        <v>1</v>
      </c>
      <c r="W940" s="2">
        <v>0</v>
      </c>
    </row>
    <row r="941" spans="15:23" x14ac:dyDescent="0.25">
      <c r="O941" s="2">
        <v>928</v>
      </c>
      <c r="P941" s="2">
        <v>25</v>
      </c>
      <c r="Q941" s="2">
        <v>1.25</v>
      </c>
      <c r="R941" s="2">
        <v>3</v>
      </c>
      <c r="S941" s="2">
        <v>11</v>
      </c>
      <c r="T941" s="2">
        <v>4</v>
      </c>
      <c r="U941" s="2">
        <v>2</v>
      </c>
      <c r="V941" s="2">
        <v>0</v>
      </c>
      <c r="W941" s="2">
        <v>0</v>
      </c>
    </row>
    <row r="942" spans="15:23" x14ac:dyDescent="0.25">
      <c r="O942" s="2">
        <v>929</v>
      </c>
      <c r="P942" s="2">
        <v>34</v>
      </c>
      <c r="Q942" s="2">
        <v>1.7</v>
      </c>
      <c r="R942" s="2">
        <v>4</v>
      </c>
      <c r="S942" s="2">
        <v>5</v>
      </c>
      <c r="T942" s="2">
        <v>6</v>
      </c>
      <c r="U942" s="2">
        <v>3</v>
      </c>
      <c r="V942" s="2">
        <v>2</v>
      </c>
      <c r="W942" s="2">
        <v>0</v>
      </c>
    </row>
    <row r="943" spans="15:23" x14ac:dyDescent="0.25">
      <c r="O943" s="2">
        <v>930</v>
      </c>
      <c r="P943" s="2">
        <v>35</v>
      </c>
      <c r="Q943" s="2">
        <v>1.75</v>
      </c>
      <c r="R943" s="2">
        <v>3</v>
      </c>
      <c r="S943" s="2">
        <v>4</v>
      </c>
      <c r="T943" s="2">
        <v>9</v>
      </c>
      <c r="U943" s="2">
        <v>3</v>
      </c>
      <c r="V943" s="2">
        <v>1</v>
      </c>
      <c r="W943" s="2">
        <v>0</v>
      </c>
    </row>
    <row r="944" spans="15:23" x14ac:dyDescent="0.25">
      <c r="O944" s="2">
        <v>931</v>
      </c>
      <c r="P944" s="2">
        <v>26</v>
      </c>
      <c r="Q944" s="2">
        <v>1.3</v>
      </c>
      <c r="R944" s="2">
        <v>4</v>
      </c>
      <c r="S944" s="2">
        <v>9</v>
      </c>
      <c r="T944" s="2">
        <v>4</v>
      </c>
      <c r="U944" s="2">
        <v>3</v>
      </c>
      <c r="V944" s="2">
        <v>0</v>
      </c>
      <c r="W944" s="2">
        <v>0</v>
      </c>
    </row>
    <row r="945" spans="15:23" x14ac:dyDescent="0.25">
      <c r="O945" s="2">
        <v>932</v>
      </c>
      <c r="P945" s="2">
        <v>29</v>
      </c>
      <c r="Q945" s="2">
        <v>1.45</v>
      </c>
      <c r="R945" s="2">
        <v>5</v>
      </c>
      <c r="S945" s="2">
        <v>7</v>
      </c>
      <c r="T945" s="2">
        <v>4</v>
      </c>
      <c r="U945" s="2">
        <v>2</v>
      </c>
      <c r="V945" s="2">
        <v>2</v>
      </c>
      <c r="W945" s="2">
        <v>0</v>
      </c>
    </row>
    <row r="946" spans="15:23" x14ac:dyDescent="0.25">
      <c r="O946" s="2">
        <v>933</v>
      </c>
      <c r="P946" s="2">
        <v>27</v>
      </c>
      <c r="Q946" s="2">
        <v>1.35</v>
      </c>
      <c r="R946" s="2">
        <v>6</v>
      </c>
      <c r="S946" s="2">
        <v>8</v>
      </c>
      <c r="T946" s="2">
        <v>2</v>
      </c>
      <c r="U946" s="2">
        <v>1</v>
      </c>
      <c r="V946" s="2">
        <v>3</v>
      </c>
      <c r="W946" s="2">
        <v>0</v>
      </c>
    </row>
    <row r="947" spans="15:23" x14ac:dyDescent="0.25">
      <c r="O947" s="2">
        <v>934</v>
      </c>
      <c r="P947" s="2">
        <v>26</v>
      </c>
      <c r="Q947" s="2">
        <v>1.3</v>
      </c>
      <c r="R947" s="2">
        <v>5</v>
      </c>
      <c r="S947" s="2">
        <v>7</v>
      </c>
      <c r="T947" s="2">
        <v>6</v>
      </c>
      <c r="U947" s="2">
        <v>1</v>
      </c>
      <c r="V947" s="2">
        <v>1</v>
      </c>
      <c r="W947" s="2">
        <v>0</v>
      </c>
    </row>
    <row r="948" spans="15:23" x14ac:dyDescent="0.25">
      <c r="O948" s="2">
        <v>935</v>
      </c>
      <c r="P948" s="2">
        <v>23</v>
      </c>
      <c r="Q948" s="2">
        <v>1.1499999999999999</v>
      </c>
      <c r="R948" s="2">
        <v>7</v>
      </c>
      <c r="S948" s="2">
        <v>6</v>
      </c>
      <c r="T948" s="2">
        <v>4</v>
      </c>
      <c r="U948" s="2">
        <v>3</v>
      </c>
      <c r="V948" s="2">
        <v>0</v>
      </c>
      <c r="W948" s="2">
        <v>0</v>
      </c>
    </row>
    <row r="949" spans="15:23" x14ac:dyDescent="0.25">
      <c r="O949" s="2">
        <v>936</v>
      </c>
      <c r="P949" s="2">
        <v>34</v>
      </c>
      <c r="Q949" s="2">
        <v>1.7</v>
      </c>
      <c r="R949" s="2">
        <v>4</v>
      </c>
      <c r="S949" s="2">
        <v>4</v>
      </c>
      <c r="T949" s="2">
        <v>7</v>
      </c>
      <c r="U949" s="2">
        <v>4</v>
      </c>
      <c r="V949" s="2">
        <v>1</v>
      </c>
      <c r="W949" s="2">
        <v>0</v>
      </c>
    </row>
    <row r="950" spans="15:23" x14ac:dyDescent="0.25">
      <c r="O950" s="2">
        <v>937</v>
      </c>
      <c r="P950" s="2">
        <v>35</v>
      </c>
      <c r="Q950" s="2">
        <v>1.75</v>
      </c>
      <c r="R950" s="2">
        <v>4</v>
      </c>
      <c r="S950" s="2">
        <v>6</v>
      </c>
      <c r="T950" s="2">
        <v>3</v>
      </c>
      <c r="U950" s="2">
        <v>5</v>
      </c>
      <c r="V950" s="2">
        <v>2</v>
      </c>
      <c r="W950" s="2">
        <v>0</v>
      </c>
    </row>
    <row r="951" spans="15:23" x14ac:dyDescent="0.25">
      <c r="O951" s="2">
        <v>938</v>
      </c>
      <c r="P951" s="2">
        <v>22</v>
      </c>
      <c r="Q951" s="2">
        <v>1.1000000000000001</v>
      </c>
      <c r="R951" s="2">
        <v>6</v>
      </c>
      <c r="S951" s="2">
        <v>7</v>
      </c>
      <c r="T951" s="2">
        <v>6</v>
      </c>
      <c r="U951" s="2">
        <v>1</v>
      </c>
      <c r="V951" s="2">
        <v>0</v>
      </c>
      <c r="W951" s="2">
        <v>0</v>
      </c>
    </row>
    <row r="952" spans="15:23" x14ac:dyDescent="0.25">
      <c r="O952" s="2">
        <v>939</v>
      </c>
      <c r="P952" s="2">
        <v>23</v>
      </c>
      <c r="Q952" s="2">
        <v>1.1499999999999999</v>
      </c>
      <c r="R952" s="2">
        <v>6</v>
      </c>
      <c r="S952" s="2">
        <v>9</v>
      </c>
      <c r="T952" s="2">
        <v>2</v>
      </c>
      <c r="U952" s="2">
        <v>2</v>
      </c>
      <c r="V952" s="2">
        <v>1</v>
      </c>
      <c r="W952" s="2">
        <v>0</v>
      </c>
    </row>
    <row r="953" spans="15:23" x14ac:dyDescent="0.25">
      <c r="O953" s="2">
        <v>940</v>
      </c>
      <c r="P953" s="2">
        <v>31</v>
      </c>
      <c r="Q953" s="2">
        <v>1.55</v>
      </c>
      <c r="R953" s="2">
        <v>3</v>
      </c>
      <c r="S953" s="2">
        <v>9</v>
      </c>
      <c r="T953" s="2">
        <v>4</v>
      </c>
      <c r="U953" s="2">
        <v>2</v>
      </c>
      <c r="V953" s="2">
        <v>2</v>
      </c>
      <c r="W953" s="2">
        <v>0</v>
      </c>
    </row>
    <row r="954" spans="15:23" x14ac:dyDescent="0.25">
      <c r="O954" s="2">
        <v>941</v>
      </c>
      <c r="P954" s="2">
        <v>35</v>
      </c>
      <c r="Q954" s="2">
        <v>1.75</v>
      </c>
      <c r="R954" s="2">
        <v>3</v>
      </c>
      <c r="S954" s="2">
        <v>6</v>
      </c>
      <c r="T954" s="2">
        <v>5</v>
      </c>
      <c r="U954" s="2">
        <v>5</v>
      </c>
      <c r="V954" s="2">
        <v>1</v>
      </c>
      <c r="W954" s="2">
        <v>0</v>
      </c>
    </row>
    <row r="955" spans="15:23" x14ac:dyDescent="0.25">
      <c r="O955" s="2">
        <v>942</v>
      </c>
      <c r="P955" s="2">
        <v>30</v>
      </c>
      <c r="Q955" s="2">
        <v>1.5</v>
      </c>
      <c r="R955" s="2">
        <v>3</v>
      </c>
      <c r="S955" s="2">
        <v>10</v>
      </c>
      <c r="T955" s="2">
        <v>4</v>
      </c>
      <c r="U955" s="2">
        <v>0</v>
      </c>
      <c r="V955" s="2">
        <v>3</v>
      </c>
      <c r="W955" s="2">
        <v>0</v>
      </c>
    </row>
    <row r="956" spans="15:23" x14ac:dyDescent="0.25">
      <c r="O956" s="2">
        <v>943</v>
      </c>
      <c r="P956" s="2">
        <v>23</v>
      </c>
      <c r="Q956" s="2">
        <v>1.1499999999999999</v>
      </c>
      <c r="R956" s="2">
        <v>4</v>
      </c>
      <c r="S956" s="2">
        <v>12</v>
      </c>
      <c r="T956" s="2">
        <v>2</v>
      </c>
      <c r="U956" s="2">
        <v>1</v>
      </c>
      <c r="V956" s="2">
        <v>1</v>
      </c>
      <c r="W956" s="2">
        <v>0</v>
      </c>
    </row>
    <row r="957" spans="15:23" x14ac:dyDescent="0.25">
      <c r="O957" s="2">
        <v>944</v>
      </c>
      <c r="P957" s="2">
        <v>27</v>
      </c>
      <c r="Q957" s="2">
        <v>1.35</v>
      </c>
      <c r="R957" s="2">
        <v>5</v>
      </c>
      <c r="S957" s="2">
        <v>8</v>
      </c>
      <c r="T957" s="2">
        <v>4</v>
      </c>
      <c r="U957" s="2">
        <v>1</v>
      </c>
      <c r="V957" s="2">
        <v>2</v>
      </c>
      <c r="W957" s="2">
        <v>0</v>
      </c>
    </row>
    <row r="958" spans="15:23" x14ac:dyDescent="0.25">
      <c r="O958" s="2">
        <v>945</v>
      </c>
      <c r="P958" s="2">
        <v>22</v>
      </c>
      <c r="Q958" s="2">
        <v>1.1000000000000001</v>
      </c>
      <c r="R958" s="2">
        <v>4</v>
      </c>
      <c r="S958" s="2">
        <v>11</v>
      </c>
      <c r="T958" s="2">
        <v>4</v>
      </c>
      <c r="U958" s="2">
        <v>1</v>
      </c>
      <c r="V958" s="2">
        <v>0</v>
      </c>
      <c r="W958" s="2">
        <v>0</v>
      </c>
    </row>
    <row r="959" spans="15:23" x14ac:dyDescent="0.25">
      <c r="O959" s="2">
        <v>946</v>
      </c>
      <c r="P959" s="2">
        <v>27</v>
      </c>
      <c r="Q959" s="2">
        <v>1.35</v>
      </c>
      <c r="R959" s="2">
        <v>6</v>
      </c>
      <c r="S959" s="2">
        <v>7</v>
      </c>
      <c r="T959" s="2">
        <v>2</v>
      </c>
      <c r="U959" s="2">
        <v>4</v>
      </c>
      <c r="V959" s="2">
        <v>1</v>
      </c>
      <c r="W959" s="2">
        <v>0</v>
      </c>
    </row>
    <row r="960" spans="15:23" x14ac:dyDescent="0.25">
      <c r="O960" s="2">
        <v>947</v>
      </c>
      <c r="P960" s="2">
        <v>26</v>
      </c>
      <c r="Q960" s="2">
        <v>1.3</v>
      </c>
      <c r="R960" s="2">
        <v>4</v>
      </c>
      <c r="S960" s="2">
        <v>10</v>
      </c>
      <c r="T960" s="2">
        <v>3</v>
      </c>
      <c r="U960" s="2">
        <v>2</v>
      </c>
      <c r="V960" s="2">
        <v>1</v>
      </c>
      <c r="W960" s="2">
        <v>0</v>
      </c>
    </row>
    <row r="961" spans="15:23" x14ac:dyDescent="0.25">
      <c r="O961" s="2">
        <v>948</v>
      </c>
      <c r="P961" s="2">
        <v>35</v>
      </c>
      <c r="Q961" s="2">
        <v>1.75</v>
      </c>
      <c r="R961" s="2">
        <v>2</v>
      </c>
      <c r="S961" s="2">
        <v>9</v>
      </c>
      <c r="T961" s="2">
        <v>3</v>
      </c>
      <c r="U961" s="2">
        <v>4</v>
      </c>
      <c r="V961" s="2">
        <v>2</v>
      </c>
      <c r="W961" s="2">
        <v>0</v>
      </c>
    </row>
    <row r="962" spans="15:23" x14ac:dyDescent="0.25">
      <c r="O962" s="2">
        <v>949</v>
      </c>
      <c r="P962" s="2">
        <v>24</v>
      </c>
      <c r="Q962" s="2">
        <v>1.2</v>
      </c>
      <c r="R962" s="2">
        <v>3</v>
      </c>
      <c r="S962" s="2">
        <v>11</v>
      </c>
      <c r="T962" s="2">
        <v>5</v>
      </c>
      <c r="U962" s="2">
        <v>1</v>
      </c>
      <c r="V962" s="2">
        <v>0</v>
      </c>
      <c r="W962" s="2">
        <v>0</v>
      </c>
    </row>
    <row r="963" spans="15:23" x14ac:dyDescent="0.25">
      <c r="O963" s="2">
        <v>950</v>
      </c>
      <c r="P963" s="2">
        <v>26</v>
      </c>
      <c r="Q963" s="2">
        <v>1.3</v>
      </c>
      <c r="R963" s="2">
        <v>2</v>
      </c>
      <c r="S963" s="2">
        <v>11</v>
      </c>
      <c r="T963" s="2">
        <v>6</v>
      </c>
      <c r="U963" s="2">
        <v>1</v>
      </c>
      <c r="V963" s="2">
        <v>0</v>
      </c>
      <c r="W963" s="2">
        <v>0</v>
      </c>
    </row>
    <row r="964" spans="15:23" x14ac:dyDescent="0.25">
      <c r="O964" s="2">
        <v>951</v>
      </c>
      <c r="P964" s="2">
        <v>37</v>
      </c>
      <c r="Q964" s="2">
        <v>1.85</v>
      </c>
      <c r="R964" s="2">
        <v>2</v>
      </c>
      <c r="S964" s="2">
        <v>5</v>
      </c>
      <c r="T964" s="2">
        <v>7</v>
      </c>
      <c r="U964" s="2">
        <v>6</v>
      </c>
      <c r="V964" s="2">
        <v>0</v>
      </c>
      <c r="W964" s="2">
        <v>0</v>
      </c>
    </row>
    <row r="965" spans="15:23" x14ac:dyDescent="0.25">
      <c r="O965" s="2">
        <v>952</v>
      </c>
      <c r="P965" s="2">
        <v>25</v>
      </c>
      <c r="Q965" s="2">
        <v>1.25</v>
      </c>
      <c r="R965" s="2">
        <v>4</v>
      </c>
      <c r="S965" s="2">
        <v>10</v>
      </c>
      <c r="T965" s="2">
        <v>4</v>
      </c>
      <c r="U965" s="2">
        <v>1</v>
      </c>
      <c r="V965" s="2">
        <v>1</v>
      </c>
      <c r="W965" s="2">
        <v>0</v>
      </c>
    </row>
    <row r="966" spans="15:23" x14ac:dyDescent="0.25">
      <c r="O966" s="2">
        <v>953</v>
      </c>
      <c r="P966" s="2">
        <v>40</v>
      </c>
      <c r="Q966" s="2">
        <v>2</v>
      </c>
      <c r="R966" s="2">
        <v>1</v>
      </c>
      <c r="S966" s="2">
        <v>4</v>
      </c>
      <c r="T966" s="2">
        <v>10</v>
      </c>
      <c r="U966" s="2">
        <v>4</v>
      </c>
      <c r="V966" s="2">
        <v>1</v>
      </c>
      <c r="W966" s="2">
        <v>0</v>
      </c>
    </row>
    <row r="967" spans="15:23" x14ac:dyDescent="0.25">
      <c r="O967" s="2">
        <v>954</v>
      </c>
      <c r="P967" s="2">
        <v>35</v>
      </c>
      <c r="Q967" s="2">
        <v>1.75</v>
      </c>
      <c r="R967" s="2">
        <v>1</v>
      </c>
      <c r="S967" s="2">
        <v>9</v>
      </c>
      <c r="T967" s="2">
        <v>5</v>
      </c>
      <c r="U967" s="2">
        <v>4</v>
      </c>
      <c r="V967" s="2">
        <v>1</v>
      </c>
      <c r="W967" s="2">
        <v>0</v>
      </c>
    </row>
    <row r="968" spans="15:23" x14ac:dyDescent="0.25">
      <c r="O968" s="2">
        <v>955</v>
      </c>
      <c r="P968" s="2">
        <v>35</v>
      </c>
      <c r="Q968" s="2">
        <v>1.75</v>
      </c>
      <c r="R968" s="2">
        <v>3</v>
      </c>
      <c r="S968" s="2">
        <v>8</v>
      </c>
      <c r="T968" s="2">
        <v>2</v>
      </c>
      <c r="U968" s="2">
        <v>5</v>
      </c>
      <c r="V968" s="2">
        <v>2</v>
      </c>
      <c r="W968" s="2">
        <v>0</v>
      </c>
    </row>
    <row r="969" spans="15:23" x14ac:dyDescent="0.25">
      <c r="O969" s="2">
        <v>956</v>
      </c>
      <c r="P969" s="2">
        <v>25</v>
      </c>
      <c r="Q969" s="2">
        <v>1.25</v>
      </c>
      <c r="R969" s="2">
        <v>5</v>
      </c>
      <c r="S969" s="2">
        <v>10</v>
      </c>
      <c r="T969" s="2">
        <v>0</v>
      </c>
      <c r="U969" s="2">
        <v>5</v>
      </c>
      <c r="V969" s="2">
        <v>0</v>
      </c>
      <c r="W969" s="2">
        <v>0</v>
      </c>
    </row>
    <row r="970" spans="15:23" x14ac:dyDescent="0.25">
      <c r="O970" s="2">
        <v>957</v>
      </c>
      <c r="P970" s="2">
        <v>21</v>
      </c>
      <c r="Q970" s="2">
        <v>1.05</v>
      </c>
      <c r="R970" s="2">
        <v>7</v>
      </c>
      <c r="S970" s="2">
        <v>8</v>
      </c>
      <c r="T970" s="2">
        <v>2</v>
      </c>
      <c r="U970" s="2">
        <v>3</v>
      </c>
      <c r="V970" s="2">
        <v>0</v>
      </c>
      <c r="W970" s="2">
        <v>0</v>
      </c>
    </row>
    <row r="971" spans="15:23" x14ac:dyDescent="0.25">
      <c r="O971" s="2">
        <v>958</v>
      </c>
      <c r="P971" s="2">
        <v>26</v>
      </c>
      <c r="Q971" s="2">
        <v>1.3</v>
      </c>
      <c r="R971" s="2">
        <v>5</v>
      </c>
      <c r="S971" s="2">
        <v>8</v>
      </c>
      <c r="T971" s="2">
        <v>4</v>
      </c>
      <c r="U971" s="2">
        <v>2</v>
      </c>
      <c r="V971" s="2">
        <v>1</v>
      </c>
      <c r="W971" s="2">
        <v>0</v>
      </c>
    </row>
    <row r="972" spans="15:23" x14ac:dyDescent="0.25">
      <c r="O972" s="2">
        <v>959</v>
      </c>
      <c r="P972" s="2">
        <v>29</v>
      </c>
      <c r="Q972" s="2">
        <v>1.45</v>
      </c>
      <c r="R972" s="2">
        <v>4</v>
      </c>
      <c r="S972" s="2">
        <v>8</v>
      </c>
      <c r="T972" s="2">
        <v>4</v>
      </c>
      <c r="U972" s="2">
        <v>3</v>
      </c>
      <c r="V972" s="2">
        <v>1</v>
      </c>
      <c r="W972" s="2">
        <v>0</v>
      </c>
    </row>
    <row r="973" spans="15:23" x14ac:dyDescent="0.25">
      <c r="O973" s="2">
        <v>960</v>
      </c>
      <c r="P973" s="2">
        <v>25</v>
      </c>
      <c r="Q973" s="2">
        <v>1.25</v>
      </c>
      <c r="R973" s="2">
        <v>4</v>
      </c>
      <c r="S973" s="2">
        <v>10</v>
      </c>
      <c r="T973" s="2">
        <v>4</v>
      </c>
      <c r="U973" s="2">
        <v>1</v>
      </c>
      <c r="V973" s="2">
        <v>1</v>
      </c>
      <c r="W973" s="2">
        <v>0</v>
      </c>
    </row>
    <row r="974" spans="15:23" x14ac:dyDescent="0.25">
      <c r="O974" s="2">
        <v>961</v>
      </c>
      <c r="P974" s="2">
        <v>32</v>
      </c>
      <c r="Q974" s="2">
        <v>1.6</v>
      </c>
      <c r="R974" s="2">
        <v>2</v>
      </c>
      <c r="S974" s="2">
        <v>11</v>
      </c>
      <c r="T974" s="2">
        <v>3</v>
      </c>
      <c r="U974" s="2">
        <v>1</v>
      </c>
      <c r="V974" s="2">
        <v>3</v>
      </c>
      <c r="W974" s="2">
        <v>0</v>
      </c>
    </row>
    <row r="975" spans="15:23" x14ac:dyDescent="0.25">
      <c r="O975" s="2">
        <v>962</v>
      </c>
      <c r="P975" s="2">
        <v>24</v>
      </c>
      <c r="Q975" s="2">
        <v>1.2</v>
      </c>
      <c r="R975" s="2">
        <v>5</v>
      </c>
      <c r="S975" s="2">
        <v>9</v>
      </c>
      <c r="T975" s="2">
        <v>4</v>
      </c>
      <c r="U975" s="2">
        <v>1</v>
      </c>
      <c r="V975" s="2">
        <v>1</v>
      </c>
      <c r="W975" s="2">
        <v>0</v>
      </c>
    </row>
    <row r="976" spans="15:23" x14ac:dyDescent="0.25">
      <c r="O976" s="2">
        <v>963</v>
      </c>
      <c r="P976" s="2">
        <v>28</v>
      </c>
      <c r="Q976" s="2">
        <v>1.4</v>
      </c>
      <c r="R976" s="2">
        <v>5</v>
      </c>
      <c r="S976" s="2">
        <v>7</v>
      </c>
      <c r="T976" s="2">
        <v>4</v>
      </c>
      <c r="U976" s="2">
        <v>3</v>
      </c>
      <c r="V976" s="2">
        <v>1</v>
      </c>
      <c r="W976" s="2">
        <v>0</v>
      </c>
    </row>
    <row r="977" spans="15:23" x14ac:dyDescent="0.25">
      <c r="O977" s="2">
        <v>964</v>
      </c>
      <c r="P977" s="2">
        <v>25</v>
      </c>
      <c r="Q977" s="2">
        <v>1.25</v>
      </c>
      <c r="R977" s="2">
        <v>7</v>
      </c>
      <c r="S977" s="2">
        <v>7</v>
      </c>
      <c r="T977" s="2">
        <v>1</v>
      </c>
      <c r="U977" s="2">
        <v>4</v>
      </c>
      <c r="V977" s="2">
        <v>1</v>
      </c>
      <c r="W977" s="2">
        <v>0</v>
      </c>
    </row>
    <row r="978" spans="15:23" x14ac:dyDescent="0.25">
      <c r="O978" s="2">
        <v>965</v>
      </c>
      <c r="P978" s="2">
        <v>23</v>
      </c>
      <c r="Q978" s="2">
        <v>1.1499999999999999</v>
      </c>
      <c r="R978" s="2">
        <v>6</v>
      </c>
      <c r="S978" s="2">
        <v>8</v>
      </c>
      <c r="T978" s="2">
        <v>4</v>
      </c>
      <c r="U978" s="2">
        <v>1</v>
      </c>
      <c r="V978" s="2">
        <v>1</v>
      </c>
      <c r="W978" s="2">
        <v>0</v>
      </c>
    </row>
    <row r="979" spans="15:23" x14ac:dyDescent="0.25">
      <c r="O979" s="2">
        <v>966</v>
      </c>
      <c r="P979" s="2">
        <v>21</v>
      </c>
      <c r="Q979" s="2">
        <v>1.05</v>
      </c>
      <c r="R979" s="2">
        <v>7</v>
      </c>
      <c r="S979" s="2">
        <v>8</v>
      </c>
      <c r="T979" s="2">
        <v>2</v>
      </c>
      <c r="U979" s="2">
        <v>3</v>
      </c>
      <c r="V979" s="2">
        <v>0</v>
      </c>
      <c r="W979" s="2">
        <v>0</v>
      </c>
    </row>
    <row r="980" spans="15:23" x14ac:dyDescent="0.25">
      <c r="O980" s="2">
        <v>967</v>
      </c>
      <c r="P980" s="2">
        <v>31</v>
      </c>
      <c r="Q980" s="2">
        <v>1.55</v>
      </c>
      <c r="R980" s="2">
        <v>4</v>
      </c>
      <c r="S980" s="2">
        <v>7</v>
      </c>
      <c r="T980" s="2">
        <v>5</v>
      </c>
      <c r="U980" s="2">
        <v>2</v>
      </c>
      <c r="V980" s="2">
        <v>2</v>
      </c>
      <c r="W980" s="2">
        <v>0</v>
      </c>
    </row>
    <row r="981" spans="15:23" x14ac:dyDescent="0.25">
      <c r="O981" s="2">
        <v>968</v>
      </c>
      <c r="P981" s="2">
        <v>28</v>
      </c>
      <c r="Q981" s="2">
        <v>1.4</v>
      </c>
      <c r="R981" s="2">
        <v>4</v>
      </c>
      <c r="S981" s="2">
        <v>8</v>
      </c>
      <c r="T981" s="2">
        <v>5</v>
      </c>
      <c r="U981" s="2">
        <v>2</v>
      </c>
      <c r="V981" s="2">
        <v>1</v>
      </c>
      <c r="W981" s="2">
        <v>0</v>
      </c>
    </row>
    <row r="982" spans="15:23" x14ac:dyDescent="0.25">
      <c r="O982" s="2">
        <v>969</v>
      </c>
      <c r="P982" s="2">
        <v>30</v>
      </c>
      <c r="Q982" s="2">
        <v>1.5</v>
      </c>
      <c r="R982" s="2">
        <v>6</v>
      </c>
      <c r="S982" s="2">
        <v>4</v>
      </c>
      <c r="T982" s="2">
        <v>5</v>
      </c>
      <c r="U982" s="2">
        <v>4</v>
      </c>
      <c r="V982" s="2">
        <v>1</v>
      </c>
      <c r="W982" s="2">
        <v>0</v>
      </c>
    </row>
    <row r="983" spans="15:23" x14ac:dyDescent="0.25">
      <c r="O983" s="2">
        <v>970</v>
      </c>
      <c r="P983" s="2">
        <v>33</v>
      </c>
      <c r="Q983" s="2">
        <v>1.65</v>
      </c>
      <c r="R983" s="2">
        <v>5</v>
      </c>
      <c r="S983" s="2">
        <v>7</v>
      </c>
      <c r="T983" s="2">
        <v>2</v>
      </c>
      <c r="U983" s="2">
        <v>2</v>
      </c>
      <c r="V983" s="2">
        <v>4</v>
      </c>
      <c r="W983" s="2">
        <v>0</v>
      </c>
    </row>
    <row r="984" spans="15:23" x14ac:dyDescent="0.25">
      <c r="O984" s="2">
        <v>971</v>
      </c>
      <c r="P984" s="2">
        <v>26</v>
      </c>
      <c r="Q984" s="2">
        <v>1.3</v>
      </c>
      <c r="R984" s="2">
        <v>6</v>
      </c>
      <c r="S984" s="2">
        <v>6</v>
      </c>
      <c r="T984" s="2">
        <v>4</v>
      </c>
      <c r="U984" s="2">
        <v>4</v>
      </c>
      <c r="V984" s="2">
        <v>0</v>
      </c>
      <c r="W984" s="2">
        <v>0</v>
      </c>
    </row>
    <row r="985" spans="15:23" x14ac:dyDescent="0.25">
      <c r="O985" s="2">
        <v>972</v>
      </c>
      <c r="P985" s="2">
        <v>31</v>
      </c>
      <c r="Q985" s="2">
        <v>1.55</v>
      </c>
      <c r="R985" s="2">
        <v>6</v>
      </c>
      <c r="S985" s="2">
        <v>4</v>
      </c>
      <c r="T985" s="2">
        <v>5</v>
      </c>
      <c r="U985" s="2">
        <v>3</v>
      </c>
      <c r="V985" s="2">
        <v>2</v>
      </c>
      <c r="W985" s="2">
        <v>0</v>
      </c>
    </row>
    <row r="986" spans="15:23" x14ac:dyDescent="0.25">
      <c r="O986" s="2">
        <v>973</v>
      </c>
      <c r="P986" s="2">
        <v>25</v>
      </c>
      <c r="Q986" s="2">
        <v>1.25</v>
      </c>
      <c r="R986" s="2">
        <v>5</v>
      </c>
      <c r="S986" s="2">
        <v>10</v>
      </c>
      <c r="T986" s="2">
        <v>1</v>
      </c>
      <c r="U986" s="2">
        <v>3</v>
      </c>
      <c r="V986" s="2">
        <v>1</v>
      </c>
      <c r="W986" s="2">
        <v>0</v>
      </c>
    </row>
    <row r="987" spans="15:23" x14ac:dyDescent="0.25">
      <c r="O987" s="2">
        <v>974</v>
      </c>
      <c r="P987" s="2">
        <v>27</v>
      </c>
      <c r="Q987" s="2">
        <v>1.35</v>
      </c>
      <c r="R987" s="2">
        <v>6</v>
      </c>
      <c r="S987" s="2">
        <v>7</v>
      </c>
      <c r="T987" s="2">
        <v>2</v>
      </c>
      <c r="U987" s="2">
        <v>4</v>
      </c>
      <c r="V987" s="2">
        <v>1</v>
      </c>
      <c r="W987" s="2">
        <v>0</v>
      </c>
    </row>
    <row r="988" spans="15:23" x14ac:dyDescent="0.25">
      <c r="O988" s="2">
        <v>975</v>
      </c>
      <c r="P988" s="2">
        <v>21</v>
      </c>
      <c r="Q988" s="2">
        <v>1.05</v>
      </c>
      <c r="R988" s="2">
        <v>7</v>
      </c>
      <c r="S988" s="2">
        <v>8</v>
      </c>
      <c r="T988" s="2">
        <v>3</v>
      </c>
      <c r="U988" s="2">
        <v>1</v>
      </c>
      <c r="V988" s="2">
        <v>1</v>
      </c>
      <c r="W988" s="2">
        <v>0</v>
      </c>
    </row>
    <row r="989" spans="15:23" x14ac:dyDescent="0.25">
      <c r="O989" s="2">
        <v>976</v>
      </c>
      <c r="P989" s="2">
        <v>33</v>
      </c>
      <c r="Q989" s="2">
        <v>1.65</v>
      </c>
      <c r="R989" s="2">
        <v>4</v>
      </c>
      <c r="S989" s="2">
        <v>5</v>
      </c>
      <c r="T989" s="2">
        <v>6</v>
      </c>
      <c r="U989" s="2">
        <v>4</v>
      </c>
      <c r="V989" s="2">
        <v>1</v>
      </c>
      <c r="W989" s="2">
        <v>0</v>
      </c>
    </row>
    <row r="990" spans="15:23" x14ac:dyDescent="0.25">
      <c r="O990" s="2">
        <v>977</v>
      </c>
      <c r="P990" s="2">
        <v>34</v>
      </c>
      <c r="Q990" s="2">
        <v>1.7</v>
      </c>
      <c r="R990" s="2">
        <v>3</v>
      </c>
      <c r="S990" s="2">
        <v>10</v>
      </c>
      <c r="T990" s="2">
        <v>0</v>
      </c>
      <c r="U990" s="2">
        <v>4</v>
      </c>
      <c r="V990" s="2">
        <v>3</v>
      </c>
      <c r="W990" s="2">
        <v>0</v>
      </c>
    </row>
    <row r="991" spans="15:23" x14ac:dyDescent="0.25">
      <c r="O991" s="2">
        <v>978</v>
      </c>
      <c r="P991" s="2">
        <v>18</v>
      </c>
      <c r="Q991" s="2">
        <v>0.9</v>
      </c>
      <c r="R991" s="2">
        <v>7</v>
      </c>
      <c r="S991" s="2">
        <v>9</v>
      </c>
      <c r="T991" s="2">
        <v>3</v>
      </c>
      <c r="U991" s="2">
        <v>1</v>
      </c>
      <c r="V991" s="2">
        <v>0</v>
      </c>
      <c r="W991" s="2">
        <v>0</v>
      </c>
    </row>
    <row r="992" spans="15:23" x14ac:dyDescent="0.25">
      <c r="O992" s="2">
        <v>979</v>
      </c>
      <c r="P992" s="2">
        <v>33</v>
      </c>
      <c r="Q992" s="2">
        <v>1.65</v>
      </c>
      <c r="R992" s="2">
        <v>4</v>
      </c>
      <c r="S992" s="2">
        <v>7</v>
      </c>
      <c r="T992" s="2">
        <v>4</v>
      </c>
      <c r="U992" s="2">
        <v>2</v>
      </c>
      <c r="V992" s="2">
        <v>3</v>
      </c>
      <c r="W992" s="2">
        <v>0</v>
      </c>
    </row>
    <row r="993" spans="15:23" x14ac:dyDescent="0.25">
      <c r="O993" s="2">
        <v>980</v>
      </c>
      <c r="P993" s="2">
        <v>40</v>
      </c>
      <c r="Q993" s="2">
        <v>2</v>
      </c>
      <c r="R993" s="2">
        <v>1</v>
      </c>
      <c r="S993" s="2">
        <v>9</v>
      </c>
      <c r="T993" s="2">
        <v>2</v>
      </c>
      <c r="U993" s="2">
        <v>5</v>
      </c>
      <c r="V993" s="2">
        <v>3</v>
      </c>
      <c r="W993" s="2">
        <v>0</v>
      </c>
    </row>
    <row r="994" spans="15:23" x14ac:dyDescent="0.25">
      <c r="O994" s="2">
        <v>981</v>
      </c>
      <c r="P994" s="2">
        <v>24</v>
      </c>
      <c r="Q994" s="2">
        <v>1.2</v>
      </c>
      <c r="R994" s="2">
        <v>6</v>
      </c>
      <c r="S994" s="2">
        <v>9</v>
      </c>
      <c r="T994" s="2">
        <v>2</v>
      </c>
      <c r="U994" s="2">
        <v>1</v>
      </c>
      <c r="V994" s="2">
        <v>2</v>
      </c>
      <c r="W994" s="2">
        <v>0</v>
      </c>
    </row>
    <row r="995" spans="15:23" x14ac:dyDescent="0.25">
      <c r="O995" s="2">
        <v>982</v>
      </c>
      <c r="P995" s="2">
        <v>38</v>
      </c>
      <c r="Q995" s="2">
        <v>1.9</v>
      </c>
      <c r="R995" s="2">
        <v>2</v>
      </c>
      <c r="S995" s="2">
        <v>7</v>
      </c>
      <c r="T995" s="2">
        <v>3</v>
      </c>
      <c r="U995" s="2">
        <v>7</v>
      </c>
      <c r="V995" s="2">
        <v>1</v>
      </c>
      <c r="W995" s="2">
        <v>0</v>
      </c>
    </row>
    <row r="996" spans="15:23" x14ac:dyDescent="0.25">
      <c r="O996" s="2">
        <v>983</v>
      </c>
      <c r="P996" s="2">
        <v>33</v>
      </c>
      <c r="Q996" s="2">
        <v>1.65</v>
      </c>
      <c r="R996" s="2">
        <v>3</v>
      </c>
      <c r="S996" s="2">
        <v>9</v>
      </c>
      <c r="T996" s="2">
        <v>1</v>
      </c>
      <c r="U996" s="2">
        <v>6</v>
      </c>
      <c r="V996" s="2">
        <v>1</v>
      </c>
      <c r="W996" s="2">
        <v>0</v>
      </c>
    </row>
    <row r="997" spans="15:23" x14ac:dyDescent="0.25">
      <c r="O997" s="2">
        <v>984</v>
      </c>
      <c r="P997" s="2">
        <v>27</v>
      </c>
      <c r="Q997" s="2">
        <v>1.35</v>
      </c>
      <c r="R997" s="2">
        <v>2</v>
      </c>
      <c r="S997" s="2">
        <v>11</v>
      </c>
      <c r="T997" s="2">
        <v>5</v>
      </c>
      <c r="U997" s="2">
        <v>2</v>
      </c>
      <c r="V997" s="2">
        <v>0</v>
      </c>
      <c r="W997" s="2">
        <v>0</v>
      </c>
    </row>
    <row r="998" spans="15:23" x14ac:dyDescent="0.25">
      <c r="O998" s="2">
        <v>985</v>
      </c>
      <c r="P998" s="2">
        <v>24</v>
      </c>
      <c r="Q998" s="2">
        <v>1.2</v>
      </c>
      <c r="R998" s="2">
        <v>7</v>
      </c>
      <c r="S998" s="2">
        <v>6</v>
      </c>
      <c r="T998" s="2">
        <v>4</v>
      </c>
      <c r="U998" s="2">
        <v>2</v>
      </c>
      <c r="V998" s="2">
        <v>1</v>
      </c>
      <c r="W998" s="2">
        <v>0</v>
      </c>
    </row>
    <row r="999" spans="15:23" x14ac:dyDescent="0.25">
      <c r="O999" s="2">
        <v>986</v>
      </c>
      <c r="P999" s="2">
        <v>23</v>
      </c>
      <c r="Q999" s="2">
        <v>1.1499999999999999</v>
      </c>
      <c r="R999" s="2">
        <v>6</v>
      </c>
      <c r="S999" s="2">
        <v>8</v>
      </c>
      <c r="T999" s="2">
        <v>3</v>
      </c>
      <c r="U999" s="2">
        <v>3</v>
      </c>
      <c r="V999" s="2">
        <v>0</v>
      </c>
      <c r="W999" s="2">
        <v>0</v>
      </c>
    </row>
    <row r="1000" spans="15:23" x14ac:dyDescent="0.25">
      <c r="O1000" s="2">
        <v>987</v>
      </c>
      <c r="P1000" s="2">
        <v>38</v>
      </c>
      <c r="Q1000" s="2">
        <v>1.9</v>
      </c>
      <c r="R1000" s="2">
        <v>1</v>
      </c>
      <c r="S1000" s="2">
        <v>9</v>
      </c>
      <c r="T1000" s="2">
        <v>2</v>
      </c>
      <c r="U1000" s="2">
        <v>7</v>
      </c>
      <c r="V1000" s="2">
        <v>1</v>
      </c>
      <c r="W1000" s="2">
        <v>0</v>
      </c>
    </row>
    <row r="1001" spans="15:23" x14ac:dyDescent="0.25">
      <c r="O1001" s="2">
        <v>988</v>
      </c>
      <c r="P1001" s="2">
        <v>25</v>
      </c>
      <c r="Q1001" s="2">
        <v>1.25</v>
      </c>
      <c r="R1001" s="2">
        <v>5</v>
      </c>
      <c r="S1001" s="2">
        <v>8</v>
      </c>
      <c r="T1001" s="2">
        <v>4</v>
      </c>
      <c r="U1001" s="2">
        <v>3</v>
      </c>
      <c r="V1001" s="2">
        <v>0</v>
      </c>
      <c r="W1001" s="2">
        <v>0</v>
      </c>
    </row>
    <row r="1002" spans="15:23" x14ac:dyDescent="0.25">
      <c r="O1002" s="2">
        <v>989</v>
      </c>
      <c r="P1002" s="2">
        <v>33</v>
      </c>
      <c r="Q1002" s="2">
        <v>1.65</v>
      </c>
      <c r="R1002" s="2">
        <v>2</v>
      </c>
      <c r="S1002" s="2">
        <v>8</v>
      </c>
      <c r="T1002" s="2">
        <v>5</v>
      </c>
      <c r="U1002" s="2">
        <v>5</v>
      </c>
      <c r="V1002" s="2">
        <v>0</v>
      </c>
      <c r="W1002" s="2">
        <v>0</v>
      </c>
    </row>
    <row r="1003" spans="15:23" x14ac:dyDescent="0.25">
      <c r="O1003" s="2">
        <v>990</v>
      </c>
      <c r="P1003" s="2">
        <v>24</v>
      </c>
      <c r="Q1003" s="2">
        <v>1.2</v>
      </c>
      <c r="R1003" s="2">
        <v>7</v>
      </c>
      <c r="S1003" s="2">
        <v>6</v>
      </c>
      <c r="T1003" s="2">
        <v>4</v>
      </c>
      <c r="U1003" s="2">
        <v>2</v>
      </c>
      <c r="V1003" s="2">
        <v>1</v>
      </c>
      <c r="W1003" s="2">
        <v>0</v>
      </c>
    </row>
    <row r="1004" spans="15:23" x14ac:dyDescent="0.25">
      <c r="O1004" s="2">
        <v>991</v>
      </c>
      <c r="P1004" s="2">
        <v>35</v>
      </c>
      <c r="Q1004" s="2">
        <v>1.75</v>
      </c>
      <c r="R1004" s="2">
        <v>5</v>
      </c>
      <c r="S1004" s="2">
        <v>4</v>
      </c>
      <c r="T1004" s="2">
        <v>4</v>
      </c>
      <c r="U1004" s="2">
        <v>5</v>
      </c>
      <c r="V1004" s="2">
        <v>2</v>
      </c>
      <c r="W1004" s="2">
        <v>0</v>
      </c>
    </row>
    <row r="1005" spans="15:23" x14ac:dyDescent="0.25">
      <c r="O1005" s="2">
        <v>992</v>
      </c>
      <c r="P1005" s="2">
        <v>30</v>
      </c>
      <c r="Q1005" s="2">
        <v>1.5</v>
      </c>
      <c r="R1005" s="2">
        <v>5</v>
      </c>
      <c r="S1005" s="2">
        <v>7</v>
      </c>
      <c r="T1005" s="2">
        <v>3</v>
      </c>
      <c r="U1005" s="2">
        <v>3</v>
      </c>
      <c r="V1005" s="2">
        <v>2</v>
      </c>
      <c r="W1005" s="2">
        <v>0</v>
      </c>
    </row>
    <row r="1006" spans="15:23" x14ac:dyDescent="0.25">
      <c r="O1006" s="2">
        <v>993</v>
      </c>
      <c r="P1006" s="2">
        <v>30</v>
      </c>
      <c r="Q1006" s="2">
        <v>1.5</v>
      </c>
      <c r="R1006" s="2">
        <v>2</v>
      </c>
      <c r="S1006" s="2">
        <v>12</v>
      </c>
      <c r="T1006" s="2">
        <v>3</v>
      </c>
      <c r="U1006" s="2">
        <v>0</v>
      </c>
      <c r="V1006" s="2">
        <v>3</v>
      </c>
      <c r="W1006" s="2">
        <v>0</v>
      </c>
    </row>
    <row r="1007" spans="15:23" x14ac:dyDescent="0.25">
      <c r="O1007" s="2">
        <v>994</v>
      </c>
      <c r="P1007" s="2">
        <v>31</v>
      </c>
      <c r="Q1007" s="2">
        <v>1.55</v>
      </c>
      <c r="R1007" s="2">
        <v>2</v>
      </c>
      <c r="S1007" s="2">
        <v>8</v>
      </c>
      <c r="T1007" s="2">
        <v>7</v>
      </c>
      <c r="U1007" s="2">
        <v>3</v>
      </c>
      <c r="V1007" s="2">
        <v>0</v>
      </c>
      <c r="W1007" s="2">
        <v>0</v>
      </c>
    </row>
    <row r="1008" spans="15:23" x14ac:dyDescent="0.25">
      <c r="O1008" s="2">
        <v>995</v>
      </c>
      <c r="P1008" s="2">
        <v>30</v>
      </c>
      <c r="Q1008" s="2">
        <v>1.5</v>
      </c>
      <c r="R1008" s="2">
        <v>2</v>
      </c>
      <c r="S1008" s="2">
        <v>10</v>
      </c>
      <c r="T1008" s="2">
        <v>5</v>
      </c>
      <c r="U1008" s="2">
        <v>2</v>
      </c>
      <c r="V1008" s="2">
        <v>1</v>
      </c>
      <c r="W1008" s="2">
        <v>0</v>
      </c>
    </row>
    <row r="1009" spans="15:23" x14ac:dyDescent="0.25">
      <c r="O1009" s="2">
        <v>996</v>
      </c>
      <c r="P1009" s="2">
        <v>24</v>
      </c>
      <c r="Q1009" s="2">
        <v>1.2</v>
      </c>
      <c r="R1009" s="2">
        <v>8</v>
      </c>
      <c r="S1009" s="2">
        <v>6</v>
      </c>
      <c r="T1009" s="2">
        <v>1</v>
      </c>
      <c r="U1009" s="2">
        <v>4</v>
      </c>
      <c r="V1009" s="2">
        <v>1</v>
      </c>
      <c r="W1009" s="2">
        <v>0</v>
      </c>
    </row>
    <row r="1010" spans="15:23" x14ac:dyDescent="0.25">
      <c r="O1010" s="2">
        <v>997</v>
      </c>
      <c r="P1010" s="2">
        <v>41</v>
      </c>
      <c r="Q1010" s="2">
        <v>2.0499999999999998</v>
      </c>
      <c r="R1010" s="2">
        <v>4</v>
      </c>
      <c r="S1010" s="2">
        <v>4</v>
      </c>
      <c r="T1010" s="2">
        <v>4</v>
      </c>
      <c r="U1010" s="2">
        <v>4</v>
      </c>
      <c r="V1010" s="2">
        <v>3</v>
      </c>
      <c r="W1010" s="2">
        <v>1</v>
      </c>
    </row>
    <row r="1011" spans="15:23" x14ac:dyDescent="0.25">
      <c r="O1011" s="2">
        <v>998</v>
      </c>
      <c r="P1011" s="2">
        <v>29</v>
      </c>
      <c r="Q1011" s="2">
        <v>1.45</v>
      </c>
      <c r="R1011" s="2">
        <v>5</v>
      </c>
      <c r="S1011" s="2">
        <v>7</v>
      </c>
      <c r="T1011" s="2">
        <v>4</v>
      </c>
      <c r="U1011" s="2">
        <v>2</v>
      </c>
      <c r="V1011" s="2">
        <v>2</v>
      </c>
      <c r="W1011" s="2">
        <v>0</v>
      </c>
    </row>
    <row r="1012" spans="15:23" x14ac:dyDescent="0.25">
      <c r="O1012" s="2">
        <v>999</v>
      </c>
      <c r="P1012" s="2">
        <v>29</v>
      </c>
      <c r="Q1012" s="2">
        <v>1.45</v>
      </c>
      <c r="R1012" s="2">
        <v>5</v>
      </c>
      <c r="S1012" s="2">
        <v>6</v>
      </c>
      <c r="T1012" s="2">
        <v>4</v>
      </c>
      <c r="U1012" s="2">
        <v>5</v>
      </c>
      <c r="V1012" s="2">
        <v>0</v>
      </c>
      <c r="W1012" s="2">
        <v>0</v>
      </c>
    </row>
    <row r="1013" spans="15:23" x14ac:dyDescent="0.25">
      <c r="O1013" s="2">
        <v>1000</v>
      </c>
      <c r="P1013" s="2">
        <v>26</v>
      </c>
      <c r="Q1013" s="2">
        <v>1.3</v>
      </c>
      <c r="R1013" s="2">
        <v>6</v>
      </c>
      <c r="S1013" s="2">
        <v>5</v>
      </c>
      <c r="T1013" s="2">
        <v>7</v>
      </c>
      <c r="U1013" s="2">
        <v>1</v>
      </c>
      <c r="V1013" s="2">
        <v>1</v>
      </c>
      <c r="W1013" s="2">
        <v>0</v>
      </c>
    </row>
  </sheetData>
  <mergeCells count="1">
    <mergeCell ref="R8:W8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571F-7F5C-4C3F-A326-167D0077C147}">
  <dimension ref="A4:S1018"/>
  <sheetViews>
    <sheetView workbookViewId="0">
      <selection activeCell="L14" sqref="L14"/>
    </sheetView>
  </sheetViews>
  <sheetFormatPr defaultRowHeight="15" x14ac:dyDescent="0.25"/>
  <cols>
    <col min="1" max="1" width="9.140625" style="2"/>
    <col min="2" max="3" width="12.7109375" customWidth="1"/>
    <col min="4" max="4" width="20.28515625" customWidth="1"/>
    <col min="5" max="6" width="12.7109375" customWidth="1"/>
    <col min="9" max="9" width="10.140625" bestFit="1" customWidth="1"/>
    <col min="12" max="12" width="18.7109375" customWidth="1"/>
    <col min="13" max="17" width="12.7109375" customWidth="1"/>
    <col min="18" max="18" width="12.7109375" style="37" customWidth="1"/>
  </cols>
  <sheetData>
    <row r="4" spans="1:19" ht="30" x14ac:dyDescent="0.25">
      <c r="A4"/>
      <c r="B4" s="36" t="s">
        <v>43</v>
      </c>
      <c r="C4" s="36" t="s">
        <v>52</v>
      </c>
      <c r="D4" s="36" t="s">
        <v>53</v>
      </c>
      <c r="E4" s="36" t="s">
        <v>72</v>
      </c>
      <c r="F4" s="36" t="s">
        <v>44</v>
      </c>
      <c r="G4" s="36" t="s">
        <v>55</v>
      </c>
      <c r="R4"/>
      <c r="S4" s="37"/>
    </row>
    <row r="5" spans="1:19" x14ac:dyDescent="0.25">
      <c r="A5"/>
      <c r="B5" s="8">
        <v>0</v>
      </c>
      <c r="C5" s="99">
        <v>0.6</v>
      </c>
      <c r="D5" s="8"/>
      <c r="E5" s="38">
        <v>0.12</v>
      </c>
      <c r="F5" s="39">
        <f>E5</f>
        <v>0.12</v>
      </c>
      <c r="G5" s="8">
        <f>B5*100</f>
        <v>0</v>
      </c>
      <c r="R5"/>
      <c r="S5" s="37"/>
    </row>
    <row r="6" spans="1:19" x14ac:dyDescent="0.25">
      <c r="A6"/>
      <c r="B6" s="8">
        <v>1</v>
      </c>
      <c r="C6" s="100"/>
      <c r="D6" s="8"/>
      <c r="E6" s="38">
        <v>0.12</v>
      </c>
      <c r="F6" s="38">
        <f t="shared" ref="F6:F13" si="0">E6+F5</f>
        <v>0.24</v>
      </c>
      <c r="G6" s="8">
        <f t="shared" ref="G6:G13" si="1">B6*100</f>
        <v>100</v>
      </c>
      <c r="R6"/>
      <c r="S6" s="37"/>
    </row>
    <row r="7" spans="1:19" x14ac:dyDescent="0.25">
      <c r="A7"/>
      <c r="B7" s="8">
        <v>2</v>
      </c>
      <c r="C7" s="100"/>
      <c r="D7" s="8"/>
      <c r="E7" s="38">
        <v>0.12</v>
      </c>
      <c r="F7" s="38">
        <f t="shared" si="0"/>
        <v>0.36</v>
      </c>
      <c r="G7" s="8">
        <f t="shared" si="1"/>
        <v>200</v>
      </c>
      <c r="L7" s="98" t="s">
        <v>70</v>
      </c>
      <c r="M7" s="98"/>
      <c r="N7" s="8" t="s">
        <v>47</v>
      </c>
      <c r="O7" s="8" t="s">
        <v>48</v>
      </c>
      <c r="P7" s="8" t="s">
        <v>49</v>
      </c>
      <c r="Q7" s="8" t="s">
        <v>50</v>
      </c>
    </row>
    <row r="8" spans="1:19" x14ac:dyDescent="0.25">
      <c r="A8"/>
      <c r="B8" s="8">
        <v>3</v>
      </c>
      <c r="C8" s="100"/>
      <c r="D8" s="8"/>
      <c r="E8" s="38">
        <v>0.12</v>
      </c>
      <c r="F8" s="38">
        <f t="shared" si="0"/>
        <v>0.48</v>
      </c>
      <c r="G8" s="8">
        <f t="shared" si="1"/>
        <v>300</v>
      </c>
      <c r="L8" s="98"/>
      <c r="M8" s="98"/>
      <c r="N8" s="41">
        <f ca="1">N14/$M$14</f>
        <v>0.44999534147023201</v>
      </c>
      <c r="O8" s="41">
        <f t="shared" ref="O8:P8" ca="1" si="2">O14/$M$14</f>
        <v>0.35000465852976803</v>
      </c>
      <c r="P8" s="41">
        <f t="shared" ca="1" si="2"/>
        <v>0.15000465852976799</v>
      </c>
      <c r="Q8" s="41">
        <f ca="1">Q14/$M$14</f>
        <v>4.9995341470231998E-2</v>
      </c>
    </row>
    <row r="9" spans="1:19" x14ac:dyDescent="0.25">
      <c r="A9"/>
      <c r="B9" s="8">
        <v>4</v>
      </c>
      <c r="C9" s="100"/>
      <c r="D9" s="40"/>
      <c r="E9" s="38">
        <v>0.12</v>
      </c>
      <c r="F9" s="38">
        <f t="shared" si="0"/>
        <v>0.6</v>
      </c>
      <c r="G9" s="8">
        <f t="shared" si="1"/>
        <v>400</v>
      </c>
    </row>
    <row r="10" spans="1:19" x14ac:dyDescent="0.25">
      <c r="A10"/>
      <c r="B10" s="8">
        <v>5</v>
      </c>
      <c r="C10" s="99">
        <v>0.4</v>
      </c>
      <c r="D10" s="38">
        <v>0.4</v>
      </c>
      <c r="E10" s="41">
        <f>D10*C10</f>
        <v>0.16000000000000003</v>
      </c>
      <c r="F10" s="38">
        <f t="shared" si="0"/>
        <v>0.76</v>
      </c>
      <c r="G10" s="8">
        <f t="shared" si="1"/>
        <v>500</v>
      </c>
      <c r="R10"/>
      <c r="S10" s="37"/>
    </row>
    <row r="11" spans="1:19" ht="15.75" thickBot="1" x14ac:dyDescent="0.3">
      <c r="A11"/>
      <c r="B11" s="8">
        <v>6</v>
      </c>
      <c r="C11" s="100"/>
      <c r="D11" s="38">
        <v>0.35</v>
      </c>
      <c r="E11" s="41">
        <f>D11*C10</f>
        <v>0.13999999999999999</v>
      </c>
      <c r="F11" s="38">
        <f t="shared" si="0"/>
        <v>0.9</v>
      </c>
      <c r="G11" s="8">
        <f t="shared" si="1"/>
        <v>600</v>
      </c>
      <c r="R11"/>
      <c r="S11" s="37"/>
    </row>
    <row r="12" spans="1:19" x14ac:dyDescent="0.25">
      <c r="A12"/>
      <c r="B12" s="8">
        <v>7</v>
      </c>
      <c r="C12" s="100"/>
      <c r="D12" s="38">
        <v>0.2</v>
      </c>
      <c r="E12" s="41">
        <f>D12*C10</f>
        <v>8.0000000000000016E-2</v>
      </c>
      <c r="F12" s="38">
        <f t="shared" si="0"/>
        <v>0.98</v>
      </c>
      <c r="G12" s="8">
        <f t="shared" si="1"/>
        <v>700</v>
      </c>
      <c r="R12" s="101" t="s">
        <v>56</v>
      </c>
      <c r="S12" s="89">
        <f ca="1">R14/20020</f>
        <v>19.615384615384617</v>
      </c>
    </row>
    <row r="13" spans="1:19" ht="15" customHeight="1" thickBot="1" x14ac:dyDescent="0.3">
      <c r="A13"/>
      <c r="B13" s="8">
        <v>8</v>
      </c>
      <c r="C13" s="100"/>
      <c r="D13" s="38">
        <v>0.05</v>
      </c>
      <c r="E13" s="41">
        <f>D13*C10</f>
        <v>2.0000000000000004E-2</v>
      </c>
      <c r="F13" s="38">
        <f t="shared" si="0"/>
        <v>1</v>
      </c>
      <c r="G13" s="8">
        <f t="shared" si="1"/>
        <v>800</v>
      </c>
      <c r="M13" s="35"/>
      <c r="R13" s="102"/>
      <c r="S13" s="90"/>
    </row>
    <row r="14" spans="1:19" ht="30" customHeight="1" thickBot="1" x14ac:dyDescent="0.3">
      <c r="K14" s="35"/>
      <c r="L14" s="42" t="s">
        <v>69</v>
      </c>
      <c r="M14" s="43">
        <f ca="1">SUM(M18:M1018)/100</f>
        <v>53665</v>
      </c>
      <c r="N14" s="44">
        <f ca="1">ROUND(SUM(N18:N1018)/100,0)</f>
        <v>24149</v>
      </c>
      <c r="O14" s="44">
        <f t="shared" ref="O14:R14" ca="1" si="3">ROUND(SUM(O18:O1018)/100,0)</f>
        <v>18783</v>
      </c>
      <c r="P14" s="44">
        <f t="shared" ca="1" si="3"/>
        <v>8050</v>
      </c>
      <c r="Q14" s="44">
        <f t="shared" ca="1" si="3"/>
        <v>2683</v>
      </c>
      <c r="R14" s="43">
        <f t="shared" ca="1" si="3"/>
        <v>392700</v>
      </c>
    </row>
    <row r="15" spans="1:19" ht="30" customHeight="1" thickBot="1" x14ac:dyDescent="0.3">
      <c r="M15" s="45" t="s">
        <v>45</v>
      </c>
      <c r="N15" s="46" t="s">
        <v>47</v>
      </c>
      <c r="O15" s="46" t="s">
        <v>48</v>
      </c>
      <c r="P15" s="46" t="s">
        <v>49</v>
      </c>
      <c r="Q15" s="46" t="s">
        <v>50</v>
      </c>
      <c r="R15" s="47" t="s">
        <v>51</v>
      </c>
    </row>
    <row r="16" spans="1:19" x14ac:dyDescent="0.25">
      <c r="B16" s="91" t="s">
        <v>57</v>
      </c>
      <c r="C16" s="92"/>
      <c r="D16" s="92"/>
      <c r="E16" s="48">
        <v>10</v>
      </c>
      <c r="F16" s="48">
        <v>15</v>
      </c>
      <c r="G16" s="48">
        <v>25</v>
      </c>
      <c r="H16" s="49">
        <v>30</v>
      </c>
      <c r="L16" s="2"/>
      <c r="M16" s="93" t="s">
        <v>58</v>
      </c>
      <c r="N16" s="94" t="s">
        <v>59</v>
      </c>
      <c r="O16" s="94" t="s">
        <v>60</v>
      </c>
      <c r="P16" s="94" t="s">
        <v>61</v>
      </c>
      <c r="Q16" s="94" t="s">
        <v>62</v>
      </c>
      <c r="R16" s="95" t="s">
        <v>63</v>
      </c>
    </row>
    <row r="17" spans="2:18" x14ac:dyDescent="0.25">
      <c r="B17" s="96" t="s">
        <v>64</v>
      </c>
      <c r="C17" s="97"/>
      <c r="D17" s="97"/>
      <c r="E17" s="50">
        <v>0.45</v>
      </c>
      <c r="F17" s="50">
        <v>0.35</v>
      </c>
      <c r="G17" s="50">
        <v>0.15</v>
      </c>
      <c r="H17" s="51">
        <v>0.05</v>
      </c>
      <c r="I17" s="2"/>
      <c r="L17" s="2"/>
      <c r="M17" s="93"/>
      <c r="N17" s="94"/>
      <c r="O17" s="94"/>
      <c r="P17" s="94"/>
      <c r="Q17" s="94"/>
      <c r="R17" s="95"/>
    </row>
    <row r="18" spans="2:18" x14ac:dyDescent="0.25">
      <c r="B18" s="34" t="s">
        <v>54</v>
      </c>
      <c r="C18" s="34" t="s">
        <v>46</v>
      </c>
      <c r="D18" s="34" t="s">
        <v>55</v>
      </c>
      <c r="E18" s="34" t="s">
        <v>65</v>
      </c>
      <c r="F18" s="34" t="s">
        <v>60</v>
      </c>
      <c r="G18" s="34" t="s">
        <v>61</v>
      </c>
      <c r="H18" s="34" t="s">
        <v>62</v>
      </c>
      <c r="I18" s="34" t="s">
        <v>66</v>
      </c>
      <c r="L18" s="52" t="s">
        <v>26</v>
      </c>
      <c r="M18" s="2">
        <f ca="1">D40</f>
        <v>5000</v>
      </c>
      <c r="N18" s="2">
        <f t="shared" ref="N18:R18" ca="1" si="4">E40</f>
        <v>2250</v>
      </c>
      <c r="O18" s="2">
        <f t="shared" ca="1" si="4"/>
        <v>1750</v>
      </c>
      <c r="P18" s="2">
        <f t="shared" ca="1" si="4"/>
        <v>750</v>
      </c>
      <c r="Q18" s="2">
        <f t="shared" ca="1" si="4"/>
        <v>250</v>
      </c>
      <c r="R18" s="33">
        <f t="shared" ca="1" si="4"/>
        <v>39000</v>
      </c>
    </row>
    <row r="19" spans="2:18" x14ac:dyDescent="0.25">
      <c r="B19" s="2">
        <v>1</v>
      </c>
      <c r="C19" s="2">
        <f ca="1">RAND()</f>
        <v>0.48480039936052921</v>
      </c>
      <c r="D19" s="2">
        <f ca="1">IF(C19&lt;$F$5,0,VLOOKUP(C19,$F$5:$G$13,2, TRUE))</f>
        <v>300</v>
      </c>
      <c r="E19" s="2">
        <f ca="1">D19-(F19+G19+H19)</f>
        <v>135</v>
      </c>
      <c r="F19" s="2">
        <f t="shared" ref="F19:H38" ca="1" si="5">ROUND($D19*F$17,0)</f>
        <v>105</v>
      </c>
      <c r="G19" s="2">
        <f t="shared" ca="1" si="5"/>
        <v>45</v>
      </c>
      <c r="H19" s="2">
        <f ca="1">ROUND($D19*H$17,0)</f>
        <v>15</v>
      </c>
      <c r="I19" s="33">
        <f t="shared" ref="I19:I38" ca="1" si="6">IF(D19&gt;400,E19*$E$16+F19*$F$16+G19*$G$16+H19*$H$16,0)</f>
        <v>0</v>
      </c>
      <c r="L19" s="52">
        <v>1</v>
      </c>
      <c r="M19" s="2">
        <v>5300</v>
      </c>
      <c r="N19" s="2">
        <v>2385</v>
      </c>
      <c r="O19" s="2">
        <v>1855</v>
      </c>
      <c r="P19" s="2">
        <v>795</v>
      </c>
      <c r="Q19" s="2">
        <v>265</v>
      </c>
      <c r="R19" s="33">
        <v>31500</v>
      </c>
    </row>
    <row r="20" spans="2:18" x14ac:dyDescent="0.25">
      <c r="B20" s="2">
        <v>2</v>
      </c>
      <c r="C20" s="2">
        <f t="shared" ref="C20:C38" ca="1" si="7">RAND()</f>
        <v>0.56988110922600566</v>
      </c>
      <c r="D20" s="2">
        <f t="shared" ref="D20:D38" ca="1" si="8">IF(C20&lt;$F$5,0,VLOOKUP(C20,$F$5:$G$13,2, TRUE))</f>
        <v>300</v>
      </c>
      <c r="E20" s="2">
        <f t="shared" ref="E20:E38" ca="1" si="9">D20-(F20+G20+H20)</f>
        <v>135</v>
      </c>
      <c r="F20" s="2">
        <f t="shared" ca="1" si="5"/>
        <v>105</v>
      </c>
      <c r="G20" s="2">
        <f t="shared" ca="1" si="5"/>
        <v>45</v>
      </c>
      <c r="H20" s="2">
        <f t="shared" ca="1" si="5"/>
        <v>15</v>
      </c>
      <c r="I20" s="33">
        <f t="shared" ca="1" si="6"/>
        <v>0</v>
      </c>
      <c r="L20" s="52">
        <v>2</v>
      </c>
      <c r="M20" s="2">
        <v>5100</v>
      </c>
      <c r="N20" s="2">
        <v>2295</v>
      </c>
      <c r="O20" s="2">
        <v>1785</v>
      </c>
      <c r="P20" s="2">
        <v>765</v>
      </c>
      <c r="Q20" s="2">
        <v>255</v>
      </c>
      <c r="R20" s="33">
        <v>24000</v>
      </c>
    </row>
    <row r="21" spans="2:18" x14ac:dyDescent="0.25">
      <c r="B21" s="2">
        <v>3</v>
      </c>
      <c r="C21" s="2">
        <f t="shared" ca="1" si="7"/>
        <v>0.15339981655398949</v>
      </c>
      <c r="D21" s="2">
        <f t="shared" ca="1" si="8"/>
        <v>0</v>
      </c>
      <c r="E21" s="2">
        <f t="shared" ca="1" si="9"/>
        <v>0</v>
      </c>
      <c r="F21" s="2">
        <f t="shared" ca="1" si="5"/>
        <v>0</v>
      </c>
      <c r="G21" s="2">
        <f t="shared" ca="1" si="5"/>
        <v>0</v>
      </c>
      <c r="H21" s="2">
        <f t="shared" ca="1" si="5"/>
        <v>0</v>
      </c>
      <c r="I21" s="33">
        <f t="shared" ca="1" si="6"/>
        <v>0</v>
      </c>
      <c r="L21" s="52">
        <v>3</v>
      </c>
      <c r="M21" s="2">
        <v>6100</v>
      </c>
      <c r="N21" s="2">
        <v>2745</v>
      </c>
      <c r="O21" s="2">
        <v>2135</v>
      </c>
      <c r="P21" s="2">
        <v>915</v>
      </c>
      <c r="Q21" s="2">
        <v>305</v>
      </c>
      <c r="R21" s="33">
        <v>55500</v>
      </c>
    </row>
    <row r="22" spans="2:18" x14ac:dyDescent="0.25">
      <c r="B22" s="2">
        <v>4</v>
      </c>
      <c r="C22" s="2">
        <f t="shared" ca="1" si="7"/>
        <v>0.80689102361725917</v>
      </c>
      <c r="D22" s="2">
        <f t="shared" ca="1" si="8"/>
        <v>500</v>
      </c>
      <c r="E22" s="2">
        <f t="shared" ca="1" si="9"/>
        <v>225</v>
      </c>
      <c r="F22" s="2">
        <f t="shared" ca="1" si="5"/>
        <v>175</v>
      </c>
      <c r="G22" s="2">
        <f t="shared" ca="1" si="5"/>
        <v>75</v>
      </c>
      <c r="H22" s="2">
        <f t="shared" ca="1" si="5"/>
        <v>25</v>
      </c>
      <c r="I22" s="33">
        <f t="shared" ca="1" si="6"/>
        <v>7500</v>
      </c>
      <c r="L22" s="52">
        <v>4</v>
      </c>
      <c r="M22" s="2">
        <v>3700</v>
      </c>
      <c r="N22" s="2">
        <v>1665</v>
      </c>
      <c r="O22" s="2">
        <v>1295</v>
      </c>
      <c r="P22" s="2">
        <v>555</v>
      </c>
      <c r="Q22" s="2">
        <v>185</v>
      </c>
      <c r="R22" s="33">
        <v>22500</v>
      </c>
    </row>
    <row r="23" spans="2:18" x14ac:dyDescent="0.25">
      <c r="B23" s="2">
        <v>5</v>
      </c>
      <c r="C23" s="2">
        <f t="shared" ca="1" si="7"/>
        <v>0.40751376750935586</v>
      </c>
      <c r="D23" s="2">
        <f t="shared" ca="1" si="8"/>
        <v>200</v>
      </c>
      <c r="E23" s="2">
        <f t="shared" ca="1" si="9"/>
        <v>90</v>
      </c>
      <c r="F23" s="2">
        <f t="shared" ca="1" si="5"/>
        <v>70</v>
      </c>
      <c r="G23" s="2">
        <f t="shared" ca="1" si="5"/>
        <v>30</v>
      </c>
      <c r="H23" s="2">
        <f t="shared" ca="1" si="5"/>
        <v>10</v>
      </c>
      <c r="I23" s="33">
        <f t="shared" ca="1" si="6"/>
        <v>0</v>
      </c>
      <c r="L23" s="52">
        <v>5</v>
      </c>
      <c r="M23" s="2">
        <v>5800</v>
      </c>
      <c r="N23" s="2">
        <v>2610</v>
      </c>
      <c r="O23" s="2">
        <v>2030</v>
      </c>
      <c r="P23" s="2">
        <v>870</v>
      </c>
      <c r="Q23" s="2">
        <v>290</v>
      </c>
      <c r="R23" s="33">
        <v>33000</v>
      </c>
    </row>
    <row r="24" spans="2:18" x14ac:dyDescent="0.25">
      <c r="B24" s="2">
        <v>6</v>
      </c>
      <c r="C24" s="2">
        <f t="shared" ca="1" si="7"/>
        <v>0.29634688096411965</v>
      </c>
      <c r="D24" s="2">
        <f t="shared" ca="1" si="8"/>
        <v>100</v>
      </c>
      <c r="E24" s="2">
        <f t="shared" ca="1" si="9"/>
        <v>45</v>
      </c>
      <c r="F24" s="2">
        <f t="shared" ca="1" si="5"/>
        <v>35</v>
      </c>
      <c r="G24" s="2">
        <f t="shared" ca="1" si="5"/>
        <v>15</v>
      </c>
      <c r="H24" s="2">
        <f t="shared" ca="1" si="5"/>
        <v>5</v>
      </c>
      <c r="I24" s="33">
        <f t="shared" ca="1" si="6"/>
        <v>0</v>
      </c>
      <c r="L24" s="52">
        <v>6</v>
      </c>
      <c r="M24" s="2">
        <v>4900</v>
      </c>
      <c r="N24" s="2">
        <v>2205</v>
      </c>
      <c r="O24" s="2">
        <v>1715</v>
      </c>
      <c r="P24" s="2">
        <v>735</v>
      </c>
      <c r="Q24" s="2">
        <v>245</v>
      </c>
      <c r="R24" s="33">
        <v>40500</v>
      </c>
    </row>
    <row r="25" spans="2:18" x14ac:dyDescent="0.25">
      <c r="B25" s="2">
        <v>7</v>
      </c>
      <c r="C25" s="2">
        <f t="shared" ca="1" si="7"/>
        <v>0.95453097135310661</v>
      </c>
      <c r="D25" s="2">
        <f t="shared" ca="1" si="8"/>
        <v>600</v>
      </c>
      <c r="E25" s="2">
        <f t="shared" ca="1" si="9"/>
        <v>270</v>
      </c>
      <c r="F25" s="2">
        <f t="shared" ca="1" si="5"/>
        <v>210</v>
      </c>
      <c r="G25" s="2">
        <f t="shared" ca="1" si="5"/>
        <v>90</v>
      </c>
      <c r="H25" s="2">
        <f t="shared" ca="1" si="5"/>
        <v>30</v>
      </c>
      <c r="I25" s="33">
        <f t="shared" ca="1" si="6"/>
        <v>9000</v>
      </c>
      <c r="L25" s="52">
        <v>7</v>
      </c>
      <c r="M25" s="2">
        <v>7300</v>
      </c>
      <c r="N25" s="2">
        <v>3285</v>
      </c>
      <c r="O25" s="2">
        <v>2555</v>
      </c>
      <c r="P25" s="2">
        <v>1095</v>
      </c>
      <c r="Q25" s="2">
        <v>365</v>
      </c>
      <c r="R25" s="33">
        <v>64500</v>
      </c>
    </row>
    <row r="26" spans="2:18" x14ac:dyDescent="0.25">
      <c r="B26" s="2">
        <v>8</v>
      </c>
      <c r="C26" s="2">
        <f t="shared" ca="1" si="7"/>
        <v>0.58058798774071152</v>
      </c>
      <c r="D26" s="2">
        <f t="shared" ca="1" si="8"/>
        <v>300</v>
      </c>
      <c r="E26" s="2">
        <f t="shared" ca="1" si="9"/>
        <v>135</v>
      </c>
      <c r="F26" s="2">
        <f t="shared" ca="1" si="5"/>
        <v>105</v>
      </c>
      <c r="G26" s="2">
        <f t="shared" ca="1" si="5"/>
        <v>45</v>
      </c>
      <c r="H26" s="2">
        <f t="shared" ca="1" si="5"/>
        <v>15</v>
      </c>
      <c r="I26" s="33">
        <f t="shared" ca="1" si="6"/>
        <v>0</v>
      </c>
      <c r="L26" s="52">
        <v>8</v>
      </c>
      <c r="M26" s="2">
        <v>5700</v>
      </c>
      <c r="N26" s="2">
        <v>2565</v>
      </c>
      <c r="O26" s="2">
        <v>1995</v>
      </c>
      <c r="P26" s="2">
        <v>855</v>
      </c>
      <c r="Q26" s="2">
        <v>285</v>
      </c>
      <c r="R26" s="33">
        <v>40500</v>
      </c>
    </row>
    <row r="27" spans="2:18" x14ac:dyDescent="0.25">
      <c r="B27" s="2">
        <v>9</v>
      </c>
      <c r="C27" s="2">
        <f t="shared" ca="1" si="7"/>
        <v>6.2817295439445919E-2</v>
      </c>
      <c r="D27" s="2">
        <f t="shared" ca="1" si="8"/>
        <v>0</v>
      </c>
      <c r="E27" s="2">
        <f t="shared" ca="1" si="9"/>
        <v>0</v>
      </c>
      <c r="F27" s="2">
        <f t="shared" ca="1" si="5"/>
        <v>0</v>
      </c>
      <c r="G27" s="2">
        <f t="shared" ca="1" si="5"/>
        <v>0</v>
      </c>
      <c r="H27" s="2">
        <f t="shared" ca="1" si="5"/>
        <v>0</v>
      </c>
      <c r="I27" s="33">
        <f t="shared" ca="1" si="6"/>
        <v>0</v>
      </c>
      <c r="L27" s="52">
        <v>9</v>
      </c>
      <c r="M27" s="2">
        <v>5800</v>
      </c>
      <c r="N27" s="2">
        <v>2610</v>
      </c>
      <c r="O27" s="2">
        <v>2030</v>
      </c>
      <c r="P27" s="2">
        <v>870</v>
      </c>
      <c r="Q27" s="2">
        <v>290</v>
      </c>
      <c r="R27" s="33">
        <v>46500</v>
      </c>
    </row>
    <row r="28" spans="2:18" x14ac:dyDescent="0.25">
      <c r="B28" s="2">
        <v>10</v>
      </c>
      <c r="C28" s="2">
        <f t="shared" ca="1" si="7"/>
        <v>0.16816278075805502</v>
      </c>
      <c r="D28" s="2">
        <f t="shared" ca="1" si="8"/>
        <v>0</v>
      </c>
      <c r="E28" s="2">
        <f t="shared" ca="1" si="9"/>
        <v>0</v>
      </c>
      <c r="F28" s="2">
        <f t="shared" ca="1" si="5"/>
        <v>0</v>
      </c>
      <c r="G28" s="2">
        <f t="shared" ca="1" si="5"/>
        <v>0</v>
      </c>
      <c r="H28" s="2">
        <f t="shared" ca="1" si="5"/>
        <v>0</v>
      </c>
      <c r="I28" s="33">
        <f t="shared" ca="1" si="6"/>
        <v>0</v>
      </c>
      <c r="L28" s="52">
        <v>10</v>
      </c>
      <c r="M28" s="2">
        <v>6100</v>
      </c>
      <c r="N28" s="2">
        <v>2745</v>
      </c>
      <c r="O28" s="2">
        <v>2135</v>
      </c>
      <c r="P28" s="2">
        <v>915</v>
      </c>
      <c r="Q28" s="2">
        <v>305</v>
      </c>
      <c r="R28" s="33">
        <v>40500</v>
      </c>
    </row>
    <row r="29" spans="2:18" x14ac:dyDescent="0.25">
      <c r="B29" s="2">
        <v>11</v>
      </c>
      <c r="C29" s="2">
        <f t="shared" ca="1" si="7"/>
        <v>0.84059710423684186</v>
      </c>
      <c r="D29" s="2">
        <f t="shared" ca="1" si="8"/>
        <v>500</v>
      </c>
      <c r="E29" s="2">
        <f t="shared" ca="1" si="9"/>
        <v>225</v>
      </c>
      <c r="F29" s="2">
        <f t="shared" ca="1" si="5"/>
        <v>175</v>
      </c>
      <c r="G29" s="2">
        <f t="shared" ca="1" si="5"/>
        <v>75</v>
      </c>
      <c r="H29" s="2">
        <f t="shared" ca="1" si="5"/>
        <v>25</v>
      </c>
      <c r="I29" s="33">
        <f t="shared" ca="1" si="6"/>
        <v>7500</v>
      </c>
      <c r="L29" s="52">
        <v>11</v>
      </c>
      <c r="M29" s="2">
        <v>5300</v>
      </c>
      <c r="N29" s="2">
        <v>2385</v>
      </c>
      <c r="O29" s="2">
        <v>1855</v>
      </c>
      <c r="P29" s="2">
        <v>795</v>
      </c>
      <c r="Q29" s="2">
        <v>265</v>
      </c>
      <c r="R29" s="33">
        <v>16500</v>
      </c>
    </row>
    <row r="30" spans="2:18" x14ac:dyDescent="0.25">
      <c r="B30" s="2">
        <v>12</v>
      </c>
      <c r="C30" s="2">
        <f t="shared" ca="1" si="7"/>
        <v>6.8917237121590147E-2</v>
      </c>
      <c r="D30" s="2">
        <f t="shared" ca="1" si="8"/>
        <v>0</v>
      </c>
      <c r="E30" s="2">
        <f t="shared" ca="1" si="9"/>
        <v>0</v>
      </c>
      <c r="F30" s="2">
        <f t="shared" ca="1" si="5"/>
        <v>0</v>
      </c>
      <c r="G30" s="2">
        <f t="shared" ca="1" si="5"/>
        <v>0</v>
      </c>
      <c r="H30" s="2">
        <f t="shared" ca="1" si="5"/>
        <v>0</v>
      </c>
      <c r="I30" s="33">
        <f t="shared" ca="1" si="6"/>
        <v>0</v>
      </c>
      <c r="L30" s="52">
        <v>12</v>
      </c>
      <c r="M30" s="2">
        <v>4200</v>
      </c>
      <c r="N30" s="2">
        <v>1890</v>
      </c>
      <c r="O30" s="2">
        <v>1470</v>
      </c>
      <c r="P30" s="2">
        <v>630</v>
      </c>
      <c r="Q30" s="2">
        <v>210</v>
      </c>
      <c r="R30" s="33">
        <v>25500</v>
      </c>
    </row>
    <row r="31" spans="2:18" x14ac:dyDescent="0.25">
      <c r="B31" s="2">
        <v>13</v>
      </c>
      <c r="C31" s="2">
        <f t="shared" ca="1" si="7"/>
        <v>0.16153338892569169</v>
      </c>
      <c r="D31" s="2">
        <f t="shared" ca="1" si="8"/>
        <v>0</v>
      </c>
      <c r="E31" s="2">
        <f t="shared" ca="1" si="9"/>
        <v>0</v>
      </c>
      <c r="F31" s="2">
        <f t="shared" ca="1" si="5"/>
        <v>0</v>
      </c>
      <c r="G31" s="2">
        <f t="shared" ca="1" si="5"/>
        <v>0</v>
      </c>
      <c r="H31" s="2">
        <f t="shared" ca="1" si="5"/>
        <v>0</v>
      </c>
      <c r="I31" s="33">
        <f t="shared" ca="1" si="6"/>
        <v>0</v>
      </c>
      <c r="L31" s="52">
        <v>13</v>
      </c>
      <c r="M31" s="2">
        <v>5100</v>
      </c>
      <c r="N31" s="2">
        <v>2295</v>
      </c>
      <c r="O31" s="2">
        <v>1785</v>
      </c>
      <c r="P31" s="2">
        <v>765</v>
      </c>
      <c r="Q31" s="2">
        <v>255</v>
      </c>
      <c r="R31" s="33">
        <v>46500</v>
      </c>
    </row>
    <row r="32" spans="2:18" x14ac:dyDescent="0.25">
      <c r="B32" s="2">
        <v>14</v>
      </c>
      <c r="C32" s="2">
        <f t="shared" ca="1" si="7"/>
        <v>0.82220799465598848</v>
      </c>
      <c r="D32" s="2">
        <f t="shared" ca="1" si="8"/>
        <v>500</v>
      </c>
      <c r="E32" s="2">
        <f t="shared" ca="1" si="9"/>
        <v>225</v>
      </c>
      <c r="F32" s="2">
        <f t="shared" ca="1" si="5"/>
        <v>175</v>
      </c>
      <c r="G32" s="2">
        <f t="shared" ca="1" si="5"/>
        <v>75</v>
      </c>
      <c r="H32" s="2">
        <f t="shared" ca="1" si="5"/>
        <v>25</v>
      </c>
      <c r="I32" s="33">
        <f t="shared" ca="1" si="6"/>
        <v>7500</v>
      </c>
      <c r="L32" s="52">
        <v>14</v>
      </c>
      <c r="M32" s="2">
        <v>5300</v>
      </c>
      <c r="N32" s="2">
        <v>2385</v>
      </c>
      <c r="O32" s="2">
        <v>1855</v>
      </c>
      <c r="P32" s="2">
        <v>795</v>
      </c>
      <c r="Q32" s="2">
        <v>265</v>
      </c>
      <c r="R32" s="33">
        <v>43500</v>
      </c>
    </row>
    <row r="33" spans="2:18" x14ac:dyDescent="0.25">
      <c r="B33" s="2">
        <v>15</v>
      </c>
      <c r="C33" s="2">
        <f t="shared" ca="1" si="7"/>
        <v>0.63434636812930867</v>
      </c>
      <c r="D33" s="2">
        <f t="shared" ca="1" si="8"/>
        <v>400</v>
      </c>
      <c r="E33" s="2">
        <f t="shared" ca="1" si="9"/>
        <v>180</v>
      </c>
      <c r="F33" s="2">
        <f t="shared" ca="1" si="5"/>
        <v>140</v>
      </c>
      <c r="G33" s="2">
        <f t="shared" ca="1" si="5"/>
        <v>60</v>
      </c>
      <c r="H33" s="2">
        <f t="shared" ca="1" si="5"/>
        <v>20</v>
      </c>
      <c r="I33" s="33">
        <f t="shared" ca="1" si="6"/>
        <v>0</v>
      </c>
      <c r="L33" s="52">
        <v>15</v>
      </c>
      <c r="M33" s="2">
        <v>5300</v>
      </c>
      <c r="N33" s="2">
        <v>2385</v>
      </c>
      <c r="O33" s="2">
        <v>1855</v>
      </c>
      <c r="P33" s="2">
        <v>795</v>
      </c>
      <c r="Q33" s="2">
        <v>265</v>
      </c>
      <c r="R33" s="33">
        <v>31500</v>
      </c>
    </row>
    <row r="34" spans="2:18" x14ac:dyDescent="0.25">
      <c r="B34" s="2">
        <v>16</v>
      </c>
      <c r="C34" s="2">
        <f t="shared" ca="1" si="7"/>
        <v>0.17780835815801754</v>
      </c>
      <c r="D34" s="2">
        <f t="shared" ca="1" si="8"/>
        <v>0</v>
      </c>
      <c r="E34" s="2">
        <f t="shared" ca="1" si="9"/>
        <v>0</v>
      </c>
      <c r="F34" s="2">
        <f t="shared" ca="1" si="5"/>
        <v>0</v>
      </c>
      <c r="G34" s="2">
        <f t="shared" ca="1" si="5"/>
        <v>0</v>
      </c>
      <c r="H34" s="2">
        <f t="shared" ca="1" si="5"/>
        <v>0</v>
      </c>
      <c r="I34" s="33">
        <f t="shared" ca="1" si="6"/>
        <v>0</v>
      </c>
      <c r="L34" s="52">
        <v>16</v>
      </c>
      <c r="M34" s="2">
        <v>5200</v>
      </c>
      <c r="N34" s="2">
        <v>2340</v>
      </c>
      <c r="O34" s="2">
        <v>1820</v>
      </c>
      <c r="P34" s="2">
        <v>780</v>
      </c>
      <c r="Q34" s="2">
        <v>260</v>
      </c>
      <c r="R34" s="33">
        <v>18000</v>
      </c>
    </row>
    <row r="35" spans="2:18" x14ac:dyDescent="0.25">
      <c r="B35" s="2">
        <v>17</v>
      </c>
      <c r="C35" s="2">
        <f t="shared" ca="1" si="7"/>
        <v>0.65548915377511197</v>
      </c>
      <c r="D35" s="2">
        <f t="shared" ca="1" si="8"/>
        <v>400</v>
      </c>
      <c r="E35" s="2">
        <f t="shared" ca="1" si="9"/>
        <v>180</v>
      </c>
      <c r="F35" s="2">
        <f t="shared" ca="1" si="5"/>
        <v>140</v>
      </c>
      <c r="G35" s="2">
        <f t="shared" ca="1" si="5"/>
        <v>60</v>
      </c>
      <c r="H35" s="2">
        <f t="shared" ca="1" si="5"/>
        <v>20</v>
      </c>
      <c r="I35" s="33">
        <f t="shared" ca="1" si="6"/>
        <v>0</v>
      </c>
      <c r="L35" s="52">
        <v>17</v>
      </c>
      <c r="M35" s="2">
        <v>5300</v>
      </c>
      <c r="N35" s="2">
        <v>2385</v>
      </c>
      <c r="O35" s="2">
        <v>1855</v>
      </c>
      <c r="P35" s="2">
        <v>795</v>
      </c>
      <c r="Q35" s="2">
        <v>265</v>
      </c>
      <c r="R35" s="33">
        <v>18000</v>
      </c>
    </row>
    <row r="36" spans="2:18" x14ac:dyDescent="0.25">
      <c r="B36" s="2">
        <v>18</v>
      </c>
      <c r="C36" s="2">
        <f t="shared" ca="1" si="7"/>
        <v>0.82089926085307718</v>
      </c>
      <c r="D36" s="2">
        <f t="shared" ca="1" si="8"/>
        <v>500</v>
      </c>
      <c r="E36" s="2">
        <f t="shared" ca="1" si="9"/>
        <v>225</v>
      </c>
      <c r="F36" s="2">
        <f t="shared" ca="1" si="5"/>
        <v>175</v>
      </c>
      <c r="G36" s="2">
        <f t="shared" ca="1" si="5"/>
        <v>75</v>
      </c>
      <c r="H36" s="2">
        <f t="shared" ca="1" si="5"/>
        <v>25</v>
      </c>
      <c r="I36" s="33">
        <f t="shared" ca="1" si="6"/>
        <v>7500</v>
      </c>
      <c r="L36" s="52">
        <v>18</v>
      </c>
      <c r="M36" s="2">
        <v>5000</v>
      </c>
      <c r="N36" s="2">
        <v>2250</v>
      </c>
      <c r="O36" s="2">
        <v>1750</v>
      </c>
      <c r="P36" s="2">
        <v>750</v>
      </c>
      <c r="Q36" s="2">
        <v>250</v>
      </c>
      <c r="R36" s="33">
        <v>33000</v>
      </c>
    </row>
    <row r="37" spans="2:18" x14ac:dyDescent="0.25">
      <c r="B37" s="2">
        <v>19</v>
      </c>
      <c r="C37" s="2">
        <f t="shared" ca="1" si="7"/>
        <v>3.6992051247476954E-2</v>
      </c>
      <c r="D37" s="2">
        <f t="shared" ca="1" si="8"/>
        <v>0</v>
      </c>
      <c r="E37" s="2">
        <f t="shared" ca="1" si="9"/>
        <v>0</v>
      </c>
      <c r="F37" s="2">
        <f t="shared" ca="1" si="5"/>
        <v>0</v>
      </c>
      <c r="G37" s="2">
        <f t="shared" ca="1" si="5"/>
        <v>0</v>
      </c>
      <c r="H37" s="2">
        <f t="shared" ca="1" si="5"/>
        <v>0</v>
      </c>
      <c r="I37" s="33">
        <f t="shared" ca="1" si="6"/>
        <v>0</v>
      </c>
      <c r="L37" s="52">
        <v>19</v>
      </c>
      <c r="M37" s="2">
        <v>5800</v>
      </c>
      <c r="N37" s="2">
        <v>2610</v>
      </c>
      <c r="O37" s="2">
        <v>2030</v>
      </c>
      <c r="P37" s="2">
        <v>870</v>
      </c>
      <c r="Q37" s="2">
        <v>290</v>
      </c>
      <c r="R37" s="33">
        <v>51000</v>
      </c>
    </row>
    <row r="38" spans="2:18" x14ac:dyDescent="0.25">
      <c r="B38" s="2">
        <v>20</v>
      </c>
      <c r="C38" s="2">
        <f t="shared" ca="1" si="7"/>
        <v>0.74078915329661188</v>
      </c>
      <c r="D38" s="2">
        <f t="shared" ca="1" si="8"/>
        <v>400</v>
      </c>
      <c r="E38" s="2">
        <f t="shared" ca="1" si="9"/>
        <v>180</v>
      </c>
      <c r="F38" s="2">
        <f t="shared" ca="1" si="5"/>
        <v>140</v>
      </c>
      <c r="G38" s="2">
        <f t="shared" ca="1" si="5"/>
        <v>60</v>
      </c>
      <c r="H38" s="2">
        <f t="shared" ca="1" si="5"/>
        <v>20</v>
      </c>
      <c r="I38" s="33">
        <f t="shared" ca="1" si="6"/>
        <v>0</v>
      </c>
      <c r="L38" s="52">
        <v>20</v>
      </c>
      <c r="M38" s="2">
        <v>5900</v>
      </c>
      <c r="N38" s="2">
        <v>2655</v>
      </c>
      <c r="O38" s="2">
        <v>2065</v>
      </c>
      <c r="P38" s="2">
        <v>885</v>
      </c>
      <c r="Q38" s="2">
        <v>295</v>
      </c>
      <c r="R38" s="33">
        <v>48000</v>
      </c>
    </row>
    <row r="39" spans="2:18" ht="15.75" thickBot="1" x14ac:dyDescent="0.3">
      <c r="L39" s="52">
        <v>21</v>
      </c>
      <c r="M39" s="2">
        <v>5400</v>
      </c>
      <c r="N39" s="2">
        <v>2430</v>
      </c>
      <c r="O39" s="2">
        <v>1890</v>
      </c>
      <c r="P39" s="2">
        <v>810</v>
      </c>
      <c r="Q39" s="2">
        <v>270</v>
      </c>
      <c r="R39" s="33">
        <v>58500</v>
      </c>
    </row>
    <row r="40" spans="2:18" ht="15.75" thickBot="1" x14ac:dyDescent="0.3">
      <c r="C40" s="53" t="s">
        <v>67</v>
      </c>
      <c r="D40" s="54">
        <f ca="1">SUM(D19:D39)</f>
        <v>5000</v>
      </c>
      <c r="E40" s="54">
        <f t="shared" ref="E40:I40" ca="1" si="10">SUM(E19:E39)</f>
        <v>2250</v>
      </c>
      <c r="F40" s="54">
        <f t="shared" ca="1" si="10"/>
        <v>1750</v>
      </c>
      <c r="G40" s="54">
        <f t="shared" ca="1" si="10"/>
        <v>750</v>
      </c>
      <c r="H40" s="54">
        <f t="shared" ca="1" si="10"/>
        <v>250</v>
      </c>
      <c r="I40" s="55">
        <f t="shared" ca="1" si="10"/>
        <v>39000</v>
      </c>
      <c r="L40" s="52">
        <v>22</v>
      </c>
      <c r="M40" s="2">
        <v>5300</v>
      </c>
      <c r="N40" s="2">
        <v>2385</v>
      </c>
      <c r="O40" s="2">
        <v>1855</v>
      </c>
      <c r="P40" s="2">
        <v>795</v>
      </c>
      <c r="Q40" s="2">
        <v>265</v>
      </c>
      <c r="R40" s="33">
        <v>36000</v>
      </c>
    </row>
    <row r="41" spans="2:18" ht="15.75" thickBot="1" x14ac:dyDescent="0.3">
      <c r="L41" s="52">
        <v>23</v>
      </c>
      <c r="M41" s="2">
        <v>6100</v>
      </c>
      <c r="N41" s="2">
        <v>2745</v>
      </c>
      <c r="O41" s="2">
        <v>2135</v>
      </c>
      <c r="P41" s="2">
        <v>915</v>
      </c>
      <c r="Q41" s="2">
        <v>305</v>
      </c>
      <c r="R41" s="33">
        <v>67500</v>
      </c>
    </row>
    <row r="42" spans="2:18" ht="15.75" thickBot="1" x14ac:dyDescent="0.3">
      <c r="C42" s="53" t="s">
        <v>68</v>
      </c>
      <c r="D42" s="54">
        <f ca="1">AVERAGE(Table1[Dummy BCYC100])</f>
        <v>250</v>
      </c>
      <c r="E42" s="54">
        <f ca="1">AVERAGE(Table1[DuumyA])</f>
        <v>112.5</v>
      </c>
      <c r="F42" s="54">
        <f ca="1">AVERAGE(Table1[DummyB])</f>
        <v>87.5</v>
      </c>
      <c r="G42" s="54">
        <f ca="1">AVERAGE(Table1[DummyC])</f>
        <v>37.5</v>
      </c>
      <c r="H42" s="54">
        <f ca="1">AVERAGE(Table1[DummyD])</f>
        <v>12.5</v>
      </c>
      <c r="I42" s="54">
        <f ca="1">AVERAGE(Table1[DBonus])</f>
        <v>1950</v>
      </c>
      <c r="L42" s="52">
        <v>24</v>
      </c>
      <c r="M42" s="2">
        <v>5800</v>
      </c>
      <c r="N42" s="2">
        <v>2610</v>
      </c>
      <c r="O42" s="2">
        <v>2030</v>
      </c>
      <c r="P42" s="2">
        <v>870</v>
      </c>
      <c r="Q42" s="2">
        <v>290</v>
      </c>
      <c r="R42" s="33">
        <v>60000</v>
      </c>
    </row>
    <row r="43" spans="2:18" x14ac:dyDescent="0.25">
      <c r="L43" s="52">
        <v>25</v>
      </c>
      <c r="M43" s="2">
        <v>4000</v>
      </c>
      <c r="N43" s="2">
        <v>1800</v>
      </c>
      <c r="O43" s="2">
        <v>1400</v>
      </c>
      <c r="P43" s="2">
        <v>600</v>
      </c>
      <c r="Q43" s="2">
        <v>200</v>
      </c>
      <c r="R43" s="33">
        <v>7500</v>
      </c>
    </row>
    <row r="44" spans="2:18" x14ac:dyDescent="0.25">
      <c r="L44" s="52">
        <v>26</v>
      </c>
      <c r="M44" s="2">
        <v>4100</v>
      </c>
      <c r="N44" s="2">
        <v>1845</v>
      </c>
      <c r="O44" s="2">
        <v>1435</v>
      </c>
      <c r="P44" s="2">
        <v>615</v>
      </c>
      <c r="Q44" s="2">
        <v>205</v>
      </c>
      <c r="R44" s="33">
        <v>36000</v>
      </c>
    </row>
    <row r="45" spans="2:18" x14ac:dyDescent="0.25">
      <c r="L45" s="52">
        <v>27</v>
      </c>
      <c r="M45" s="2">
        <v>4200</v>
      </c>
      <c r="N45" s="2">
        <v>1890</v>
      </c>
      <c r="O45" s="2">
        <v>1470</v>
      </c>
      <c r="P45" s="2">
        <v>630</v>
      </c>
      <c r="Q45" s="2">
        <v>210</v>
      </c>
      <c r="R45" s="33">
        <v>39000</v>
      </c>
    </row>
    <row r="46" spans="2:18" x14ac:dyDescent="0.25">
      <c r="L46" s="52">
        <v>28</v>
      </c>
      <c r="M46" s="2">
        <v>4000</v>
      </c>
      <c r="N46" s="2">
        <v>1800</v>
      </c>
      <c r="O46" s="2">
        <v>1400</v>
      </c>
      <c r="P46" s="2">
        <v>600</v>
      </c>
      <c r="Q46" s="2">
        <v>200</v>
      </c>
      <c r="R46" s="33">
        <v>25500</v>
      </c>
    </row>
    <row r="47" spans="2:18" x14ac:dyDescent="0.25">
      <c r="L47" s="52">
        <v>29</v>
      </c>
      <c r="M47" s="2">
        <v>6000</v>
      </c>
      <c r="N47" s="2">
        <v>2700</v>
      </c>
      <c r="O47" s="2">
        <v>2100</v>
      </c>
      <c r="P47" s="2">
        <v>900</v>
      </c>
      <c r="Q47" s="2">
        <v>300</v>
      </c>
      <c r="R47" s="33">
        <v>73500</v>
      </c>
    </row>
    <row r="48" spans="2:18" x14ac:dyDescent="0.25">
      <c r="L48" s="52">
        <v>30</v>
      </c>
      <c r="M48" s="2">
        <v>3500</v>
      </c>
      <c r="N48" s="2">
        <v>1575</v>
      </c>
      <c r="O48" s="2">
        <v>1225</v>
      </c>
      <c r="P48" s="2">
        <v>525</v>
      </c>
      <c r="Q48" s="2">
        <v>175</v>
      </c>
      <c r="R48" s="33">
        <v>7500</v>
      </c>
    </row>
    <row r="49" spans="12:18" x14ac:dyDescent="0.25">
      <c r="L49" s="52">
        <v>31</v>
      </c>
      <c r="M49" s="2">
        <v>5600</v>
      </c>
      <c r="N49" s="2">
        <v>2520</v>
      </c>
      <c r="O49" s="2">
        <v>1960</v>
      </c>
      <c r="P49" s="2">
        <v>840</v>
      </c>
      <c r="Q49" s="2">
        <v>280</v>
      </c>
      <c r="R49" s="33">
        <v>31500</v>
      </c>
    </row>
    <row r="50" spans="12:18" x14ac:dyDescent="0.25">
      <c r="L50" s="52">
        <v>32</v>
      </c>
      <c r="M50" s="2">
        <v>6400</v>
      </c>
      <c r="N50" s="2">
        <v>2880</v>
      </c>
      <c r="O50" s="2">
        <v>2240</v>
      </c>
      <c r="P50" s="2">
        <v>960</v>
      </c>
      <c r="Q50" s="2">
        <v>320</v>
      </c>
      <c r="R50" s="33">
        <v>64500</v>
      </c>
    </row>
    <row r="51" spans="12:18" x14ac:dyDescent="0.25">
      <c r="L51" s="52">
        <v>33</v>
      </c>
      <c r="M51" s="2">
        <v>6200</v>
      </c>
      <c r="N51" s="2">
        <v>2790</v>
      </c>
      <c r="O51" s="2">
        <v>2170</v>
      </c>
      <c r="P51" s="2">
        <v>930</v>
      </c>
      <c r="Q51" s="2">
        <v>310</v>
      </c>
      <c r="R51" s="33">
        <v>61500</v>
      </c>
    </row>
    <row r="52" spans="12:18" x14ac:dyDescent="0.25">
      <c r="L52" s="52">
        <v>34</v>
      </c>
      <c r="M52" s="2">
        <v>6400</v>
      </c>
      <c r="N52" s="2">
        <v>2880</v>
      </c>
      <c r="O52" s="2">
        <v>2240</v>
      </c>
      <c r="P52" s="2">
        <v>960</v>
      </c>
      <c r="Q52" s="2">
        <v>320</v>
      </c>
      <c r="R52" s="33">
        <v>43500</v>
      </c>
    </row>
    <row r="53" spans="12:18" x14ac:dyDescent="0.25">
      <c r="L53" s="52">
        <v>35</v>
      </c>
      <c r="M53" s="2">
        <v>7400</v>
      </c>
      <c r="N53" s="2">
        <v>3330</v>
      </c>
      <c r="O53" s="2">
        <v>2590</v>
      </c>
      <c r="P53" s="2">
        <v>1110</v>
      </c>
      <c r="Q53" s="2">
        <v>370</v>
      </c>
      <c r="R53" s="33">
        <v>66000</v>
      </c>
    </row>
    <row r="54" spans="12:18" x14ac:dyDescent="0.25">
      <c r="L54" s="52">
        <v>36</v>
      </c>
      <c r="M54" s="2">
        <v>5000</v>
      </c>
      <c r="N54" s="2">
        <v>2250</v>
      </c>
      <c r="O54" s="2">
        <v>1750</v>
      </c>
      <c r="P54" s="2">
        <v>750</v>
      </c>
      <c r="Q54" s="2">
        <v>250</v>
      </c>
      <c r="R54" s="33">
        <v>25500</v>
      </c>
    </row>
    <row r="55" spans="12:18" x14ac:dyDescent="0.25">
      <c r="L55" s="52">
        <v>37</v>
      </c>
      <c r="M55" s="2">
        <v>5500</v>
      </c>
      <c r="N55" s="2">
        <v>2475</v>
      </c>
      <c r="O55" s="2">
        <v>1925</v>
      </c>
      <c r="P55" s="2">
        <v>825</v>
      </c>
      <c r="Q55" s="2">
        <v>275</v>
      </c>
      <c r="R55" s="33">
        <v>30000</v>
      </c>
    </row>
    <row r="56" spans="12:18" x14ac:dyDescent="0.25">
      <c r="L56" s="52">
        <v>38</v>
      </c>
      <c r="M56" s="2">
        <v>5900</v>
      </c>
      <c r="N56" s="2">
        <v>2655</v>
      </c>
      <c r="O56" s="2">
        <v>2065</v>
      </c>
      <c r="P56" s="2">
        <v>885</v>
      </c>
      <c r="Q56" s="2">
        <v>295</v>
      </c>
      <c r="R56" s="33">
        <v>54000</v>
      </c>
    </row>
    <row r="57" spans="12:18" x14ac:dyDescent="0.25">
      <c r="L57" s="52">
        <v>39</v>
      </c>
      <c r="M57" s="2">
        <v>2800</v>
      </c>
      <c r="N57" s="2">
        <v>1260</v>
      </c>
      <c r="O57" s="2">
        <v>980</v>
      </c>
      <c r="P57" s="2">
        <v>420</v>
      </c>
      <c r="Q57" s="2">
        <v>140</v>
      </c>
      <c r="R57" s="33">
        <v>7500</v>
      </c>
    </row>
    <row r="58" spans="12:18" x14ac:dyDescent="0.25">
      <c r="L58" s="52">
        <v>40</v>
      </c>
      <c r="M58" s="2">
        <v>3600</v>
      </c>
      <c r="N58" s="2">
        <v>1620</v>
      </c>
      <c r="O58" s="2">
        <v>1260</v>
      </c>
      <c r="P58" s="2">
        <v>540</v>
      </c>
      <c r="Q58" s="2">
        <v>180</v>
      </c>
      <c r="R58" s="33">
        <v>0</v>
      </c>
    </row>
    <row r="59" spans="12:18" x14ac:dyDescent="0.25">
      <c r="L59" s="52">
        <v>41</v>
      </c>
      <c r="M59" s="2">
        <v>5300</v>
      </c>
      <c r="N59" s="2">
        <v>2385</v>
      </c>
      <c r="O59" s="2">
        <v>1855</v>
      </c>
      <c r="P59" s="2">
        <v>795</v>
      </c>
      <c r="Q59" s="2">
        <v>265</v>
      </c>
      <c r="R59" s="33">
        <v>34500</v>
      </c>
    </row>
    <row r="60" spans="12:18" x14ac:dyDescent="0.25">
      <c r="L60" s="52">
        <v>42</v>
      </c>
      <c r="M60" s="2">
        <v>5400</v>
      </c>
      <c r="N60" s="2">
        <v>2430</v>
      </c>
      <c r="O60" s="2">
        <v>1890</v>
      </c>
      <c r="P60" s="2">
        <v>810</v>
      </c>
      <c r="Q60" s="2">
        <v>270</v>
      </c>
      <c r="R60" s="33">
        <v>31500</v>
      </c>
    </row>
    <row r="61" spans="12:18" x14ac:dyDescent="0.25">
      <c r="L61" s="52">
        <v>43</v>
      </c>
      <c r="M61" s="2">
        <v>6900</v>
      </c>
      <c r="N61" s="2">
        <v>3105</v>
      </c>
      <c r="O61" s="2">
        <v>2415</v>
      </c>
      <c r="P61" s="2">
        <v>1035</v>
      </c>
      <c r="Q61" s="2">
        <v>345</v>
      </c>
      <c r="R61" s="33">
        <v>54000</v>
      </c>
    </row>
    <row r="62" spans="12:18" x14ac:dyDescent="0.25">
      <c r="L62" s="52">
        <v>44</v>
      </c>
      <c r="M62" s="2">
        <v>5100</v>
      </c>
      <c r="N62" s="2">
        <v>2295</v>
      </c>
      <c r="O62" s="2">
        <v>1785</v>
      </c>
      <c r="P62" s="2">
        <v>765</v>
      </c>
      <c r="Q62" s="2">
        <v>255</v>
      </c>
      <c r="R62" s="33">
        <v>33000</v>
      </c>
    </row>
    <row r="63" spans="12:18" x14ac:dyDescent="0.25">
      <c r="L63" s="52">
        <v>45</v>
      </c>
      <c r="M63" s="2">
        <v>5800</v>
      </c>
      <c r="N63" s="2">
        <v>2610</v>
      </c>
      <c r="O63" s="2">
        <v>2030</v>
      </c>
      <c r="P63" s="2">
        <v>870</v>
      </c>
      <c r="Q63" s="2">
        <v>290</v>
      </c>
      <c r="R63" s="33">
        <v>40500</v>
      </c>
    </row>
    <row r="64" spans="12:18" x14ac:dyDescent="0.25">
      <c r="L64" s="52">
        <v>46</v>
      </c>
      <c r="M64" s="2">
        <v>7300</v>
      </c>
      <c r="N64" s="2">
        <v>3285</v>
      </c>
      <c r="O64" s="2">
        <v>2555</v>
      </c>
      <c r="P64" s="2">
        <v>1095</v>
      </c>
      <c r="Q64" s="2">
        <v>365</v>
      </c>
      <c r="R64" s="33">
        <v>60000</v>
      </c>
    </row>
    <row r="65" spans="12:18" x14ac:dyDescent="0.25">
      <c r="L65" s="52">
        <v>47</v>
      </c>
      <c r="M65" s="2">
        <v>6900</v>
      </c>
      <c r="N65" s="2">
        <v>3105</v>
      </c>
      <c r="O65" s="2">
        <v>2415</v>
      </c>
      <c r="P65" s="2">
        <v>1035</v>
      </c>
      <c r="Q65" s="2">
        <v>345</v>
      </c>
      <c r="R65" s="33">
        <v>61500</v>
      </c>
    </row>
    <row r="66" spans="12:18" x14ac:dyDescent="0.25">
      <c r="L66" s="52">
        <v>48</v>
      </c>
      <c r="M66" s="2">
        <v>5200</v>
      </c>
      <c r="N66" s="2">
        <v>2340</v>
      </c>
      <c r="O66" s="2">
        <v>1820</v>
      </c>
      <c r="P66" s="2">
        <v>780</v>
      </c>
      <c r="Q66" s="2">
        <v>260</v>
      </c>
      <c r="R66" s="33">
        <v>36000</v>
      </c>
    </row>
    <row r="67" spans="12:18" x14ac:dyDescent="0.25">
      <c r="L67" s="52">
        <v>49</v>
      </c>
      <c r="M67" s="2">
        <v>5500</v>
      </c>
      <c r="N67" s="2">
        <v>2475</v>
      </c>
      <c r="O67" s="2">
        <v>1925</v>
      </c>
      <c r="P67" s="2">
        <v>825</v>
      </c>
      <c r="Q67" s="2">
        <v>275</v>
      </c>
      <c r="R67" s="33">
        <v>34500</v>
      </c>
    </row>
    <row r="68" spans="12:18" x14ac:dyDescent="0.25">
      <c r="L68" s="52">
        <v>50</v>
      </c>
      <c r="M68" s="2">
        <v>4900</v>
      </c>
      <c r="N68" s="2">
        <v>2205</v>
      </c>
      <c r="O68" s="2">
        <v>1715</v>
      </c>
      <c r="P68" s="2">
        <v>735</v>
      </c>
      <c r="Q68" s="2">
        <v>245</v>
      </c>
      <c r="R68" s="33">
        <v>33000</v>
      </c>
    </row>
    <row r="69" spans="12:18" x14ac:dyDescent="0.25">
      <c r="L69" s="52">
        <v>51</v>
      </c>
      <c r="M69" s="2">
        <v>4400</v>
      </c>
      <c r="N69" s="2">
        <v>1980</v>
      </c>
      <c r="O69" s="2">
        <v>1540</v>
      </c>
      <c r="P69" s="2">
        <v>660</v>
      </c>
      <c r="Q69" s="2">
        <v>220</v>
      </c>
      <c r="R69" s="33">
        <v>22500</v>
      </c>
    </row>
    <row r="70" spans="12:18" x14ac:dyDescent="0.25">
      <c r="L70" s="52">
        <v>52</v>
      </c>
      <c r="M70" s="2">
        <v>6700</v>
      </c>
      <c r="N70" s="2">
        <v>3015</v>
      </c>
      <c r="O70" s="2">
        <v>2345</v>
      </c>
      <c r="P70" s="2">
        <v>1005</v>
      </c>
      <c r="Q70" s="2">
        <v>335</v>
      </c>
      <c r="R70" s="33">
        <v>54000</v>
      </c>
    </row>
    <row r="71" spans="12:18" x14ac:dyDescent="0.25">
      <c r="L71" s="52">
        <v>53</v>
      </c>
      <c r="M71" s="2">
        <v>5400</v>
      </c>
      <c r="N71" s="2">
        <v>2430</v>
      </c>
      <c r="O71" s="2">
        <v>1890</v>
      </c>
      <c r="P71" s="2">
        <v>810</v>
      </c>
      <c r="Q71" s="2">
        <v>270</v>
      </c>
      <c r="R71" s="33">
        <v>24000</v>
      </c>
    </row>
    <row r="72" spans="12:18" x14ac:dyDescent="0.25">
      <c r="L72" s="52">
        <v>54</v>
      </c>
      <c r="M72" s="2">
        <v>5700</v>
      </c>
      <c r="N72" s="2">
        <v>2565</v>
      </c>
      <c r="O72" s="2">
        <v>1995</v>
      </c>
      <c r="P72" s="2">
        <v>855</v>
      </c>
      <c r="Q72" s="2">
        <v>285</v>
      </c>
      <c r="R72" s="33">
        <v>31500</v>
      </c>
    </row>
    <row r="73" spans="12:18" x14ac:dyDescent="0.25">
      <c r="L73" s="52">
        <v>55</v>
      </c>
      <c r="M73" s="2">
        <v>5500</v>
      </c>
      <c r="N73" s="2">
        <v>2475</v>
      </c>
      <c r="O73" s="2">
        <v>1925</v>
      </c>
      <c r="P73" s="2">
        <v>825</v>
      </c>
      <c r="Q73" s="2">
        <v>275</v>
      </c>
      <c r="R73" s="33">
        <v>40500</v>
      </c>
    </row>
    <row r="74" spans="12:18" x14ac:dyDescent="0.25">
      <c r="L74" s="52">
        <v>56</v>
      </c>
      <c r="M74" s="2">
        <v>5600</v>
      </c>
      <c r="N74" s="2">
        <v>2520</v>
      </c>
      <c r="O74" s="2">
        <v>1960</v>
      </c>
      <c r="P74" s="2">
        <v>840</v>
      </c>
      <c r="Q74" s="2">
        <v>280</v>
      </c>
      <c r="R74" s="33">
        <v>49500</v>
      </c>
    </row>
    <row r="75" spans="12:18" x14ac:dyDescent="0.25">
      <c r="L75" s="52">
        <v>57</v>
      </c>
      <c r="M75" s="2">
        <v>3100</v>
      </c>
      <c r="N75" s="2">
        <v>1395</v>
      </c>
      <c r="O75" s="2">
        <v>1085</v>
      </c>
      <c r="P75" s="2">
        <v>465</v>
      </c>
      <c r="Q75" s="2">
        <v>155</v>
      </c>
      <c r="R75" s="33">
        <v>7500</v>
      </c>
    </row>
    <row r="76" spans="12:18" x14ac:dyDescent="0.25">
      <c r="L76" s="52">
        <v>58</v>
      </c>
      <c r="M76" s="2">
        <v>4200</v>
      </c>
      <c r="N76" s="2">
        <v>1890</v>
      </c>
      <c r="O76" s="2">
        <v>1470</v>
      </c>
      <c r="P76" s="2">
        <v>630</v>
      </c>
      <c r="Q76" s="2">
        <v>210</v>
      </c>
      <c r="R76" s="33">
        <v>24000</v>
      </c>
    </row>
    <row r="77" spans="12:18" x14ac:dyDescent="0.25">
      <c r="L77" s="52">
        <v>59</v>
      </c>
      <c r="M77" s="2">
        <v>5300</v>
      </c>
      <c r="N77" s="2">
        <v>2385</v>
      </c>
      <c r="O77" s="2">
        <v>1855</v>
      </c>
      <c r="P77" s="2">
        <v>795</v>
      </c>
      <c r="Q77" s="2">
        <v>265</v>
      </c>
      <c r="R77" s="33">
        <v>37500</v>
      </c>
    </row>
    <row r="78" spans="12:18" x14ac:dyDescent="0.25">
      <c r="L78" s="52">
        <v>60</v>
      </c>
      <c r="M78" s="2">
        <v>5700</v>
      </c>
      <c r="N78" s="2">
        <v>2565</v>
      </c>
      <c r="O78" s="2">
        <v>1995</v>
      </c>
      <c r="P78" s="2">
        <v>855</v>
      </c>
      <c r="Q78" s="2">
        <v>285</v>
      </c>
      <c r="R78" s="33">
        <v>43500</v>
      </c>
    </row>
    <row r="79" spans="12:18" x14ac:dyDescent="0.25">
      <c r="L79" s="52">
        <v>61</v>
      </c>
      <c r="M79" s="2">
        <v>6400</v>
      </c>
      <c r="N79" s="2">
        <v>2880</v>
      </c>
      <c r="O79" s="2">
        <v>2240</v>
      </c>
      <c r="P79" s="2">
        <v>960</v>
      </c>
      <c r="Q79" s="2">
        <v>320</v>
      </c>
      <c r="R79" s="33">
        <v>67500</v>
      </c>
    </row>
    <row r="80" spans="12:18" x14ac:dyDescent="0.25">
      <c r="L80" s="52">
        <v>62</v>
      </c>
      <c r="M80" s="2">
        <v>6000</v>
      </c>
      <c r="N80" s="2">
        <v>2700</v>
      </c>
      <c r="O80" s="2">
        <v>2100</v>
      </c>
      <c r="P80" s="2">
        <v>900</v>
      </c>
      <c r="Q80" s="2">
        <v>300</v>
      </c>
      <c r="R80" s="33">
        <v>24000</v>
      </c>
    </row>
    <row r="81" spans="12:18" x14ac:dyDescent="0.25">
      <c r="L81" s="52">
        <v>63</v>
      </c>
      <c r="M81" s="2">
        <v>6300</v>
      </c>
      <c r="N81" s="2">
        <v>2835</v>
      </c>
      <c r="O81" s="2">
        <v>2205</v>
      </c>
      <c r="P81" s="2">
        <v>945</v>
      </c>
      <c r="Q81" s="2">
        <v>315</v>
      </c>
      <c r="R81" s="33">
        <v>42000</v>
      </c>
    </row>
    <row r="82" spans="12:18" x14ac:dyDescent="0.25">
      <c r="L82" s="52">
        <v>64</v>
      </c>
      <c r="M82" s="2">
        <v>4500</v>
      </c>
      <c r="N82" s="2">
        <v>2025</v>
      </c>
      <c r="O82" s="2">
        <v>1575</v>
      </c>
      <c r="P82" s="2">
        <v>675</v>
      </c>
      <c r="Q82" s="2">
        <v>225</v>
      </c>
      <c r="R82" s="33">
        <v>33000</v>
      </c>
    </row>
    <row r="83" spans="12:18" x14ac:dyDescent="0.25">
      <c r="L83" s="52">
        <v>65</v>
      </c>
      <c r="M83" s="2">
        <v>5100</v>
      </c>
      <c r="N83" s="2">
        <v>2295</v>
      </c>
      <c r="O83" s="2">
        <v>1785</v>
      </c>
      <c r="P83" s="2">
        <v>765</v>
      </c>
      <c r="Q83" s="2">
        <v>255</v>
      </c>
      <c r="R83" s="33">
        <v>42000</v>
      </c>
    </row>
    <row r="84" spans="12:18" x14ac:dyDescent="0.25">
      <c r="L84" s="52">
        <v>66</v>
      </c>
      <c r="M84" s="2">
        <v>3600</v>
      </c>
      <c r="N84" s="2">
        <v>1620</v>
      </c>
      <c r="O84" s="2">
        <v>1260</v>
      </c>
      <c r="P84" s="2">
        <v>540</v>
      </c>
      <c r="Q84" s="2">
        <v>180</v>
      </c>
      <c r="R84" s="33">
        <v>25500</v>
      </c>
    </row>
    <row r="85" spans="12:18" x14ac:dyDescent="0.25">
      <c r="L85" s="52">
        <v>67</v>
      </c>
      <c r="M85" s="2">
        <v>3800</v>
      </c>
      <c r="N85" s="2">
        <v>1710</v>
      </c>
      <c r="O85" s="2">
        <v>1330</v>
      </c>
      <c r="P85" s="2">
        <v>570</v>
      </c>
      <c r="Q85" s="2">
        <v>190</v>
      </c>
      <c r="R85" s="33">
        <v>16500</v>
      </c>
    </row>
    <row r="86" spans="12:18" x14ac:dyDescent="0.25">
      <c r="L86" s="52">
        <v>68</v>
      </c>
      <c r="M86" s="2">
        <v>5300</v>
      </c>
      <c r="N86" s="2">
        <v>2385</v>
      </c>
      <c r="O86" s="2">
        <v>1855</v>
      </c>
      <c r="P86" s="2">
        <v>795</v>
      </c>
      <c r="Q86" s="2">
        <v>265</v>
      </c>
      <c r="R86" s="33">
        <v>33000</v>
      </c>
    </row>
    <row r="87" spans="12:18" x14ac:dyDescent="0.25">
      <c r="L87" s="52">
        <v>69</v>
      </c>
      <c r="M87" s="2">
        <v>5700</v>
      </c>
      <c r="N87" s="2">
        <v>2565</v>
      </c>
      <c r="O87" s="2">
        <v>1995</v>
      </c>
      <c r="P87" s="2">
        <v>855</v>
      </c>
      <c r="Q87" s="2">
        <v>285</v>
      </c>
      <c r="R87" s="33">
        <v>37500</v>
      </c>
    </row>
    <row r="88" spans="12:18" x14ac:dyDescent="0.25">
      <c r="L88" s="52">
        <v>70</v>
      </c>
      <c r="M88" s="2">
        <v>4800</v>
      </c>
      <c r="N88" s="2">
        <v>2160</v>
      </c>
      <c r="O88" s="2">
        <v>1680</v>
      </c>
      <c r="P88" s="2">
        <v>720</v>
      </c>
      <c r="Q88" s="2">
        <v>240</v>
      </c>
      <c r="R88" s="33">
        <v>31500</v>
      </c>
    </row>
    <row r="89" spans="12:18" x14ac:dyDescent="0.25">
      <c r="L89" s="52">
        <v>71</v>
      </c>
      <c r="M89" s="2">
        <v>4200</v>
      </c>
      <c r="N89" s="2">
        <v>1890</v>
      </c>
      <c r="O89" s="2">
        <v>1470</v>
      </c>
      <c r="P89" s="2">
        <v>630</v>
      </c>
      <c r="Q89" s="2">
        <v>210</v>
      </c>
      <c r="R89" s="33">
        <v>25500</v>
      </c>
    </row>
    <row r="90" spans="12:18" x14ac:dyDescent="0.25">
      <c r="L90" s="52">
        <v>72</v>
      </c>
      <c r="M90" s="2">
        <v>3100</v>
      </c>
      <c r="N90" s="2">
        <v>1395</v>
      </c>
      <c r="O90" s="2">
        <v>1085</v>
      </c>
      <c r="P90" s="2">
        <v>465</v>
      </c>
      <c r="Q90" s="2">
        <v>155</v>
      </c>
      <c r="R90" s="33">
        <v>16500</v>
      </c>
    </row>
    <row r="91" spans="12:18" x14ac:dyDescent="0.25">
      <c r="L91" s="52">
        <v>73</v>
      </c>
      <c r="M91" s="2">
        <v>5800</v>
      </c>
      <c r="N91" s="2">
        <v>2610</v>
      </c>
      <c r="O91" s="2">
        <v>2030</v>
      </c>
      <c r="P91" s="2">
        <v>870</v>
      </c>
      <c r="Q91" s="2">
        <v>290</v>
      </c>
      <c r="R91" s="33">
        <v>43500</v>
      </c>
    </row>
    <row r="92" spans="12:18" x14ac:dyDescent="0.25">
      <c r="L92" s="52">
        <v>74</v>
      </c>
      <c r="M92" s="2">
        <v>5200</v>
      </c>
      <c r="N92" s="2">
        <v>2340</v>
      </c>
      <c r="O92" s="2">
        <v>1820</v>
      </c>
      <c r="P92" s="2">
        <v>780</v>
      </c>
      <c r="Q92" s="2">
        <v>260</v>
      </c>
      <c r="R92" s="33">
        <v>30000</v>
      </c>
    </row>
    <row r="93" spans="12:18" x14ac:dyDescent="0.25">
      <c r="L93" s="52">
        <v>75</v>
      </c>
      <c r="M93" s="2">
        <v>4500</v>
      </c>
      <c r="N93" s="2">
        <v>2025</v>
      </c>
      <c r="O93" s="2">
        <v>1575</v>
      </c>
      <c r="P93" s="2">
        <v>675</v>
      </c>
      <c r="Q93" s="2">
        <v>225</v>
      </c>
      <c r="R93" s="33">
        <v>27000</v>
      </c>
    </row>
    <row r="94" spans="12:18" x14ac:dyDescent="0.25">
      <c r="L94" s="52">
        <v>76</v>
      </c>
      <c r="M94" s="2">
        <v>5500</v>
      </c>
      <c r="N94" s="2">
        <v>2475</v>
      </c>
      <c r="O94" s="2">
        <v>1925</v>
      </c>
      <c r="P94" s="2">
        <v>825</v>
      </c>
      <c r="Q94" s="2">
        <v>275</v>
      </c>
      <c r="R94" s="33">
        <v>48000</v>
      </c>
    </row>
    <row r="95" spans="12:18" x14ac:dyDescent="0.25">
      <c r="L95" s="52">
        <v>77</v>
      </c>
      <c r="M95" s="2">
        <v>4100</v>
      </c>
      <c r="N95" s="2">
        <v>1845</v>
      </c>
      <c r="O95" s="2">
        <v>1435</v>
      </c>
      <c r="P95" s="2">
        <v>615</v>
      </c>
      <c r="Q95" s="2">
        <v>205</v>
      </c>
      <c r="R95" s="33">
        <v>31500</v>
      </c>
    </row>
    <row r="96" spans="12:18" x14ac:dyDescent="0.25">
      <c r="L96" s="52">
        <v>78</v>
      </c>
      <c r="M96" s="2">
        <v>7400</v>
      </c>
      <c r="N96" s="2">
        <v>3330</v>
      </c>
      <c r="O96" s="2">
        <v>2590</v>
      </c>
      <c r="P96" s="2">
        <v>1110</v>
      </c>
      <c r="Q96" s="2">
        <v>370</v>
      </c>
      <c r="R96" s="33">
        <v>85500</v>
      </c>
    </row>
    <row r="97" spans="12:18" x14ac:dyDescent="0.25">
      <c r="L97" s="52">
        <v>79</v>
      </c>
      <c r="M97" s="2">
        <v>5800</v>
      </c>
      <c r="N97" s="2">
        <v>2610</v>
      </c>
      <c r="O97" s="2">
        <v>2030</v>
      </c>
      <c r="P97" s="2">
        <v>870</v>
      </c>
      <c r="Q97" s="2">
        <v>290</v>
      </c>
      <c r="R97" s="33">
        <v>31500</v>
      </c>
    </row>
    <row r="98" spans="12:18" x14ac:dyDescent="0.25">
      <c r="L98" s="52">
        <v>80</v>
      </c>
      <c r="M98" s="2">
        <v>4900</v>
      </c>
      <c r="N98" s="2">
        <v>2205</v>
      </c>
      <c r="O98" s="2">
        <v>1715</v>
      </c>
      <c r="P98" s="2">
        <v>735</v>
      </c>
      <c r="Q98" s="2">
        <v>245</v>
      </c>
      <c r="R98" s="33">
        <v>51000</v>
      </c>
    </row>
    <row r="99" spans="12:18" x14ac:dyDescent="0.25">
      <c r="L99" s="52">
        <v>81</v>
      </c>
      <c r="M99" s="2">
        <v>6100</v>
      </c>
      <c r="N99" s="2">
        <v>2745</v>
      </c>
      <c r="O99" s="2">
        <v>2135</v>
      </c>
      <c r="P99" s="2">
        <v>915</v>
      </c>
      <c r="Q99" s="2">
        <v>305</v>
      </c>
      <c r="R99" s="33">
        <v>51000</v>
      </c>
    </row>
    <row r="100" spans="12:18" x14ac:dyDescent="0.25">
      <c r="L100" s="52">
        <v>82</v>
      </c>
      <c r="M100" s="2">
        <v>5200</v>
      </c>
      <c r="N100" s="2">
        <v>2340</v>
      </c>
      <c r="O100" s="2">
        <v>1820</v>
      </c>
      <c r="P100" s="2">
        <v>780</v>
      </c>
      <c r="Q100" s="2">
        <v>260</v>
      </c>
      <c r="R100" s="33">
        <v>39000</v>
      </c>
    </row>
    <row r="101" spans="12:18" x14ac:dyDescent="0.25">
      <c r="L101" s="52">
        <v>83</v>
      </c>
      <c r="M101" s="2">
        <v>6200</v>
      </c>
      <c r="N101" s="2">
        <v>2790</v>
      </c>
      <c r="O101" s="2">
        <v>2170</v>
      </c>
      <c r="P101" s="2">
        <v>930</v>
      </c>
      <c r="Q101" s="2">
        <v>310</v>
      </c>
      <c r="R101" s="33">
        <v>49500</v>
      </c>
    </row>
    <row r="102" spans="12:18" x14ac:dyDescent="0.25">
      <c r="L102" s="52">
        <v>84</v>
      </c>
      <c r="M102" s="2">
        <v>5100</v>
      </c>
      <c r="N102" s="2">
        <v>2295</v>
      </c>
      <c r="O102" s="2">
        <v>1785</v>
      </c>
      <c r="P102" s="2">
        <v>765</v>
      </c>
      <c r="Q102" s="2">
        <v>255</v>
      </c>
      <c r="R102" s="33">
        <v>24000</v>
      </c>
    </row>
    <row r="103" spans="12:18" x14ac:dyDescent="0.25">
      <c r="L103" s="52">
        <v>85</v>
      </c>
      <c r="M103" s="2">
        <v>4500</v>
      </c>
      <c r="N103" s="2">
        <v>2025</v>
      </c>
      <c r="O103" s="2">
        <v>1575</v>
      </c>
      <c r="P103" s="2">
        <v>675</v>
      </c>
      <c r="Q103" s="2">
        <v>225</v>
      </c>
      <c r="R103" s="33">
        <v>33000</v>
      </c>
    </row>
    <row r="104" spans="12:18" x14ac:dyDescent="0.25">
      <c r="L104" s="52">
        <v>86</v>
      </c>
      <c r="M104" s="2">
        <v>5800</v>
      </c>
      <c r="N104" s="2">
        <v>2610</v>
      </c>
      <c r="O104" s="2">
        <v>2030</v>
      </c>
      <c r="P104" s="2">
        <v>870</v>
      </c>
      <c r="Q104" s="2">
        <v>290</v>
      </c>
      <c r="R104" s="33">
        <v>58500</v>
      </c>
    </row>
    <row r="105" spans="12:18" x14ac:dyDescent="0.25">
      <c r="L105" s="52">
        <v>87</v>
      </c>
      <c r="M105" s="2">
        <v>6400</v>
      </c>
      <c r="N105" s="2">
        <v>2880</v>
      </c>
      <c r="O105" s="2">
        <v>2240</v>
      </c>
      <c r="P105" s="2">
        <v>960</v>
      </c>
      <c r="Q105" s="2">
        <v>320</v>
      </c>
      <c r="R105" s="33">
        <v>46500</v>
      </c>
    </row>
    <row r="106" spans="12:18" x14ac:dyDescent="0.25">
      <c r="L106" s="52">
        <v>88</v>
      </c>
      <c r="M106" s="2">
        <v>5500</v>
      </c>
      <c r="N106" s="2">
        <v>2475</v>
      </c>
      <c r="O106" s="2">
        <v>1925</v>
      </c>
      <c r="P106" s="2">
        <v>825</v>
      </c>
      <c r="Q106" s="2">
        <v>275</v>
      </c>
      <c r="R106" s="33">
        <v>36000</v>
      </c>
    </row>
    <row r="107" spans="12:18" x14ac:dyDescent="0.25">
      <c r="L107" s="52">
        <v>89</v>
      </c>
      <c r="M107" s="2">
        <v>5200</v>
      </c>
      <c r="N107" s="2">
        <v>2340</v>
      </c>
      <c r="O107" s="2">
        <v>1820</v>
      </c>
      <c r="P107" s="2">
        <v>780</v>
      </c>
      <c r="Q107" s="2">
        <v>260</v>
      </c>
      <c r="R107" s="33">
        <v>43500</v>
      </c>
    </row>
    <row r="108" spans="12:18" x14ac:dyDescent="0.25">
      <c r="L108" s="52">
        <v>90</v>
      </c>
      <c r="M108" s="2">
        <v>5000</v>
      </c>
      <c r="N108" s="2">
        <v>2250</v>
      </c>
      <c r="O108" s="2">
        <v>1750</v>
      </c>
      <c r="P108" s="2">
        <v>750</v>
      </c>
      <c r="Q108" s="2">
        <v>250</v>
      </c>
      <c r="R108" s="33">
        <v>25500</v>
      </c>
    </row>
    <row r="109" spans="12:18" x14ac:dyDescent="0.25">
      <c r="L109" s="52">
        <v>91</v>
      </c>
      <c r="M109" s="2">
        <v>4300</v>
      </c>
      <c r="N109" s="2">
        <v>1935</v>
      </c>
      <c r="O109" s="2">
        <v>1505</v>
      </c>
      <c r="P109" s="2">
        <v>645</v>
      </c>
      <c r="Q109" s="2">
        <v>215</v>
      </c>
      <c r="R109" s="33">
        <v>27000</v>
      </c>
    </row>
    <row r="110" spans="12:18" x14ac:dyDescent="0.25">
      <c r="L110" s="52">
        <v>92</v>
      </c>
      <c r="M110" s="2">
        <v>5600</v>
      </c>
      <c r="N110" s="2">
        <v>2520</v>
      </c>
      <c r="O110" s="2">
        <v>1960</v>
      </c>
      <c r="P110" s="2">
        <v>840</v>
      </c>
      <c r="Q110" s="2">
        <v>280</v>
      </c>
      <c r="R110" s="33">
        <v>33000</v>
      </c>
    </row>
    <row r="111" spans="12:18" x14ac:dyDescent="0.25">
      <c r="L111" s="52">
        <v>93</v>
      </c>
      <c r="M111" s="2">
        <v>5900</v>
      </c>
      <c r="N111" s="2">
        <v>2655</v>
      </c>
      <c r="O111" s="2">
        <v>2065</v>
      </c>
      <c r="P111" s="2">
        <v>885</v>
      </c>
      <c r="Q111" s="2">
        <v>295</v>
      </c>
      <c r="R111" s="33">
        <v>51000</v>
      </c>
    </row>
    <row r="112" spans="12:18" x14ac:dyDescent="0.25">
      <c r="L112" s="52">
        <v>94</v>
      </c>
      <c r="M112" s="2">
        <v>5900</v>
      </c>
      <c r="N112" s="2">
        <v>2655</v>
      </c>
      <c r="O112" s="2">
        <v>2065</v>
      </c>
      <c r="P112" s="2">
        <v>885</v>
      </c>
      <c r="Q112" s="2">
        <v>295</v>
      </c>
      <c r="R112" s="33">
        <v>45000</v>
      </c>
    </row>
    <row r="113" spans="12:18" x14ac:dyDescent="0.25">
      <c r="L113" s="52">
        <v>95</v>
      </c>
      <c r="M113" s="2">
        <v>5400</v>
      </c>
      <c r="N113" s="2">
        <v>2430</v>
      </c>
      <c r="O113" s="2">
        <v>1890</v>
      </c>
      <c r="P113" s="2">
        <v>810</v>
      </c>
      <c r="Q113" s="2">
        <v>270</v>
      </c>
      <c r="R113" s="33">
        <v>51000</v>
      </c>
    </row>
    <row r="114" spans="12:18" x14ac:dyDescent="0.25">
      <c r="L114" s="52">
        <v>96</v>
      </c>
      <c r="M114" s="2">
        <v>6500</v>
      </c>
      <c r="N114" s="2">
        <v>2925</v>
      </c>
      <c r="O114" s="2">
        <v>2275</v>
      </c>
      <c r="P114" s="2">
        <v>975</v>
      </c>
      <c r="Q114" s="2">
        <v>325</v>
      </c>
      <c r="R114" s="33">
        <v>58500</v>
      </c>
    </row>
    <row r="115" spans="12:18" x14ac:dyDescent="0.25">
      <c r="L115" s="52">
        <v>97</v>
      </c>
      <c r="M115" s="2">
        <v>5400</v>
      </c>
      <c r="N115" s="2">
        <v>2430</v>
      </c>
      <c r="O115" s="2">
        <v>1890</v>
      </c>
      <c r="P115" s="2">
        <v>810</v>
      </c>
      <c r="Q115" s="2">
        <v>270</v>
      </c>
      <c r="R115" s="33">
        <v>31500</v>
      </c>
    </row>
    <row r="116" spans="12:18" x14ac:dyDescent="0.25">
      <c r="L116" s="52">
        <v>98</v>
      </c>
      <c r="M116" s="2">
        <v>4700</v>
      </c>
      <c r="N116" s="2">
        <v>2115</v>
      </c>
      <c r="O116" s="2">
        <v>1645</v>
      </c>
      <c r="P116" s="2">
        <v>705</v>
      </c>
      <c r="Q116" s="2">
        <v>235</v>
      </c>
      <c r="R116" s="33">
        <v>16500</v>
      </c>
    </row>
    <row r="117" spans="12:18" x14ac:dyDescent="0.25">
      <c r="L117" s="52">
        <v>99</v>
      </c>
      <c r="M117" s="2">
        <v>4800</v>
      </c>
      <c r="N117" s="2">
        <v>2160</v>
      </c>
      <c r="O117" s="2">
        <v>1680</v>
      </c>
      <c r="P117" s="2">
        <v>720</v>
      </c>
      <c r="Q117" s="2">
        <v>240</v>
      </c>
      <c r="R117" s="33">
        <v>25500</v>
      </c>
    </row>
    <row r="118" spans="12:18" x14ac:dyDescent="0.25">
      <c r="L118" s="52">
        <v>100</v>
      </c>
      <c r="M118" s="2">
        <v>3500</v>
      </c>
      <c r="N118" s="2">
        <v>1575</v>
      </c>
      <c r="O118" s="2">
        <v>1225</v>
      </c>
      <c r="P118" s="2">
        <v>525</v>
      </c>
      <c r="Q118" s="2">
        <v>175</v>
      </c>
      <c r="R118" s="33">
        <v>25500</v>
      </c>
    </row>
    <row r="119" spans="12:18" x14ac:dyDescent="0.25">
      <c r="L119" s="52">
        <v>101</v>
      </c>
      <c r="M119" s="2">
        <v>5400</v>
      </c>
      <c r="N119" s="2">
        <v>2430</v>
      </c>
      <c r="O119" s="2">
        <v>1890</v>
      </c>
      <c r="P119" s="2">
        <v>810</v>
      </c>
      <c r="Q119" s="2">
        <v>270</v>
      </c>
      <c r="R119" s="33">
        <v>40500</v>
      </c>
    </row>
    <row r="120" spans="12:18" x14ac:dyDescent="0.25">
      <c r="L120" s="52">
        <v>102</v>
      </c>
      <c r="M120" s="2">
        <v>6500</v>
      </c>
      <c r="N120" s="2">
        <v>2925</v>
      </c>
      <c r="O120" s="2">
        <v>2275</v>
      </c>
      <c r="P120" s="2">
        <v>975</v>
      </c>
      <c r="Q120" s="2">
        <v>325</v>
      </c>
      <c r="R120" s="33">
        <v>57000</v>
      </c>
    </row>
    <row r="121" spans="12:18" x14ac:dyDescent="0.25">
      <c r="L121" s="52">
        <v>103</v>
      </c>
      <c r="M121" s="2">
        <v>5700</v>
      </c>
      <c r="N121" s="2">
        <v>2565</v>
      </c>
      <c r="O121" s="2">
        <v>1995</v>
      </c>
      <c r="P121" s="2">
        <v>855</v>
      </c>
      <c r="Q121" s="2">
        <v>285</v>
      </c>
      <c r="R121" s="33">
        <v>49500</v>
      </c>
    </row>
    <row r="122" spans="12:18" x14ac:dyDescent="0.25">
      <c r="L122" s="52">
        <v>104</v>
      </c>
      <c r="M122" s="2">
        <v>7200</v>
      </c>
      <c r="N122" s="2">
        <v>3240</v>
      </c>
      <c r="O122" s="2">
        <v>2520</v>
      </c>
      <c r="P122" s="2">
        <v>1080</v>
      </c>
      <c r="Q122" s="2">
        <v>360</v>
      </c>
      <c r="R122" s="33">
        <v>46500</v>
      </c>
    </row>
    <row r="123" spans="12:18" x14ac:dyDescent="0.25">
      <c r="L123" s="52">
        <v>105</v>
      </c>
      <c r="M123" s="2">
        <v>5300</v>
      </c>
      <c r="N123" s="2">
        <v>2385</v>
      </c>
      <c r="O123" s="2">
        <v>1855</v>
      </c>
      <c r="P123" s="2">
        <v>795</v>
      </c>
      <c r="Q123" s="2">
        <v>265</v>
      </c>
      <c r="R123" s="33">
        <v>33000</v>
      </c>
    </row>
    <row r="124" spans="12:18" x14ac:dyDescent="0.25">
      <c r="L124" s="52">
        <v>106</v>
      </c>
      <c r="M124" s="2">
        <v>4600</v>
      </c>
      <c r="N124" s="2">
        <v>2070</v>
      </c>
      <c r="O124" s="2">
        <v>1610</v>
      </c>
      <c r="P124" s="2">
        <v>690</v>
      </c>
      <c r="Q124" s="2">
        <v>230</v>
      </c>
      <c r="R124" s="33">
        <v>42000</v>
      </c>
    </row>
    <row r="125" spans="12:18" x14ac:dyDescent="0.25">
      <c r="L125" s="52">
        <v>107</v>
      </c>
      <c r="M125" s="2">
        <v>4100</v>
      </c>
      <c r="N125" s="2">
        <v>1845</v>
      </c>
      <c r="O125" s="2">
        <v>1435</v>
      </c>
      <c r="P125" s="2">
        <v>615</v>
      </c>
      <c r="Q125" s="2">
        <v>205</v>
      </c>
      <c r="R125" s="33">
        <v>18000</v>
      </c>
    </row>
    <row r="126" spans="12:18" x14ac:dyDescent="0.25">
      <c r="L126" s="52">
        <v>108</v>
      </c>
      <c r="M126" s="2">
        <v>4300</v>
      </c>
      <c r="N126" s="2">
        <v>1935</v>
      </c>
      <c r="O126" s="2">
        <v>1505</v>
      </c>
      <c r="P126" s="2">
        <v>645</v>
      </c>
      <c r="Q126" s="2">
        <v>215</v>
      </c>
      <c r="R126" s="33">
        <v>24000</v>
      </c>
    </row>
    <row r="127" spans="12:18" x14ac:dyDescent="0.25">
      <c r="L127" s="52">
        <v>109</v>
      </c>
      <c r="M127" s="2">
        <v>7100</v>
      </c>
      <c r="N127" s="2">
        <v>3195</v>
      </c>
      <c r="O127" s="2">
        <v>2485</v>
      </c>
      <c r="P127" s="2">
        <v>1065</v>
      </c>
      <c r="Q127" s="2">
        <v>355</v>
      </c>
      <c r="R127" s="33">
        <v>51000</v>
      </c>
    </row>
    <row r="128" spans="12:18" x14ac:dyDescent="0.25">
      <c r="L128" s="52">
        <v>110</v>
      </c>
      <c r="M128" s="2">
        <v>5400</v>
      </c>
      <c r="N128" s="2">
        <v>2430</v>
      </c>
      <c r="O128" s="2">
        <v>1890</v>
      </c>
      <c r="P128" s="2">
        <v>810</v>
      </c>
      <c r="Q128" s="2">
        <v>270</v>
      </c>
      <c r="R128" s="33">
        <v>33000</v>
      </c>
    </row>
    <row r="129" spans="12:18" x14ac:dyDescent="0.25">
      <c r="L129" s="52">
        <v>111</v>
      </c>
      <c r="M129" s="2">
        <v>3700</v>
      </c>
      <c r="N129" s="2">
        <v>1665</v>
      </c>
      <c r="O129" s="2">
        <v>1295</v>
      </c>
      <c r="P129" s="2">
        <v>555</v>
      </c>
      <c r="Q129" s="2">
        <v>185</v>
      </c>
      <c r="R129" s="33">
        <v>16500</v>
      </c>
    </row>
    <row r="130" spans="12:18" x14ac:dyDescent="0.25">
      <c r="L130" s="52">
        <v>112</v>
      </c>
      <c r="M130" s="2">
        <v>3600</v>
      </c>
      <c r="N130" s="2">
        <v>1620</v>
      </c>
      <c r="O130" s="2">
        <v>1260</v>
      </c>
      <c r="P130" s="2">
        <v>540</v>
      </c>
      <c r="Q130" s="2">
        <v>180</v>
      </c>
      <c r="R130" s="33">
        <v>25500</v>
      </c>
    </row>
    <row r="131" spans="12:18" x14ac:dyDescent="0.25">
      <c r="L131" s="52">
        <v>113</v>
      </c>
      <c r="M131" s="2">
        <v>3800</v>
      </c>
      <c r="N131" s="2">
        <v>1710</v>
      </c>
      <c r="O131" s="2">
        <v>1330</v>
      </c>
      <c r="P131" s="2">
        <v>570</v>
      </c>
      <c r="Q131" s="2">
        <v>190</v>
      </c>
      <c r="R131" s="33">
        <v>30000</v>
      </c>
    </row>
    <row r="132" spans="12:18" x14ac:dyDescent="0.25">
      <c r="L132" s="52">
        <v>114</v>
      </c>
      <c r="M132" s="2">
        <v>6400</v>
      </c>
      <c r="N132" s="2">
        <v>2880</v>
      </c>
      <c r="O132" s="2">
        <v>2240</v>
      </c>
      <c r="P132" s="2">
        <v>960</v>
      </c>
      <c r="Q132" s="2">
        <v>320</v>
      </c>
      <c r="R132" s="33">
        <v>61500</v>
      </c>
    </row>
    <row r="133" spans="12:18" x14ac:dyDescent="0.25">
      <c r="L133" s="52">
        <v>115</v>
      </c>
      <c r="M133" s="2">
        <v>5000</v>
      </c>
      <c r="N133" s="2">
        <v>2250</v>
      </c>
      <c r="O133" s="2">
        <v>1750</v>
      </c>
      <c r="P133" s="2">
        <v>750</v>
      </c>
      <c r="Q133" s="2">
        <v>250</v>
      </c>
      <c r="R133" s="33">
        <v>33000</v>
      </c>
    </row>
    <row r="134" spans="12:18" x14ac:dyDescent="0.25">
      <c r="L134" s="52">
        <v>116</v>
      </c>
      <c r="M134" s="2">
        <v>6100</v>
      </c>
      <c r="N134" s="2">
        <v>2745</v>
      </c>
      <c r="O134" s="2">
        <v>2135</v>
      </c>
      <c r="P134" s="2">
        <v>915</v>
      </c>
      <c r="Q134" s="2">
        <v>305</v>
      </c>
      <c r="R134" s="33">
        <v>54000</v>
      </c>
    </row>
    <row r="135" spans="12:18" x14ac:dyDescent="0.25">
      <c r="L135" s="52">
        <v>117</v>
      </c>
      <c r="M135" s="2">
        <v>6000</v>
      </c>
      <c r="N135" s="2">
        <v>2700</v>
      </c>
      <c r="O135" s="2">
        <v>2100</v>
      </c>
      <c r="P135" s="2">
        <v>900</v>
      </c>
      <c r="Q135" s="2">
        <v>300</v>
      </c>
      <c r="R135" s="33">
        <v>42000</v>
      </c>
    </row>
    <row r="136" spans="12:18" x14ac:dyDescent="0.25">
      <c r="L136" s="52">
        <v>118</v>
      </c>
      <c r="M136" s="2">
        <v>4100</v>
      </c>
      <c r="N136" s="2">
        <v>1845</v>
      </c>
      <c r="O136" s="2">
        <v>1435</v>
      </c>
      <c r="P136" s="2">
        <v>615</v>
      </c>
      <c r="Q136" s="2">
        <v>205</v>
      </c>
      <c r="R136" s="33">
        <v>33000</v>
      </c>
    </row>
    <row r="137" spans="12:18" x14ac:dyDescent="0.25">
      <c r="L137" s="52">
        <v>119</v>
      </c>
      <c r="M137" s="2">
        <v>6300</v>
      </c>
      <c r="N137" s="2">
        <v>2835</v>
      </c>
      <c r="O137" s="2">
        <v>2205</v>
      </c>
      <c r="P137" s="2">
        <v>945</v>
      </c>
      <c r="Q137" s="2">
        <v>315</v>
      </c>
      <c r="R137" s="33">
        <v>66000</v>
      </c>
    </row>
    <row r="138" spans="12:18" x14ac:dyDescent="0.25">
      <c r="L138" s="52">
        <v>120</v>
      </c>
      <c r="M138" s="2">
        <v>5800</v>
      </c>
      <c r="N138" s="2">
        <v>2610</v>
      </c>
      <c r="O138" s="2">
        <v>2030</v>
      </c>
      <c r="P138" s="2">
        <v>870</v>
      </c>
      <c r="Q138" s="2">
        <v>290</v>
      </c>
      <c r="R138" s="33">
        <v>40500</v>
      </c>
    </row>
    <row r="139" spans="12:18" x14ac:dyDescent="0.25">
      <c r="L139" s="52">
        <v>121</v>
      </c>
      <c r="M139" s="2">
        <v>4000</v>
      </c>
      <c r="N139" s="2">
        <v>1800</v>
      </c>
      <c r="O139" s="2">
        <v>1400</v>
      </c>
      <c r="P139" s="2">
        <v>600</v>
      </c>
      <c r="Q139" s="2">
        <v>200</v>
      </c>
      <c r="R139" s="33">
        <v>7500</v>
      </c>
    </row>
    <row r="140" spans="12:18" x14ac:dyDescent="0.25">
      <c r="L140" s="52">
        <v>122</v>
      </c>
      <c r="M140" s="2">
        <v>6800</v>
      </c>
      <c r="N140" s="2">
        <v>3060</v>
      </c>
      <c r="O140" s="2">
        <v>2380</v>
      </c>
      <c r="P140" s="2">
        <v>1020</v>
      </c>
      <c r="Q140" s="2">
        <v>340</v>
      </c>
      <c r="R140" s="33">
        <v>42000</v>
      </c>
    </row>
    <row r="141" spans="12:18" x14ac:dyDescent="0.25">
      <c r="L141" s="52">
        <v>123</v>
      </c>
      <c r="M141" s="2">
        <v>6200</v>
      </c>
      <c r="N141" s="2">
        <v>2790</v>
      </c>
      <c r="O141" s="2">
        <v>2170</v>
      </c>
      <c r="P141" s="2">
        <v>930</v>
      </c>
      <c r="Q141" s="2">
        <v>310</v>
      </c>
      <c r="R141" s="33">
        <v>45000</v>
      </c>
    </row>
    <row r="142" spans="12:18" x14ac:dyDescent="0.25">
      <c r="L142" s="52">
        <v>124</v>
      </c>
      <c r="M142" s="2">
        <v>4100</v>
      </c>
      <c r="N142" s="2">
        <v>1845</v>
      </c>
      <c r="O142" s="2">
        <v>1435</v>
      </c>
      <c r="P142" s="2">
        <v>615</v>
      </c>
      <c r="Q142" s="2">
        <v>205</v>
      </c>
      <c r="R142" s="33">
        <v>22500</v>
      </c>
    </row>
    <row r="143" spans="12:18" x14ac:dyDescent="0.25">
      <c r="L143" s="52">
        <v>125</v>
      </c>
      <c r="M143" s="2">
        <v>5000</v>
      </c>
      <c r="N143" s="2">
        <v>2250</v>
      </c>
      <c r="O143" s="2">
        <v>1750</v>
      </c>
      <c r="P143" s="2">
        <v>750</v>
      </c>
      <c r="Q143" s="2">
        <v>250</v>
      </c>
      <c r="R143" s="33">
        <v>46500</v>
      </c>
    </row>
    <row r="144" spans="12:18" x14ac:dyDescent="0.25">
      <c r="L144" s="52">
        <v>126</v>
      </c>
      <c r="M144" s="2">
        <v>4600</v>
      </c>
      <c r="N144" s="2">
        <v>2070</v>
      </c>
      <c r="O144" s="2">
        <v>1610</v>
      </c>
      <c r="P144" s="2">
        <v>690</v>
      </c>
      <c r="Q144" s="2">
        <v>230</v>
      </c>
      <c r="R144" s="33">
        <v>24000</v>
      </c>
    </row>
    <row r="145" spans="12:18" x14ac:dyDescent="0.25">
      <c r="L145" s="52">
        <v>127</v>
      </c>
      <c r="M145" s="2">
        <v>4800</v>
      </c>
      <c r="N145" s="2">
        <v>2160</v>
      </c>
      <c r="O145" s="2">
        <v>1680</v>
      </c>
      <c r="P145" s="2">
        <v>720</v>
      </c>
      <c r="Q145" s="2">
        <v>240</v>
      </c>
      <c r="R145" s="33">
        <v>25500</v>
      </c>
    </row>
    <row r="146" spans="12:18" x14ac:dyDescent="0.25">
      <c r="L146" s="52">
        <v>128</v>
      </c>
      <c r="M146" s="2">
        <v>4300</v>
      </c>
      <c r="N146" s="2">
        <v>1935</v>
      </c>
      <c r="O146" s="2">
        <v>1505</v>
      </c>
      <c r="P146" s="2">
        <v>645</v>
      </c>
      <c r="Q146" s="2">
        <v>215</v>
      </c>
      <c r="R146" s="33">
        <v>25500</v>
      </c>
    </row>
    <row r="147" spans="12:18" x14ac:dyDescent="0.25">
      <c r="L147" s="52">
        <v>129</v>
      </c>
      <c r="M147" s="2">
        <v>5800</v>
      </c>
      <c r="N147" s="2">
        <v>2610</v>
      </c>
      <c r="O147" s="2">
        <v>2030</v>
      </c>
      <c r="P147" s="2">
        <v>870</v>
      </c>
      <c r="Q147" s="2">
        <v>290</v>
      </c>
      <c r="R147" s="33">
        <v>48000</v>
      </c>
    </row>
    <row r="148" spans="12:18" x14ac:dyDescent="0.25">
      <c r="L148" s="52">
        <v>130</v>
      </c>
      <c r="M148" s="2">
        <v>5300</v>
      </c>
      <c r="N148" s="2">
        <v>2385</v>
      </c>
      <c r="O148" s="2">
        <v>1855</v>
      </c>
      <c r="P148" s="2">
        <v>795</v>
      </c>
      <c r="Q148" s="2">
        <v>265</v>
      </c>
      <c r="R148" s="33">
        <v>24000</v>
      </c>
    </row>
    <row r="149" spans="12:18" x14ac:dyDescent="0.25">
      <c r="L149" s="52">
        <v>131</v>
      </c>
      <c r="M149" s="2">
        <v>7200</v>
      </c>
      <c r="N149" s="2">
        <v>3240</v>
      </c>
      <c r="O149" s="2">
        <v>2520</v>
      </c>
      <c r="P149" s="2">
        <v>1080</v>
      </c>
      <c r="Q149" s="2">
        <v>360</v>
      </c>
      <c r="R149" s="33">
        <v>64500</v>
      </c>
    </row>
    <row r="150" spans="12:18" x14ac:dyDescent="0.25">
      <c r="L150" s="52">
        <v>132</v>
      </c>
      <c r="M150" s="2">
        <v>6300</v>
      </c>
      <c r="N150" s="2">
        <v>2835</v>
      </c>
      <c r="O150" s="2">
        <v>2205</v>
      </c>
      <c r="P150" s="2">
        <v>945</v>
      </c>
      <c r="Q150" s="2">
        <v>315</v>
      </c>
      <c r="R150" s="33">
        <v>64500</v>
      </c>
    </row>
    <row r="151" spans="12:18" x14ac:dyDescent="0.25">
      <c r="L151" s="52">
        <v>133</v>
      </c>
      <c r="M151" s="2">
        <v>5700</v>
      </c>
      <c r="N151" s="2">
        <v>2565</v>
      </c>
      <c r="O151" s="2">
        <v>1995</v>
      </c>
      <c r="P151" s="2">
        <v>855</v>
      </c>
      <c r="Q151" s="2">
        <v>285</v>
      </c>
      <c r="R151" s="33">
        <v>37500</v>
      </c>
    </row>
    <row r="152" spans="12:18" x14ac:dyDescent="0.25">
      <c r="L152" s="52">
        <v>134</v>
      </c>
      <c r="M152" s="2">
        <v>4900</v>
      </c>
      <c r="N152" s="2">
        <v>2205</v>
      </c>
      <c r="O152" s="2">
        <v>1715</v>
      </c>
      <c r="P152" s="2">
        <v>735</v>
      </c>
      <c r="Q152" s="2">
        <v>245</v>
      </c>
      <c r="R152" s="33">
        <v>49500</v>
      </c>
    </row>
    <row r="153" spans="12:18" x14ac:dyDescent="0.25">
      <c r="L153" s="52">
        <v>135</v>
      </c>
      <c r="M153" s="2">
        <v>5800</v>
      </c>
      <c r="N153" s="2">
        <v>2610</v>
      </c>
      <c r="O153" s="2">
        <v>2030</v>
      </c>
      <c r="P153" s="2">
        <v>870</v>
      </c>
      <c r="Q153" s="2">
        <v>290</v>
      </c>
      <c r="R153" s="33">
        <v>40500</v>
      </c>
    </row>
    <row r="154" spans="12:18" x14ac:dyDescent="0.25">
      <c r="L154" s="52">
        <v>136</v>
      </c>
      <c r="M154" s="2">
        <v>5700</v>
      </c>
      <c r="N154" s="2">
        <v>2565</v>
      </c>
      <c r="O154" s="2">
        <v>1995</v>
      </c>
      <c r="P154" s="2">
        <v>855</v>
      </c>
      <c r="Q154" s="2">
        <v>285</v>
      </c>
      <c r="R154" s="33">
        <v>51000</v>
      </c>
    </row>
    <row r="155" spans="12:18" x14ac:dyDescent="0.25">
      <c r="L155" s="52">
        <v>137</v>
      </c>
      <c r="M155" s="2">
        <v>5800</v>
      </c>
      <c r="N155" s="2">
        <v>2610</v>
      </c>
      <c r="O155" s="2">
        <v>2030</v>
      </c>
      <c r="P155" s="2">
        <v>870</v>
      </c>
      <c r="Q155" s="2">
        <v>290</v>
      </c>
      <c r="R155" s="33">
        <v>42000</v>
      </c>
    </row>
    <row r="156" spans="12:18" x14ac:dyDescent="0.25">
      <c r="L156" s="52">
        <v>138</v>
      </c>
      <c r="M156" s="2">
        <v>5400</v>
      </c>
      <c r="N156" s="2">
        <v>2430</v>
      </c>
      <c r="O156" s="2">
        <v>1890</v>
      </c>
      <c r="P156" s="2">
        <v>810</v>
      </c>
      <c r="Q156" s="2">
        <v>270</v>
      </c>
      <c r="R156" s="33">
        <v>39000</v>
      </c>
    </row>
    <row r="157" spans="12:18" x14ac:dyDescent="0.25">
      <c r="L157" s="52">
        <v>139</v>
      </c>
      <c r="M157" s="2">
        <v>6500</v>
      </c>
      <c r="N157" s="2">
        <v>2925</v>
      </c>
      <c r="O157" s="2">
        <v>2275</v>
      </c>
      <c r="P157" s="2">
        <v>975</v>
      </c>
      <c r="Q157" s="2">
        <v>325</v>
      </c>
      <c r="R157" s="33">
        <v>73500</v>
      </c>
    </row>
    <row r="158" spans="12:18" x14ac:dyDescent="0.25">
      <c r="L158" s="52">
        <v>140</v>
      </c>
      <c r="M158" s="2">
        <v>3900</v>
      </c>
      <c r="N158" s="2">
        <v>1755</v>
      </c>
      <c r="O158" s="2">
        <v>1365</v>
      </c>
      <c r="P158" s="2">
        <v>585</v>
      </c>
      <c r="Q158" s="2">
        <v>195</v>
      </c>
      <c r="R158" s="33">
        <v>22500</v>
      </c>
    </row>
    <row r="159" spans="12:18" x14ac:dyDescent="0.25">
      <c r="L159" s="52">
        <v>141</v>
      </c>
      <c r="M159" s="2">
        <v>3800</v>
      </c>
      <c r="N159" s="2">
        <v>1710</v>
      </c>
      <c r="O159" s="2">
        <v>1330</v>
      </c>
      <c r="P159" s="2">
        <v>570</v>
      </c>
      <c r="Q159" s="2">
        <v>190</v>
      </c>
      <c r="R159" s="33">
        <v>7500</v>
      </c>
    </row>
    <row r="160" spans="12:18" x14ac:dyDescent="0.25">
      <c r="L160" s="52">
        <v>142</v>
      </c>
      <c r="M160" s="2">
        <v>5300</v>
      </c>
      <c r="N160" s="2">
        <v>2385</v>
      </c>
      <c r="O160" s="2">
        <v>1855</v>
      </c>
      <c r="P160" s="2">
        <v>795</v>
      </c>
      <c r="Q160" s="2">
        <v>265</v>
      </c>
      <c r="R160" s="33">
        <v>46500</v>
      </c>
    </row>
    <row r="161" spans="12:18" x14ac:dyDescent="0.25">
      <c r="L161" s="52">
        <v>143</v>
      </c>
      <c r="M161" s="2">
        <v>6100</v>
      </c>
      <c r="N161" s="2">
        <v>2745</v>
      </c>
      <c r="O161" s="2">
        <v>2135</v>
      </c>
      <c r="P161" s="2">
        <v>915</v>
      </c>
      <c r="Q161" s="2">
        <v>305</v>
      </c>
      <c r="R161" s="33">
        <v>39000</v>
      </c>
    </row>
    <row r="162" spans="12:18" x14ac:dyDescent="0.25">
      <c r="L162" s="52">
        <v>144</v>
      </c>
      <c r="M162" s="2">
        <v>4500</v>
      </c>
      <c r="N162" s="2">
        <v>2025</v>
      </c>
      <c r="O162" s="2">
        <v>1575</v>
      </c>
      <c r="P162" s="2">
        <v>675</v>
      </c>
      <c r="Q162" s="2">
        <v>225</v>
      </c>
      <c r="R162" s="33">
        <v>33000</v>
      </c>
    </row>
    <row r="163" spans="12:18" x14ac:dyDescent="0.25">
      <c r="L163" s="52">
        <v>145</v>
      </c>
      <c r="M163" s="2">
        <v>5000</v>
      </c>
      <c r="N163" s="2">
        <v>2250</v>
      </c>
      <c r="O163" s="2">
        <v>1750</v>
      </c>
      <c r="P163" s="2">
        <v>750</v>
      </c>
      <c r="Q163" s="2">
        <v>250</v>
      </c>
      <c r="R163" s="33">
        <v>46500</v>
      </c>
    </row>
    <row r="164" spans="12:18" x14ac:dyDescent="0.25">
      <c r="L164" s="52">
        <v>146</v>
      </c>
      <c r="M164" s="2">
        <v>4100</v>
      </c>
      <c r="N164" s="2">
        <v>1845</v>
      </c>
      <c r="O164" s="2">
        <v>1435</v>
      </c>
      <c r="P164" s="2">
        <v>615</v>
      </c>
      <c r="Q164" s="2">
        <v>205</v>
      </c>
      <c r="R164" s="33">
        <v>24000</v>
      </c>
    </row>
    <row r="165" spans="12:18" x14ac:dyDescent="0.25">
      <c r="L165" s="52">
        <v>147</v>
      </c>
      <c r="M165" s="2">
        <v>5800</v>
      </c>
      <c r="N165" s="2">
        <v>2610</v>
      </c>
      <c r="O165" s="2">
        <v>2030</v>
      </c>
      <c r="P165" s="2">
        <v>870</v>
      </c>
      <c r="Q165" s="2">
        <v>290</v>
      </c>
      <c r="R165" s="33">
        <v>37500</v>
      </c>
    </row>
    <row r="166" spans="12:18" x14ac:dyDescent="0.25">
      <c r="L166" s="52">
        <v>148</v>
      </c>
      <c r="M166" s="2">
        <v>4700</v>
      </c>
      <c r="N166" s="2">
        <v>2115</v>
      </c>
      <c r="O166" s="2">
        <v>1645</v>
      </c>
      <c r="P166" s="2">
        <v>705</v>
      </c>
      <c r="Q166" s="2">
        <v>235</v>
      </c>
      <c r="R166" s="33">
        <v>34500</v>
      </c>
    </row>
    <row r="167" spans="12:18" x14ac:dyDescent="0.25">
      <c r="L167" s="52">
        <v>149</v>
      </c>
      <c r="M167" s="2">
        <v>6300</v>
      </c>
      <c r="N167" s="2">
        <v>2835</v>
      </c>
      <c r="O167" s="2">
        <v>2205</v>
      </c>
      <c r="P167" s="2">
        <v>945</v>
      </c>
      <c r="Q167" s="2">
        <v>315</v>
      </c>
      <c r="R167" s="33">
        <v>54000</v>
      </c>
    </row>
    <row r="168" spans="12:18" x14ac:dyDescent="0.25">
      <c r="L168" s="52">
        <v>150</v>
      </c>
      <c r="M168" s="2">
        <v>6400</v>
      </c>
      <c r="N168" s="2">
        <v>2880</v>
      </c>
      <c r="O168" s="2">
        <v>2240</v>
      </c>
      <c r="P168" s="2">
        <v>960</v>
      </c>
      <c r="Q168" s="2">
        <v>320</v>
      </c>
      <c r="R168" s="33">
        <v>73500</v>
      </c>
    </row>
    <row r="169" spans="12:18" x14ac:dyDescent="0.25">
      <c r="L169" s="52">
        <v>151</v>
      </c>
      <c r="M169" s="2">
        <v>7000</v>
      </c>
      <c r="N169" s="2">
        <v>3150</v>
      </c>
      <c r="O169" s="2">
        <v>2450</v>
      </c>
      <c r="P169" s="2">
        <v>1050</v>
      </c>
      <c r="Q169" s="2">
        <v>350</v>
      </c>
      <c r="R169" s="33">
        <v>67500</v>
      </c>
    </row>
    <row r="170" spans="12:18" x14ac:dyDescent="0.25">
      <c r="L170" s="52">
        <v>152</v>
      </c>
      <c r="M170" s="2">
        <v>5700</v>
      </c>
      <c r="N170" s="2">
        <v>2565</v>
      </c>
      <c r="O170" s="2">
        <v>1995</v>
      </c>
      <c r="P170" s="2">
        <v>855</v>
      </c>
      <c r="Q170" s="2">
        <v>285</v>
      </c>
      <c r="R170" s="33">
        <v>42000</v>
      </c>
    </row>
    <row r="171" spans="12:18" x14ac:dyDescent="0.25">
      <c r="L171" s="52">
        <v>153</v>
      </c>
      <c r="M171" s="2">
        <v>5300</v>
      </c>
      <c r="N171" s="2">
        <v>2385</v>
      </c>
      <c r="O171" s="2">
        <v>1855</v>
      </c>
      <c r="P171" s="2">
        <v>795</v>
      </c>
      <c r="Q171" s="2">
        <v>265</v>
      </c>
      <c r="R171" s="33">
        <v>42000</v>
      </c>
    </row>
    <row r="172" spans="12:18" x14ac:dyDescent="0.25">
      <c r="L172" s="52">
        <v>154</v>
      </c>
      <c r="M172" s="2">
        <v>5000</v>
      </c>
      <c r="N172" s="2">
        <v>2250</v>
      </c>
      <c r="O172" s="2">
        <v>1750</v>
      </c>
      <c r="P172" s="2">
        <v>750</v>
      </c>
      <c r="Q172" s="2">
        <v>250</v>
      </c>
      <c r="R172" s="33">
        <v>40500</v>
      </c>
    </row>
    <row r="173" spans="12:18" x14ac:dyDescent="0.25">
      <c r="L173" s="52">
        <v>155</v>
      </c>
      <c r="M173" s="2">
        <v>5700</v>
      </c>
      <c r="N173" s="2">
        <v>2565</v>
      </c>
      <c r="O173" s="2">
        <v>1995</v>
      </c>
      <c r="P173" s="2">
        <v>855</v>
      </c>
      <c r="Q173" s="2">
        <v>285</v>
      </c>
      <c r="R173" s="33">
        <v>66000</v>
      </c>
    </row>
    <row r="174" spans="12:18" x14ac:dyDescent="0.25">
      <c r="L174" s="52">
        <v>156</v>
      </c>
      <c r="M174" s="2">
        <v>4900</v>
      </c>
      <c r="N174" s="2">
        <v>2205</v>
      </c>
      <c r="O174" s="2">
        <v>1715</v>
      </c>
      <c r="P174" s="2">
        <v>735</v>
      </c>
      <c r="Q174" s="2">
        <v>245</v>
      </c>
      <c r="R174" s="33">
        <v>30000</v>
      </c>
    </row>
    <row r="175" spans="12:18" x14ac:dyDescent="0.25">
      <c r="L175" s="52">
        <v>157</v>
      </c>
      <c r="M175" s="2">
        <v>5200</v>
      </c>
      <c r="N175" s="2">
        <v>2340</v>
      </c>
      <c r="O175" s="2">
        <v>1820</v>
      </c>
      <c r="P175" s="2">
        <v>780</v>
      </c>
      <c r="Q175" s="2">
        <v>260</v>
      </c>
      <c r="R175" s="33">
        <v>33000</v>
      </c>
    </row>
    <row r="176" spans="12:18" x14ac:dyDescent="0.25">
      <c r="L176" s="52">
        <v>158</v>
      </c>
      <c r="M176" s="2">
        <v>7200</v>
      </c>
      <c r="N176" s="2">
        <v>3240</v>
      </c>
      <c r="O176" s="2">
        <v>2520</v>
      </c>
      <c r="P176" s="2">
        <v>1080</v>
      </c>
      <c r="Q176" s="2">
        <v>360</v>
      </c>
      <c r="R176" s="33">
        <v>64500</v>
      </c>
    </row>
    <row r="177" spans="12:18" x14ac:dyDescent="0.25">
      <c r="L177" s="52">
        <v>159</v>
      </c>
      <c r="M177" s="2">
        <v>5300</v>
      </c>
      <c r="N177" s="2">
        <v>2385</v>
      </c>
      <c r="O177" s="2">
        <v>1855</v>
      </c>
      <c r="P177" s="2">
        <v>795</v>
      </c>
      <c r="Q177" s="2">
        <v>265</v>
      </c>
      <c r="R177" s="33">
        <v>31500</v>
      </c>
    </row>
    <row r="178" spans="12:18" x14ac:dyDescent="0.25">
      <c r="L178" s="52">
        <v>160</v>
      </c>
      <c r="M178" s="2">
        <v>4800</v>
      </c>
      <c r="N178" s="2">
        <v>2160</v>
      </c>
      <c r="O178" s="2">
        <v>1680</v>
      </c>
      <c r="P178" s="2">
        <v>720</v>
      </c>
      <c r="Q178" s="2">
        <v>240</v>
      </c>
      <c r="R178" s="33">
        <v>39000</v>
      </c>
    </row>
    <row r="179" spans="12:18" x14ac:dyDescent="0.25">
      <c r="L179" s="52">
        <v>161</v>
      </c>
      <c r="M179" s="2">
        <v>6000</v>
      </c>
      <c r="N179" s="2">
        <v>2700</v>
      </c>
      <c r="O179" s="2">
        <v>2100</v>
      </c>
      <c r="P179" s="2">
        <v>900</v>
      </c>
      <c r="Q179" s="2">
        <v>300</v>
      </c>
      <c r="R179" s="33">
        <v>42000</v>
      </c>
    </row>
    <row r="180" spans="12:18" x14ac:dyDescent="0.25">
      <c r="L180" s="52">
        <v>162</v>
      </c>
      <c r="M180" s="2">
        <v>5800</v>
      </c>
      <c r="N180" s="2">
        <v>2610</v>
      </c>
      <c r="O180" s="2">
        <v>2030</v>
      </c>
      <c r="P180" s="2">
        <v>870</v>
      </c>
      <c r="Q180" s="2">
        <v>290</v>
      </c>
      <c r="R180" s="33">
        <v>57000</v>
      </c>
    </row>
    <row r="181" spans="12:18" x14ac:dyDescent="0.25">
      <c r="L181" s="52">
        <v>163</v>
      </c>
      <c r="M181" s="2">
        <v>6300</v>
      </c>
      <c r="N181" s="2">
        <v>2835</v>
      </c>
      <c r="O181" s="2">
        <v>2205</v>
      </c>
      <c r="P181" s="2">
        <v>945</v>
      </c>
      <c r="Q181" s="2">
        <v>315</v>
      </c>
      <c r="R181" s="33">
        <v>39000</v>
      </c>
    </row>
    <row r="182" spans="12:18" x14ac:dyDescent="0.25">
      <c r="L182" s="52">
        <v>164</v>
      </c>
      <c r="M182" s="2">
        <v>5800</v>
      </c>
      <c r="N182" s="2">
        <v>2610</v>
      </c>
      <c r="O182" s="2">
        <v>2030</v>
      </c>
      <c r="P182" s="2">
        <v>870</v>
      </c>
      <c r="Q182" s="2">
        <v>290</v>
      </c>
      <c r="R182" s="33">
        <v>72000</v>
      </c>
    </row>
    <row r="183" spans="12:18" x14ac:dyDescent="0.25">
      <c r="L183" s="52">
        <v>165</v>
      </c>
      <c r="M183" s="2">
        <v>6000</v>
      </c>
      <c r="N183" s="2">
        <v>2700</v>
      </c>
      <c r="O183" s="2">
        <v>2100</v>
      </c>
      <c r="P183" s="2">
        <v>900</v>
      </c>
      <c r="Q183" s="2">
        <v>300</v>
      </c>
      <c r="R183" s="33">
        <v>58500</v>
      </c>
    </row>
    <row r="184" spans="12:18" x14ac:dyDescent="0.25">
      <c r="L184" s="52">
        <v>166</v>
      </c>
      <c r="M184" s="2">
        <v>5900</v>
      </c>
      <c r="N184" s="2">
        <v>2655</v>
      </c>
      <c r="O184" s="2">
        <v>2065</v>
      </c>
      <c r="P184" s="2">
        <v>885</v>
      </c>
      <c r="Q184" s="2">
        <v>295</v>
      </c>
      <c r="R184" s="33">
        <v>61500</v>
      </c>
    </row>
    <row r="185" spans="12:18" x14ac:dyDescent="0.25">
      <c r="L185" s="52">
        <v>167</v>
      </c>
      <c r="M185" s="2">
        <v>8000</v>
      </c>
      <c r="N185" s="2">
        <v>3600</v>
      </c>
      <c r="O185" s="2">
        <v>2800</v>
      </c>
      <c r="P185" s="2">
        <v>1200</v>
      </c>
      <c r="Q185" s="2">
        <v>400</v>
      </c>
      <c r="R185" s="33">
        <v>85500</v>
      </c>
    </row>
    <row r="186" spans="12:18" x14ac:dyDescent="0.25">
      <c r="L186" s="52">
        <v>168</v>
      </c>
      <c r="M186" s="2">
        <v>4400</v>
      </c>
      <c r="N186" s="2">
        <v>1980</v>
      </c>
      <c r="O186" s="2">
        <v>1540</v>
      </c>
      <c r="P186" s="2">
        <v>660</v>
      </c>
      <c r="Q186" s="2">
        <v>220</v>
      </c>
      <c r="R186" s="33">
        <v>31500</v>
      </c>
    </row>
    <row r="187" spans="12:18" x14ac:dyDescent="0.25">
      <c r="L187" s="52">
        <v>169</v>
      </c>
      <c r="M187" s="2">
        <v>4900</v>
      </c>
      <c r="N187" s="2">
        <v>2205</v>
      </c>
      <c r="O187" s="2">
        <v>1715</v>
      </c>
      <c r="P187" s="2">
        <v>735</v>
      </c>
      <c r="Q187" s="2">
        <v>245</v>
      </c>
      <c r="R187" s="33">
        <v>39000</v>
      </c>
    </row>
    <row r="188" spans="12:18" x14ac:dyDescent="0.25">
      <c r="L188" s="52">
        <v>170</v>
      </c>
      <c r="M188" s="2">
        <v>3900</v>
      </c>
      <c r="N188" s="2">
        <v>1755</v>
      </c>
      <c r="O188" s="2">
        <v>1365</v>
      </c>
      <c r="P188" s="2">
        <v>585</v>
      </c>
      <c r="Q188" s="2">
        <v>195</v>
      </c>
      <c r="R188" s="33">
        <v>22500</v>
      </c>
    </row>
    <row r="189" spans="12:18" x14ac:dyDescent="0.25">
      <c r="L189" s="52">
        <v>171</v>
      </c>
      <c r="M189" s="2">
        <v>5300</v>
      </c>
      <c r="N189" s="2">
        <v>2385</v>
      </c>
      <c r="O189" s="2">
        <v>1855</v>
      </c>
      <c r="P189" s="2">
        <v>795</v>
      </c>
      <c r="Q189" s="2">
        <v>265</v>
      </c>
      <c r="R189" s="33">
        <v>33000</v>
      </c>
    </row>
    <row r="190" spans="12:18" x14ac:dyDescent="0.25">
      <c r="L190" s="52">
        <v>172</v>
      </c>
      <c r="M190" s="2">
        <v>5500</v>
      </c>
      <c r="N190" s="2">
        <v>2475</v>
      </c>
      <c r="O190" s="2">
        <v>1925</v>
      </c>
      <c r="P190" s="2">
        <v>825</v>
      </c>
      <c r="Q190" s="2">
        <v>275</v>
      </c>
      <c r="R190" s="33">
        <v>40500</v>
      </c>
    </row>
    <row r="191" spans="12:18" x14ac:dyDescent="0.25">
      <c r="L191" s="52">
        <v>173</v>
      </c>
      <c r="M191" s="2">
        <v>6700</v>
      </c>
      <c r="N191" s="2">
        <v>3015</v>
      </c>
      <c r="O191" s="2">
        <v>2345</v>
      </c>
      <c r="P191" s="2">
        <v>1005</v>
      </c>
      <c r="Q191" s="2">
        <v>335</v>
      </c>
      <c r="R191" s="33">
        <v>61500</v>
      </c>
    </row>
    <row r="192" spans="12:18" x14ac:dyDescent="0.25">
      <c r="L192" s="52">
        <v>174</v>
      </c>
      <c r="M192" s="2">
        <v>6200</v>
      </c>
      <c r="N192" s="2">
        <v>2790</v>
      </c>
      <c r="O192" s="2">
        <v>2170</v>
      </c>
      <c r="P192" s="2">
        <v>930</v>
      </c>
      <c r="Q192" s="2">
        <v>310</v>
      </c>
      <c r="R192" s="33">
        <v>48000</v>
      </c>
    </row>
    <row r="193" spans="12:18" x14ac:dyDescent="0.25">
      <c r="L193" s="52">
        <v>175</v>
      </c>
      <c r="M193" s="2">
        <v>5800</v>
      </c>
      <c r="N193" s="2">
        <v>2610</v>
      </c>
      <c r="O193" s="2">
        <v>2030</v>
      </c>
      <c r="P193" s="2">
        <v>870</v>
      </c>
      <c r="Q193" s="2">
        <v>290</v>
      </c>
      <c r="R193" s="33">
        <v>64500</v>
      </c>
    </row>
    <row r="194" spans="12:18" x14ac:dyDescent="0.25">
      <c r="L194" s="52">
        <v>176</v>
      </c>
      <c r="M194" s="2">
        <v>5600</v>
      </c>
      <c r="N194" s="2">
        <v>2520</v>
      </c>
      <c r="O194" s="2">
        <v>1960</v>
      </c>
      <c r="P194" s="2">
        <v>840</v>
      </c>
      <c r="Q194" s="2">
        <v>280</v>
      </c>
      <c r="R194" s="33">
        <v>48000</v>
      </c>
    </row>
    <row r="195" spans="12:18" x14ac:dyDescent="0.25">
      <c r="L195" s="52">
        <v>177</v>
      </c>
      <c r="M195" s="2">
        <v>5100</v>
      </c>
      <c r="N195" s="2">
        <v>2295</v>
      </c>
      <c r="O195" s="2">
        <v>1785</v>
      </c>
      <c r="P195" s="2">
        <v>765</v>
      </c>
      <c r="Q195" s="2">
        <v>255</v>
      </c>
      <c r="R195" s="33">
        <v>45000</v>
      </c>
    </row>
    <row r="196" spans="12:18" x14ac:dyDescent="0.25">
      <c r="L196" s="52">
        <v>178</v>
      </c>
      <c r="M196" s="2">
        <v>4300</v>
      </c>
      <c r="N196" s="2">
        <v>1935</v>
      </c>
      <c r="O196" s="2">
        <v>1505</v>
      </c>
      <c r="P196" s="2">
        <v>645</v>
      </c>
      <c r="Q196" s="2">
        <v>215</v>
      </c>
      <c r="R196" s="33">
        <v>25500</v>
      </c>
    </row>
    <row r="197" spans="12:18" x14ac:dyDescent="0.25">
      <c r="L197" s="52">
        <v>179</v>
      </c>
      <c r="M197" s="2">
        <v>6000</v>
      </c>
      <c r="N197" s="2">
        <v>2700</v>
      </c>
      <c r="O197" s="2">
        <v>2100</v>
      </c>
      <c r="P197" s="2">
        <v>900</v>
      </c>
      <c r="Q197" s="2">
        <v>300</v>
      </c>
      <c r="R197" s="33">
        <v>67500</v>
      </c>
    </row>
    <row r="198" spans="12:18" x14ac:dyDescent="0.25">
      <c r="L198" s="52">
        <v>180</v>
      </c>
      <c r="M198" s="2">
        <v>3000</v>
      </c>
      <c r="N198" s="2">
        <v>1350</v>
      </c>
      <c r="O198" s="2">
        <v>1050</v>
      </c>
      <c r="P198" s="2">
        <v>450</v>
      </c>
      <c r="Q198" s="2">
        <v>150</v>
      </c>
      <c r="R198" s="33">
        <v>19500</v>
      </c>
    </row>
    <row r="199" spans="12:18" x14ac:dyDescent="0.25">
      <c r="L199" s="52">
        <v>181</v>
      </c>
      <c r="M199" s="2">
        <v>3700</v>
      </c>
      <c r="N199" s="2">
        <v>1665</v>
      </c>
      <c r="O199" s="2">
        <v>1295</v>
      </c>
      <c r="P199" s="2">
        <v>555</v>
      </c>
      <c r="Q199" s="2">
        <v>185</v>
      </c>
      <c r="R199" s="33">
        <v>7500</v>
      </c>
    </row>
    <row r="200" spans="12:18" x14ac:dyDescent="0.25">
      <c r="L200" s="52">
        <v>182</v>
      </c>
      <c r="M200" s="2">
        <v>6800</v>
      </c>
      <c r="N200" s="2">
        <v>3060</v>
      </c>
      <c r="O200" s="2">
        <v>2380</v>
      </c>
      <c r="P200" s="2">
        <v>1020</v>
      </c>
      <c r="Q200" s="2">
        <v>340</v>
      </c>
      <c r="R200" s="33">
        <v>72000</v>
      </c>
    </row>
    <row r="201" spans="12:18" x14ac:dyDescent="0.25">
      <c r="L201" s="52">
        <v>183</v>
      </c>
      <c r="M201" s="2">
        <v>4700</v>
      </c>
      <c r="N201" s="2">
        <v>2115</v>
      </c>
      <c r="O201" s="2">
        <v>1645</v>
      </c>
      <c r="P201" s="2">
        <v>705</v>
      </c>
      <c r="Q201" s="2">
        <v>235</v>
      </c>
      <c r="R201" s="33">
        <v>30000</v>
      </c>
    </row>
    <row r="202" spans="12:18" x14ac:dyDescent="0.25">
      <c r="L202" s="52">
        <v>184</v>
      </c>
      <c r="M202" s="2">
        <v>5100</v>
      </c>
      <c r="N202" s="2">
        <v>2295</v>
      </c>
      <c r="O202" s="2">
        <v>1785</v>
      </c>
      <c r="P202" s="2">
        <v>765</v>
      </c>
      <c r="Q202" s="2">
        <v>255</v>
      </c>
      <c r="R202" s="33">
        <v>34500</v>
      </c>
    </row>
    <row r="203" spans="12:18" x14ac:dyDescent="0.25">
      <c r="L203" s="52">
        <v>185</v>
      </c>
      <c r="M203" s="2">
        <v>5600</v>
      </c>
      <c r="N203" s="2">
        <v>2520</v>
      </c>
      <c r="O203" s="2">
        <v>1960</v>
      </c>
      <c r="P203" s="2">
        <v>840</v>
      </c>
      <c r="Q203" s="2">
        <v>280</v>
      </c>
      <c r="R203" s="33">
        <v>48000</v>
      </c>
    </row>
    <row r="204" spans="12:18" x14ac:dyDescent="0.25">
      <c r="L204" s="52">
        <v>186</v>
      </c>
      <c r="M204" s="2">
        <v>7600</v>
      </c>
      <c r="N204" s="2">
        <v>3420</v>
      </c>
      <c r="O204" s="2">
        <v>2660</v>
      </c>
      <c r="P204" s="2">
        <v>1140</v>
      </c>
      <c r="Q204" s="2">
        <v>380</v>
      </c>
      <c r="R204" s="33">
        <v>73500</v>
      </c>
    </row>
    <row r="205" spans="12:18" x14ac:dyDescent="0.25">
      <c r="L205" s="52">
        <v>187</v>
      </c>
      <c r="M205" s="2">
        <v>5700</v>
      </c>
      <c r="N205" s="2">
        <v>2565</v>
      </c>
      <c r="O205" s="2">
        <v>1995</v>
      </c>
      <c r="P205" s="2">
        <v>855</v>
      </c>
      <c r="Q205" s="2">
        <v>285</v>
      </c>
      <c r="R205" s="33">
        <v>37500</v>
      </c>
    </row>
    <row r="206" spans="12:18" x14ac:dyDescent="0.25">
      <c r="L206" s="52">
        <v>188</v>
      </c>
      <c r="M206" s="2">
        <v>6400</v>
      </c>
      <c r="N206" s="2">
        <v>2880</v>
      </c>
      <c r="O206" s="2">
        <v>2240</v>
      </c>
      <c r="P206" s="2">
        <v>960</v>
      </c>
      <c r="Q206" s="2">
        <v>320</v>
      </c>
      <c r="R206" s="33">
        <v>49500</v>
      </c>
    </row>
    <row r="207" spans="12:18" x14ac:dyDescent="0.25">
      <c r="L207" s="52">
        <v>189</v>
      </c>
      <c r="M207" s="2">
        <v>3900</v>
      </c>
      <c r="N207" s="2">
        <v>1755</v>
      </c>
      <c r="O207" s="2">
        <v>1365</v>
      </c>
      <c r="P207" s="2">
        <v>585</v>
      </c>
      <c r="Q207" s="2">
        <v>195</v>
      </c>
      <c r="R207" s="33">
        <v>37500</v>
      </c>
    </row>
    <row r="208" spans="12:18" x14ac:dyDescent="0.25">
      <c r="L208" s="52">
        <v>190</v>
      </c>
      <c r="M208" s="2">
        <v>5300</v>
      </c>
      <c r="N208" s="2">
        <v>2385</v>
      </c>
      <c r="O208" s="2">
        <v>1855</v>
      </c>
      <c r="P208" s="2">
        <v>795</v>
      </c>
      <c r="Q208" s="2">
        <v>265</v>
      </c>
      <c r="R208" s="33">
        <v>43500</v>
      </c>
    </row>
    <row r="209" spans="12:18" x14ac:dyDescent="0.25">
      <c r="L209" s="52">
        <v>191</v>
      </c>
      <c r="M209" s="2">
        <v>4800</v>
      </c>
      <c r="N209" s="2">
        <v>2160</v>
      </c>
      <c r="O209" s="2">
        <v>1680</v>
      </c>
      <c r="P209" s="2">
        <v>720</v>
      </c>
      <c r="Q209" s="2">
        <v>240</v>
      </c>
      <c r="R209" s="33">
        <v>42000</v>
      </c>
    </row>
    <row r="210" spans="12:18" x14ac:dyDescent="0.25">
      <c r="L210" s="52">
        <v>192</v>
      </c>
      <c r="M210" s="2">
        <v>5600</v>
      </c>
      <c r="N210" s="2">
        <v>2520</v>
      </c>
      <c r="O210" s="2">
        <v>1960</v>
      </c>
      <c r="P210" s="2">
        <v>840</v>
      </c>
      <c r="Q210" s="2">
        <v>280</v>
      </c>
      <c r="R210" s="33">
        <v>60000</v>
      </c>
    </row>
    <row r="211" spans="12:18" x14ac:dyDescent="0.25">
      <c r="L211" s="52">
        <v>193</v>
      </c>
      <c r="M211" s="2">
        <v>5000</v>
      </c>
      <c r="N211" s="2">
        <v>2250</v>
      </c>
      <c r="O211" s="2">
        <v>1750</v>
      </c>
      <c r="P211" s="2">
        <v>750</v>
      </c>
      <c r="Q211" s="2">
        <v>250</v>
      </c>
      <c r="R211" s="33">
        <v>40500</v>
      </c>
    </row>
    <row r="212" spans="12:18" x14ac:dyDescent="0.25">
      <c r="L212" s="52">
        <v>194</v>
      </c>
      <c r="M212" s="2">
        <v>5200</v>
      </c>
      <c r="N212" s="2">
        <v>2340</v>
      </c>
      <c r="O212" s="2">
        <v>1820</v>
      </c>
      <c r="P212" s="2">
        <v>780</v>
      </c>
      <c r="Q212" s="2">
        <v>260</v>
      </c>
      <c r="R212" s="33">
        <v>27000</v>
      </c>
    </row>
    <row r="213" spans="12:18" x14ac:dyDescent="0.25">
      <c r="L213" s="52">
        <v>195</v>
      </c>
      <c r="M213" s="2">
        <v>5600</v>
      </c>
      <c r="N213" s="2">
        <v>2520</v>
      </c>
      <c r="O213" s="2">
        <v>1960</v>
      </c>
      <c r="P213" s="2">
        <v>840</v>
      </c>
      <c r="Q213" s="2">
        <v>280</v>
      </c>
      <c r="R213" s="33">
        <v>54000</v>
      </c>
    </row>
    <row r="214" spans="12:18" x14ac:dyDescent="0.25">
      <c r="L214" s="52">
        <v>196</v>
      </c>
      <c r="M214" s="2">
        <v>4600</v>
      </c>
      <c r="N214" s="2">
        <v>2070</v>
      </c>
      <c r="O214" s="2">
        <v>1610</v>
      </c>
      <c r="P214" s="2">
        <v>690</v>
      </c>
      <c r="Q214" s="2">
        <v>230</v>
      </c>
      <c r="R214" s="33">
        <v>25500</v>
      </c>
    </row>
    <row r="215" spans="12:18" x14ac:dyDescent="0.25">
      <c r="L215" s="52">
        <v>197</v>
      </c>
      <c r="M215" s="2">
        <v>4900</v>
      </c>
      <c r="N215" s="2">
        <v>2205</v>
      </c>
      <c r="O215" s="2">
        <v>1715</v>
      </c>
      <c r="P215" s="2">
        <v>735</v>
      </c>
      <c r="Q215" s="2">
        <v>245</v>
      </c>
      <c r="R215" s="33">
        <v>33000</v>
      </c>
    </row>
    <row r="216" spans="12:18" x14ac:dyDescent="0.25">
      <c r="L216" s="52">
        <v>198</v>
      </c>
      <c r="M216" s="2">
        <v>5200</v>
      </c>
      <c r="N216" s="2">
        <v>2340</v>
      </c>
      <c r="O216" s="2">
        <v>1820</v>
      </c>
      <c r="P216" s="2">
        <v>780</v>
      </c>
      <c r="Q216" s="2">
        <v>260</v>
      </c>
      <c r="R216" s="33">
        <v>31500</v>
      </c>
    </row>
    <row r="217" spans="12:18" x14ac:dyDescent="0.25">
      <c r="L217" s="52">
        <v>199</v>
      </c>
      <c r="M217" s="2">
        <v>5500</v>
      </c>
      <c r="N217" s="2">
        <v>2475</v>
      </c>
      <c r="O217" s="2">
        <v>1925</v>
      </c>
      <c r="P217" s="2">
        <v>825</v>
      </c>
      <c r="Q217" s="2">
        <v>275</v>
      </c>
      <c r="R217" s="33">
        <v>39000</v>
      </c>
    </row>
    <row r="218" spans="12:18" x14ac:dyDescent="0.25">
      <c r="L218" s="52">
        <v>200</v>
      </c>
      <c r="M218" s="2">
        <v>5100</v>
      </c>
      <c r="N218" s="2">
        <v>2295</v>
      </c>
      <c r="O218" s="2">
        <v>1785</v>
      </c>
      <c r="P218" s="2">
        <v>765</v>
      </c>
      <c r="Q218" s="2">
        <v>255</v>
      </c>
      <c r="R218" s="33">
        <v>34500</v>
      </c>
    </row>
    <row r="219" spans="12:18" x14ac:dyDescent="0.25">
      <c r="L219" s="52">
        <v>201</v>
      </c>
      <c r="M219" s="2">
        <v>5800</v>
      </c>
      <c r="N219" s="2">
        <v>2610</v>
      </c>
      <c r="O219" s="2">
        <v>2030</v>
      </c>
      <c r="P219" s="2">
        <v>870</v>
      </c>
      <c r="Q219" s="2">
        <v>290</v>
      </c>
      <c r="R219" s="33">
        <v>40500</v>
      </c>
    </row>
    <row r="220" spans="12:18" x14ac:dyDescent="0.25">
      <c r="L220" s="52">
        <v>202</v>
      </c>
      <c r="M220" s="2">
        <v>5900</v>
      </c>
      <c r="N220" s="2">
        <v>2655</v>
      </c>
      <c r="O220" s="2">
        <v>2065</v>
      </c>
      <c r="P220" s="2">
        <v>885</v>
      </c>
      <c r="Q220" s="2">
        <v>295</v>
      </c>
      <c r="R220" s="33">
        <v>39000</v>
      </c>
    </row>
    <row r="221" spans="12:18" x14ac:dyDescent="0.25">
      <c r="L221" s="52">
        <v>203</v>
      </c>
      <c r="M221" s="2">
        <v>4900</v>
      </c>
      <c r="N221" s="2">
        <v>2205</v>
      </c>
      <c r="O221" s="2">
        <v>1715</v>
      </c>
      <c r="P221" s="2">
        <v>735</v>
      </c>
      <c r="Q221" s="2">
        <v>245</v>
      </c>
      <c r="R221" s="33">
        <v>42000</v>
      </c>
    </row>
    <row r="222" spans="12:18" x14ac:dyDescent="0.25">
      <c r="L222" s="52">
        <v>204</v>
      </c>
      <c r="M222" s="2">
        <v>4000</v>
      </c>
      <c r="N222" s="2">
        <v>1800</v>
      </c>
      <c r="O222" s="2">
        <v>1400</v>
      </c>
      <c r="P222" s="2">
        <v>600</v>
      </c>
      <c r="Q222" s="2">
        <v>200</v>
      </c>
      <c r="R222" s="33">
        <v>37500</v>
      </c>
    </row>
    <row r="223" spans="12:18" x14ac:dyDescent="0.25">
      <c r="L223" s="52">
        <v>205</v>
      </c>
      <c r="M223" s="2">
        <v>6400</v>
      </c>
      <c r="N223" s="2">
        <v>2880</v>
      </c>
      <c r="O223" s="2">
        <v>2240</v>
      </c>
      <c r="P223" s="2">
        <v>960</v>
      </c>
      <c r="Q223" s="2">
        <v>320</v>
      </c>
      <c r="R223" s="33">
        <v>70500</v>
      </c>
    </row>
    <row r="224" spans="12:18" x14ac:dyDescent="0.25">
      <c r="L224" s="52">
        <v>206</v>
      </c>
      <c r="M224" s="2">
        <v>5900</v>
      </c>
      <c r="N224" s="2">
        <v>2655</v>
      </c>
      <c r="O224" s="2">
        <v>2065</v>
      </c>
      <c r="P224" s="2">
        <v>885</v>
      </c>
      <c r="Q224" s="2">
        <v>295</v>
      </c>
      <c r="R224" s="33">
        <v>46500</v>
      </c>
    </row>
    <row r="225" spans="12:18" x14ac:dyDescent="0.25">
      <c r="L225" s="52">
        <v>207</v>
      </c>
      <c r="M225" s="2">
        <v>5600</v>
      </c>
      <c r="N225" s="2">
        <v>2520</v>
      </c>
      <c r="O225" s="2">
        <v>1960</v>
      </c>
      <c r="P225" s="2">
        <v>840</v>
      </c>
      <c r="Q225" s="2">
        <v>280</v>
      </c>
      <c r="R225" s="33">
        <v>27000</v>
      </c>
    </row>
    <row r="226" spans="12:18" x14ac:dyDescent="0.25">
      <c r="L226" s="52">
        <v>208</v>
      </c>
      <c r="M226" s="2">
        <v>3800</v>
      </c>
      <c r="N226" s="2">
        <v>1710</v>
      </c>
      <c r="O226" s="2">
        <v>1330</v>
      </c>
      <c r="P226" s="2">
        <v>570</v>
      </c>
      <c r="Q226" s="2">
        <v>190</v>
      </c>
      <c r="R226" s="33">
        <v>33000</v>
      </c>
    </row>
    <row r="227" spans="12:18" x14ac:dyDescent="0.25">
      <c r="L227" s="52">
        <v>209</v>
      </c>
      <c r="M227" s="2">
        <v>3500</v>
      </c>
      <c r="N227" s="2">
        <v>1575</v>
      </c>
      <c r="O227" s="2">
        <v>1225</v>
      </c>
      <c r="P227" s="2">
        <v>525</v>
      </c>
      <c r="Q227" s="2">
        <v>175</v>
      </c>
      <c r="R227" s="33">
        <v>22500</v>
      </c>
    </row>
    <row r="228" spans="12:18" x14ac:dyDescent="0.25">
      <c r="L228" s="52">
        <v>210</v>
      </c>
      <c r="M228" s="2">
        <v>5700</v>
      </c>
      <c r="N228" s="2">
        <v>2565</v>
      </c>
      <c r="O228" s="2">
        <v>1995</v>
      </c>
      <c r="P228" s="2">
        <v>855</v>
      </c>
      <c r="Q228" s="2">
        <v>285</v>
      </c>
      <c r="R228" s="33">
        <v>48000</v>
      </c>
    </row>
    <row r="229" spans="12:18" x14ac:dyDescent="0.25">
      <c r="L229" s="52">
        <v>211</v>
      </c>
      <c r="M229" s="2">
        <v>6300</v>
      </c>
      <c r="N229" s="2">
        <v>2835</v>
      </c>
      <c r="O229" s="2">
        <v>2205</v>
      </c>
      <c r="P229" s="2">
        <v>945</v>
      </c>
      <c r="Q229" s="2">
        <v>315</v>
      </c>
      <c r="R229" s="33">
        <v>43500</v>
      </c>
    </row>
    <row r="230" spans="12:18" x14ac:dyDescent="0.25">
      <c r="L230" s="52">
        <v>212</v>
      </c>
      <c r="M230" s="2">
        <v>5200</v>
      </c>
      <c r="N230" s="2">
        <v>2340</v>
      </c>
      <c r="O230" s="2">
        <v>1820</v>
      </c>
      <c r="P230" s="2">
        <v>780</v>
      </c>
      <c r="Q230" s="2">
        <v>260</v>
      </c>
      <c r="R230" s="33">
        <v>42000</v>
      </c>
    </row>
    <row r="231" spans="12:18" x14ac:dyDescent="0.25">
      <c r="L231" s="52">
        <v>213</v>
      </c>
      <c r="M231" s="2">
        <v>6500</v>
      </c>
      <c r="N231" s="2">
        <v>2925</v>
      </c>
      <c r="O231" s="2">
        <v>2275</v>
      </c>
      <c r="P231" s="2">
        <v>975</v>
      </c>
      <c r="Q231" s="2">
        <v>325</v>
      </c>
      <c r="R231" s="33">
        <v>75000</v>
      </c>
    </row>
    <row r="232" spans="12:18" x14ac:dyDescent="0.25">
      <c r="L232" s="52">
        <v>214</v>
      </c>
      <c r="M232" s="2">
        <v>4500</v>
      </c>
      <c r="N232" s="2">
        <v>2025</v>
      </c>
      <c r="O232" s="2">
        <v>1575</v>
      </c>
      <c r="P232" s="2">
        <v>675</v>
      </c>
      <c r="Q232" s="2">
        <v>225</v>
      </c>
      <c r="R232" s="33">
        <v>25500</v>
      </c>
    </row>
    <row r="233" spans="12:18" x14ac:dyDescent="0.25">
      <c r="L233" s="52">
        <v>215</v>
      </c>
      <c r="M233" s="2">
        <v>4400</v>
      </c>
      <c r="N233" s="2">
        <v>1980</v>
      </c>
      <c r="O233" s="2">
        <v>1540</v>
      </c>
      <c r="P233" s="2">
        <v>660</v>
      </c>
      <c r="Q233" s="2">
        <v>220</v>
      </c>
      <c r="R233" s="33">
        <v>30000</v>
      </c>
    </row>
    <row r="234" spans="12:18" x14ac:dyDescent="0.25">
      <c r="L234" s="52">
        <v>216</v>
      </c>
      <c r="M234" s="2">
        <v>6300</v>
      </c>
      <c r="N234" s="2">
        <v>2835</v>
      </c>
      <c r="O234" s="2">
        <v>2205</v>
      </c>
      <c r="P234" s="2">
        <v>945</v>
      </c>
      <c r="Q234" s="2">
        <v>315</v>
      </c>
      <c r="R234" s="33">
        <v>37500</v>
      </c>
    </row>
    <row r="235" spans="12:18" x14ac:dyDescent="0.25">
      <c r="L235" s="52">
        <v>217</v>
      </c>
      <c r="M235" s="2">
        <v>5700</v>
      </c>
      <c r="N235" s="2">
        <v>2565</v>
      </c>
      <c r="O235" s="2">
        <v>1995</v>
      </c>
      <c r="P235" s="2">
        <v>855</v>
      </c>
      <c r="Q235" s="2">
        <v>285</v>
      </c>
      <c r="R235" s="33">
        <v>37500</v>
      </c>
    </row>
    <row r="236" spans="12:18" x14ac:dyDescent="0.25">
      <c r="L236" s="52">
        <v>218</v>
      </c>
      <c r="M236" s="2">
        <v>6000</v>
      </c>
      <c r="N236" s="2">
        <v>2700</v>
      </c>
      <c r="O236" s="2">
        <v>2100</v>
      </c>
      <c r="P236" s="2">
        <v>900</v>
      </c>
      <c r="Q236" s="2">
        <v>300</v>
      </c>
      <c r="R236" s="33">
        <v>66000</v>
      </c>
    </row>
    <row r="237" spans="12:18" x14ac:dyDescent="0.25">
      <c r="L237" s="52">
        <v>219</v>
      </c>
      <c r="M237" s="2">
        <v>3400</v>
      </c>
      <c r="N237" s="2">
        <v>1530</v>
      </c>
      <c r="O237" s="2">
        <v>1190</v>
      </c>
      <c r="P237" s="2">
        <v>510</v>
      </c>
      <c r="Q237" s="2">
        <v>170</v>
      </c>
      <c r="R237" s="33">
        <v>16500</v>
      </c>
    </row>
    <row r="238" spans="12:18" x14ac:dyDescent="0.25">
      <c r="L238" s="52">
        <v>220</v>
      </c>
      <c r="M238" s="2">
        <v>5200</v>
      </c>
      <c r="N238" s="2">
        <v>2340</v>
      </c>
      <c r="O238" s="2">
        <v>1820</v>
      </c>
      <c r="P238" s="2">
        <v>780</v>
      </c>
      <c r="Q238" s="2">
        <v>260</v>
      </c>
      <c r="R238" s="33">
        <v>27000</v>
      </c>
    </row>
    <row r="239" spans="12:18" x14ac:dyDescent="0.25">
      <c r="L239" s="52">
        <v>221</v>
      </c>
      <c r="M239" s="2">
        <v>7000</v>
      </c>
      <c r="N239" s="2">
        <v>3150</v>
      </c>
      <c r="O239" s="2">
        <v>2450</v>
      </c>
      <c r="P239" s="2">
        <v>1050</v>
      </c>
      <c r="Q239" s="2">
        <v>350</v>
      </c>
      <c r="R239" s="33">
        <v>58500</v>
      </c>
    </row>
    <row r="240" spans="12:18" x14ac:dyDescent="0.25">
      <c r="L240" s="52">
        <v>222</v>
      </c>
      <c r="M240" s="2">
        <v>6300</v>
      </c>
      <c r="N240" s="2">
        <v>2835</v>
      </c>
      <c r="O240" s="2">
        <v>2205</v>
      </c>
      <c r="P240" s="2">
        <v>945</v>
      </c>
      <c r="Q240" s="2">
        <v>315</v>
      </c>
      <c r="R240" s="33">
        <v>51000</v>
      </c>
    </row>
    <row r="241" spans="12:18" x14ac:dyDescent="0.25">
      <c r="L241" s="52">
        <v>223</v>
      </c>
      <c r="M241" s="2">
        <v>5400</v>
      </c>
      <c r="N241" s="2">
        <v>2430</v>
      </c>
      <c r="O241" s="2">
        <v>1890</v>
      </c>
      <c r="P241" s="2">
        <v>810</v>
      </c>
      <c r="Q241" s="2">
        <v>270</v>
      </c>
      <c r="R241" s="33">
        <v>39000</v>
      </c>
    </row>
    <row r="242" spans="12:18" x14ac:dyDescent="0.25">
      <c r="L242" s="52">
        <v>224</v>
      </c>
      <c r="M242" s="2">
        <v>4600</v>
      </c>
      <c r="N242" s="2">
        <v>2070</v>
      </c>
      <c r="O242" s="2">
        <v>1610</v>
      </c>
      <c r="P242" s="2">
        <v>690</v>
      </c>
      <c r="Q242" s="2">
        <v>230</v>
      </c>
      <c r="R242" s="33">
        <v>33000</v>
      </c>
    </row>
    <row r="243" spans="12:18" x14ac:dyDescent="0.25">
      <c r="L243" s="52">
        <v>225</v>
      </c>
      <c r="M243" s="2">
        <v>5900</v>
      </c>
      <c r="N243" s="2">
        <v>2655</v>
      </c>
      <c r="O243" s="2">
        <v>2065</v>
      </c>
      <c r="P243" s="2">
        <v>885</v>
      </c>
      <c r="Q243" s="2">
        <v>295</v>
      </c>
      <c r="R243" s="33">
        <v>36000</v>
      </c>
    </row>
    <row r="244" spans="12:18" x14ac:dyDescent="0.25">
      <c r="L244" s="52">
        <v>226</v>
      </c>
      <c r="M244" s="2">
        <v>6700</v>
      </c>
      <c r="N244" s="2">
        <v>3015</v>
      </c>
      <c r="O244" s="2">
        <v>2345</v>
      </c>
      <c r="P244" s="2">
        <v>1005</v>
      </c>
      <c r="Q244" s="2">
        <v>335</v>
      </c>
      <c r="R244" s="33">
        <v>48000</v>
      </c>
    </row>
    <row r="245" spans="12:18" x14ac:dyDescent="0.25">
      <c r="L245" s="52">
        <v>227</v>
      </c>
      <c r="M245" s="2">
        <v>4400</v>
      </c>
      <c r="N245" s="2">
        <v>1980</v>
      </c>
      <c r="O245" s="2">
        <v>1540</v>
      </c>
      <c r="P245" s="2">
        <v>660</v>
      </c>
      <c r="Q245" s="2">
        <v>220</v>
      </c>
      <c r="R245" s="33">
        <v>34500</v>
      </c>
    </row>
    <row r="246" spans="12:18" x14ac:dyDescent="0.25">
      <c r="L246" s="52">
        <v>228</v>
      </c>
      <c r="M246" s="2">
        <v>4600</v>
      </c>
      <c r="N246" s="2">
        <v>2070</v>
      </c>
      <c r="O246" s="2">
        <v>1610</v>
      </c>
      <c r="P246" s="2">
        <v>690</v>
      </c>
      <c r="Q246" s="2">
        <v>230</v>
      </c>
      <c r="R246" s="33">
        <v>40500</v>
      </c>
    </row>
    <row r="247" spans="12:18" x14ac:dyDescent="0.25">
      <c r="L247" s="52">
        <v>229</v>
      </c>
      <c r="M247" s="2">
        <v>5600</v>
      </c>
      <c r="N247" s="2">
        <v>2520</v>
      </c>
      <c r="O247" s="2">
        <v>1960</v>
      </c>
      <c r="P247" s="2">
        <v>840</v>
      </c>
      <c r="Q247" s="2">
        <v>280</v>
      </c>
      <c r="R247" s="33">
        <v>46500</v>
      </c>
    </row>
    <row r="248" spans="12:18" x14ac:dyDescent="0.25">
      <c r="L248" s="52">
        <v>230</v>
      </c>
      <c r="M248" s="2">
        <v>5500</v>
      </c>
      <c r="N248" s="2">
        <v>2475</v>
      </c>
      <c r="O248" s="2">
        <v>1925</v>
      </c>
      <c r="P248" s="2">
        <v>825</v>
      </c>
      <c r="Q248" s="2">
        <v>275</v>
      </c>
      <c r="R248" s="33">
        <v>49500</v>
      </c>
    </row>
    <row r="249" spans="12:18" x14ac:dyDescent="0.25">
      <c r="L249" s="52">
        <v>231</v>
      </c>
      <c r="M249" s="2">
        <v>5100</v>
      </c>
      <c r="N249" s="2">
        <v>2295</v>
      </c>
      <c r="O249" s="2">
        <v>1785</v>
      </c>
      <c r="P249" s="2">
        <v>765</v>
      </c>
      <c r="Q249" s="2">
        <v>255</v>
      </c>
      <c r="R249" s="33">
        <v>36000</v>
      </c>
    </row>
    <row r="250" spans="12:18" x14ac:dyDescent="0.25">
      <c r="L250" s="52">
        <v>232</v>
      </c>
      <c r="M250" s="2">
        <v>4900</v>
      </c>
      <c r="N250" s="2">
        <v>2205</v>
      </c>
      <c r="O250" s="2">
        <v>1715</v>
      </c>
      <c r="P250" s="2">
        <v>735</v>
      </c>
      <c r="Q250" s="2">
        <v>245</v>
      </c>
      <c r="R250" s="33">
        <v>24000</v>
      </c>
    </row>
    <row r="251" spans="12:18" x14ac:dyDescent="0.25">
      <c r="L251" s="52">
        <v>233</v>
      </c>
      <c r="M251" s="2">
        <v>5500</v>
      </c>
      <c r="N251" s="2">
        <v>2475</v>
      </c>
      <c r="O251" s="2">
        <v>1925</v>
      </c>
      <c r="P251" s="2">
        <v>825</v>
      </c>
      <c r="Q251" s="2">
        <v>275</v>
      </c>
      <c r="R251" s="33">
        <v>40500</v>
      </c>
    </row>
    <row r="252" spans="12:18" x14ac:dyDescent="0.25">
      <c r="L252" s="52">
        <v>234</v>
      </c>
      <c r="M252" s="2">
        <v>5400</v>
      </c>
      <c r="N252" s="2">
        <v>2430</v>
      </c>
      <c r="O252" s="2">
        <v>1890</v>
      </c>
      <c r="P252" s="2">
        <v>810</v>
      </c>
      <c r="Q252" s="2">
        <v>270</v>
      </c>
      <c r="R252" s="33">
        <v>37500</v>
      </c>
    </row>
    <row r="253" spans="12:18" x14ac:dyDescent="0.25">
      <c r="L253" s="52">
        <v>235</v>
      </c>
      <c r="M253" s="2">
        <v>6500</v>
      </c>
      <c r="N253" s="2">
        <v>2925</v>
      </c>
      <c r="O253" s="2">
        <v>2275</v>
      </c>
      <c r="P253" s="2">
        <v>975</v>
      </c>
      <c r="Q253" s="2">
        <v>325</v>
      </c>
      <c r="R253" s="33">
        <v>43500</v>
      </c>
    </row>
    <row r="254" spans="12:18" x14ac:dyDescent="0.25">
      <c r="L254" s="52">
        <v>236</v>
      </c>
      <c r="M254" s="2">
        <v>5800</v>
      </c>
      <c r="N254" s="2">
        <v>2610</v>
      </c>
      <c r="O254" s="2">
        <v>2030</v>
      </c>
      <c r="P254" s="2">
        <v>870</v>
      </c>
      <c r="Q254" s="2">
        <v>290</v>
      </c>
      <c r="R254" s="33">
        <v>15000</v>
      </c>
    </row>
    <row r="255" spans="12:18" x14ac:dyDescent="0.25">
      <c r="L255" s="52">
        <v>237</v>
      </c>
      <c r="M255" s="2">
        <v>5400</v>
      </c>
      <c r="N255" s="2">
        <v>2430</v>
      </c>
      <c r="O255" s="2">
        <v>1890</v>
      </c>
      <c r="P255" s="2">
        <v>810</v>
      </c>
      <c r="Q255" s="2">
        <v>270</v>
      </c>
      <c r="R255" s="33">
        <v>24000</v>
      </c>
    </row>
    <row r="256" spans="12:18" x14ac:dyDescent="0.25">
      <c r="L256" s="52">
        <v>238</v>
      </c>
      <c r="M256" s="2">
        <v>5500</v>
      </c>
      <c r="N256" s="2">
        <v>2475</v>
      </c>
      <c r="O256" s="2">
        <v>1925</v>
      </c>
      <c r="P256" s="2">
        <v>825</v>
      </c>
      <c r="Q256" s="2">
        <v>275</v>
      </c>
      <c r="R256" s="33">
        <v>31500</v>
      </c>
    </row>
    <row r="257" spans="12:18" x14ac:dyDescent="0.25">
      <c r="L257" s="52">
        <v>239</v>
      </c>
      <c r="M257" s="2">
        <v>5400</v>
      </c>
      <c r="N257" s="2">
        <v>2430</v>
      </c>
      <c r="O257" s="2">
        <v>1890</v>
      </c>
      <c r="P257" s="2">
        <v>810</v>
      </c>
      <c r="Q257" s="2">
        <v>270</v>
      </c>
      <c r="R257" s="33">
        <v>43500</v>
      </c>
    </row>
    <row r="258" spans="12:18" x14ac:dyDescent="0.25">
      <c r="L258" s="52">
        <v>240</v>
      </c>
      <c r="M258" s="2">
        <v>5800</v>
      </c>
      <c r="N258" s="2">
        <v>2610</v>
      </c>
      <c r="O258" s="2">
        <v>2030</v>
      </c>
      <c r="P258" s="2">
        <v>870</v>
      </c>
      <c r="Q258" s="2">
        <v>290</v>
      </c>
      <c r="R258" s="33">
        <v>49500</v>
      </c>
    </row>
    <row r="259" spans="12:18" x14ac:dyDescent="0.25">
      <c r="L259" s="52">
        <v>241</v>
      </c>
      <c r="M259" s="2">
        <v>6500</v>
      </c>
      <c r="N259" s="2">
        <v>2925</v>
      </c>
      <c r="O259" s="2">
        <v>2275</v>
      </c>
      <c r="P259" s="2">
        <v>975</v>
      </c>
      <c r="Q259" s="2">
        <v>325</v>
      </c>
      <c r="R259" s="33">
        <v>60000</v>
      </c>
    </row>
    <row r="260" spans="12:18" x14ac:dyDescent="0.25">
      <c r="L260" s="52">
        <v>242</v>
      </c>
      <c r="M260" s="2">
        <v>6300</v>
      </c>
      <c r="N260" s="2">
        <v>2835</v>
      </c>
      <c r="O260" s="2">
        <v>2205</v>
      </c>
      <c r="P260" s="2">
        <v>945</v>
      </c>
      <c r="Q260" s="2">
        <v>315</v>
      </c>
      <c r="R260" s="33">
        <v>63000</v>
      </c>
    </row>
    <row r="261" spans="12:18" x14ac:dyDescent="0.25">
      <c r="L261" s="52">
        <v>243</v>
      </c>
      <c r="M261" s="2">
        <v>7200</v>
      </c>
      <c r="N261" s="2">
        <v>3240</v>
      </c>
      <c r="O261" s="2">
        <v>2520</v>
      </c>
      <c r="P261" s="2">
        <v>1080</v>
      </c>
      <c r="Q261" s="2">
        <v>360</v>
      </c>
      <c r="R261" s="33">
        <v>75000</v>
      </c>
    </row>
    <row r="262" spans="12:18" x14ac:dyDescent="0.25">
      <c r="L262" s="52">
        <v>244</v>
      </c>
      <c r="M262" s="2">
        <v>6700</v>
      </c>
      <c r="N262" s="2">
        <v>3015</v>
      </c>
      <c r="O262" s="2">
        <v>2345</v>
      </c>
      <c r="P262" s="2">
        <v>1005</v>
      </c>
      <c r="Q262" s="2">
        <v>335</v>
      </c>
      <c r="R262" s="33">
        <v>66000</v>
      </c>
    </row>
    <row r="263" spans="12:18" x14ac:dyDescent="0.25">
      <c r="L263" s="52">
        <v>245</v>
      </c>
      <c r="M263" s="2">
        <v>4000</v>
      </c>
      <c r="N263" s="2">
        <v>1800</v>
      </c>
      <c r="O263" s="2">
        <v>1400</v>
      </c>
      <c r="P263" s="2">
        <v>600</v>
      </c>
      <c r="Q263" s="2">
        <v>200</v>
      </c>
      <c r="R263" s="33">
        <v>30000</v>
      </c>
    </row>
    <row r="264" spans="12:18" x14ac:dyDescent="0.25">
      <c r="L264" s="52">
        <v>246</v>
      </c>
      <c r="M264" s="2">
        <v>5000</v>
      </c>
      <c r="N264" s="2">
        <v>2250</v>
      </c>
      <c r="O264" s="2">
        <v>1750</v>
      </c>
      <c r="P264" s="2">
        <v>750</v>
      </c>
      <c r="Q264" s="2">
        <v>250</v>
      </c>
      <c r="R264" s="33">
        <v>34500</v>
      </c>
    </row>
    <row r="265" spans="12:18" x14ac:dyDescent="0.25">
      <c r="L265" s="52">
        <v>247</v>
      </c>
      <c r="M265" s="2">
        <v>5200</v>
      </c>
      <c r="N265" s="2">
        <v>2340</v>
      </c>
      <c r="O265" s="2">
        <v>1820</v>
      </c>
      <c r="P265" s="2">
        <v>780</v>
      </c>
      <c r="Q265" s="2">
        <v>260</v>
      </c>
      <c r="R265" s="33">
        <v>55500</v>
      </c>
    </row>
    <row r="266" spans="12:18" x14ac:dyDescent="0.25">
      <c r="L266" s="52">
        <v>248</v>
      </c>
      <c r="M266" s="2">
        <v>4000</v>
      </c>
      <c r="N266" s="2">
        <v>1800</v>
      </c>
      <c r="O266" s="2">
        <v>1400</v>
      </c>
      <c r="P266" s="2">
        <v>600</v>
      </c>
      <c r="Q266" s="2">
        <v>200</v>
      </c>
      <c r="R266" s="33">
        <v>22500</v>
      </c>
    </row>
    <row r="267" spans="12:18" x14ac:dyDescent="0.25">
      <c r="L267" s="52">
        <v>249</v>
      </c>
      <c r="M267" s="2">
        <v>4000</v>
      </c>
      <c r="N267" s="2">
        <v>1800</v>
      </c>
      <c r="O267" s="2">
        <v>1400</v>
      </c>
      <c r="P267" s="2">
        <v>600</v>
      </c>
      <c r="Q267" s="2">
        <v>200</v>
      </c>
      <c r="R267" s="33">
        <v>34500</v>
      </c>
    </row>
    <row r="268" spans="12:18" x14ac:dyDescent="0.25">
      <c r="L268" s="52">
        <v>250</v>
      </c>
      <c r="M268" s="2">
        <v>5500</v>
      </c>
      <c r="N268" s="2">
        <v>2475</v>
      </c>
      <c r="O268" s="2">
        <v>1925</v>
      </c>
      <c r="P268" s="2">
        <v>825</v>
      </c>
      <c r="Q268" s="2">
        <v>275</v>
      </c>
      <c r="R268" s="33">
        <v>52500</v>
      </c>
    </row>
    <row r="269" spans="12:18" x14ac:dyDescent="0.25">
      <c r="L269" s="52">
        <v>251</v>
      </c>
      <c r="M269" s="2">
        <v>6500</v>
      </c>
      <c r="N269" s="2">
        <v>2925</v>
      </c>
      <c r="O269" s="2">
        <v>2275</v>
      </c>
      <c r="P269" s="2">
        <v>975</v>
      </c>
      <c r="Q269" s="2">
        <v>325</v>
      </c>
      <c r="R269" s="33">
        <v>22500</v>
      </c>
    </row>
    <row r="270" spans="12:18" x14ac:dyDescent="0.25">
      <c r="L270" s="52">
        <v>252</v>
      </c>
      <c r="M270" s="2">
        <v>5300</v>
      </c>
      <c r="N270" s="2">
        <v>2385</v>
      </c>
      <c r="O270" s="2">
        <v>1855</v>
      </c>
      <c r="P270" s="2">
        <v>795</v>
      </c>
      <c r="Q270" s="2">
        <v>265</v>
      </c>
      <c r="R270" s="33">
        <v>42000</v>
      </c>
    </row>
    <row r="271" spans="12:18" x14ac:dyDescent="0.25">
      <c r="L271" s="52">
        <v>253</v>
      </c>
      <c r="M271" s="2">
        <v>4600</v>
      </c>
      <c r="N271" s="2">
        <v>2070</v>
      </c>
      <c r="O271" s="2">
        <v>1610</v>
      </c>
      <c r="P271" s="2">
        <v>690</v>
      </c>
      <c r="Q271" s="2">
        <v>230</v>
      </c>
      <c r="R271" s="33">
        <v>7500</v>
      </c>
    </row>
    <row r="272" spans="12:18" x14ac:dyDescent="0.25">
      <c r="L272" s="52">
        <v>254</v>
      </c>
      <c r="M272" s="2">
        <v>5700</v>
      </c>
      <c r="N272" s="2">
        <v>2565</v>
      </c>
      <c r="O272" s="2">
        <v>1995</v>
      </c>
      <c r="P272" s="2">
        <v>855</v>
      </c>
      <c r="Q272" s="2">
        <v>285</v>
      </c>
      <c r="R272" s="33">
        <v>34500</v>
      </c>
    </row>
    <row r="273" spans="12:18" x14ac:dyDescent="0.25">
      <c r="L273" s="52">
        <v>255</v>
      </c>
      <c r="M273" s="2">
        <v>6000</v>
      </c>
      <c r="N273" s="2">
        <v>2700</v>
      </c>
      <c r="O273" s="2">
        <v>2100</v>
      </c>
      <c r="P273" s="2">
        <v>900</v>
      </c>
      <c r="Q273" s="2">
        <v>300</v>
      </c>
      <c r="R273" s="33">
        <v>57000</v>
      </c>
    </row>
    <row r="274" spans="12:18" x14ac:dyDescent="0.25">
      <c r="L274" s="52">
        <v>256</v>
      </c>
      <c r="M274" s="2">
        <v>5700</v>
      </c>
      <c r="N274" s="2">
        <v>2565</v>
      </c>
      <c r="O274" s="2">
        <v>1995</v>
      </c>
      <c r="P274" s="2">
        <v>855</v>
      </c>
      <c r="Q274" s="2">
        <v>285</v>
      </c>
      <c r="R274" s="33">
        <v>60000</v>
      </c>
    </row>
    <row r="275" spans="12:18" x14ac:dyDescent="0.25">
      <c r="L275" s="52">
        <v>257</v>
      </c>
      <c r="M275" s="2">
        <v>7100</v>
      </c>
      <c r="N275" s="2">
        <v>3195</v>
      </c>
      <c r="O275" s="2">
        <v>2485</v>
      </c>
      <c r="P275" s="2">
        <v>1065</v>
      </c>
      <c r="Q275" s="2">
        <v>355</v>
      </c>
      <c r="R275" s="33">
        <v>75000</v>
      </c>
    </row>
    <row r="276" spans="12:18" x14ac:dyDescent="0.25">
      <c r="L276" s="52">
        <v>258</v>
      </c>
      <c r="M276" s="2">
        <v>5400</v>
      </c>
      <c r="N276" s="2">
        <v>2430</v>
      </c>
      <c r="O276" s="2">
        <v>1890</v>
      </c>
      <c r="P276" s="2">
        <v>810</v>
      </c>
      <c r="Q276" s="2">
        <v>270</v>
      </c>
      <c r="R276" s="33">
        <v>55500</v>
      </c>
    </row>
    <row r="277" spans="12:18" x14ac:dyDescent="0.25">
      <c r="L277" s="52">
        <v>259</v>
      </c>
      <c r="M277" s="2">
        <v>5300</v>
      </c>
      <c r="N277" s="2">
        <v>2385</v>
      </c>
      <c r="O277" s="2">
        <v>1855</v>
      </c>
      <c r="P277" s="2">
        <v>795</v>
      </c>
      <c r="Q277" s="2">
        <v>265</v>
      </c>
      <c r="R277" s="33">
        <v>28500</v>
      </c>
    </row>
    <row r="278" spans="12:18" x14ac:dyDescent="0.25">
      <c r="L278" s="52">
        <v>260</v>
      </c>
      <c r="M278" s="2">
        <v>6100</v>
      </c>
      <c r="N278" s="2">
        <v>2745</v>
      </c>
      <c r="O278" s="2">
        <v>2135</v>
      </c>
      <c r="P278" s="2">
        <v>915</v>
      </c>
      <c r="Q278" s="2">
        <v>305</v>
      </c>
      <c r="R278" s="33">
        <v>57000</v>
      </c>
    </row>
    <row r="279" spans="12:18" x14ac:dyDescent="0.25">
      <c r="L279" s="52">
        <v>261</v>
      </c>
      <c r="M279" s="2">
        <v>6100</v>
      </c>
      <c r="N279" s="2">
        <v>2745</v>
      </c>
      <c r="O279" s="2">
        <v>2135</v>
      </c>
      <c r="P279" s="2">
        <v>915</v>
      </c>
      <c r="Q279" s="2">
        <v>305</v>
      </c>
      <c r="R279" s="33">
        <v>34500</v>
      </c>
    </row>
    <row r="280" spans="12:18" x14ac:dyDescent="0.25">
      <c r="L280" s="52">
        <v>262</v>
      </c>
      <c r="M280" s="2">
        <v>4900</v>
      </c>
      <c r="N280" s="2">
        <v>2205</v>
      </c>
      <c r="O280" s="2">
        <v>1715</v>
      </c>
      <c r="P280" s="2">
        <v>735</v>
      </c>
      <c r="Q280" s="2">
        <v>245</v>
      </c>
      <c r="R280" s="33">
        <v>37500</v>
      </c>
    </row>
    <row r="281" spans="12:18" x14ac:dyDescent="0.25">
      <c r="L281" s="52">
        <v>263</v>
      </c>
      <c r="M281" s="2">
        <v>5800</v>
      </c>
      <c r="N281" s="2">
        <v>2610</v>
      </c>
      <c r="O281" s="2">
        <v>2030</v>
      </c>
      <c r="P281" s="2">
        <v>870</v>
      </c>
      <c r="Q281" s="2">
        <v>290</v>
      </c>
      <c r="R281" s="33">
        <v>46500</v>
      </c>
    </row>
    <row r="282" spans="12:18" x14ac:dyDescent="0.25">
      <c r="L282" s="52">
        <v>264</v>
      </c>
      <c r="M282" s="2">
        <v>5000</v>
      </c>
      <c r="N282" s="2">
        <v>2250</v>
      </c>
      <c r="O282" s="2">
        <v>1750</v>
      </c>
      <c r="P282" s="2">
        <v>750</v>
      </c>
      <c r="Q282" s="2">
        <v>250</v>
      </c>
      <c r="R282" s="33">
        <v>33000</v>
      </c>
    </row>
    <row r="283" spans="12:18" x14ac:dyDescent="0.25">
      <c r="L283" s="52">
        <v>265</v>
      </c>
      <c r="M283" s="2">
        <v>5800</v>
      </c>
      <c r="N283" s="2">
        <v>2610</v>
      </c>
      <c r="O283" s="2">
        <v>2030</v>
      </c>
      <c r="P283" s="2">
        <v>870</v>
      </c>
      <c r="Q283" s="2">
        <v>290</v>
      </c>
      <c r="R283" s="33">
        <v>30000</v>
      </c>
    </row>
    <row r="284" spans="12:18" x14ac:dyDescent="0.25">
      <c r="L284" s="52">
        <v>266</v>
      </c>
      <c r="M284" s="2">
        <v>5400</v>
      </c>
      <c r="N284" s="2">
        <v>2430</v>
      </c>
      <c r="O284" s="2">
        <v>1890</v>
      </c>
      <c r="P284" s="2">
        <v>810</v>
      </c>
      <c r="Q284" s="2">
        <v>270</v>
      </c>
      <c r="R284" s="33">
        <v>52500</v>
      </c>
    </row>
    <row r="285" spans="12:18" x14ac:dyDescent="0.25">
      <c r="L285" s="52">
        <v>267</v>
      </c>
      <c r="M285" s="2">
        <v>6600</v>
      </c>
      <c r="N285" s="2">
        <v>2970</v>
      </c>
      <c r="O285" s="2">
        <v>2310</v>
      </c>
      <c r="P285" s="2">
        <v>990</v>
      </c>
      <c r="Q285" s="2">
        <v>330</v>
      </c>
      <c r="R285" s="33">
        <v>48000</v>
      </c>
    </row>
    <row r="286" spans="12:18" x14ac:dyDescent="0.25">
      <c r="L286" s="52">
        <v>268</v>
      </c>
      <c r="M286" s="2">
        <v>7100</v>
      </c>
      <c r="N286" s="2">
        <v>3195</v>
      </c>
      <c r="O286" s="2">
        <v>2485</v>
      </c>
      <c r="P286" s="2">
        <v>1065</v>
      </c>
      <c r="Q286" s="2">
        <v>355</v>
      </c>
      <c r="R286" s="33">
        <v>54000</v>
      </c>
    </row>
    <row r="287" spans="12:18" x14ac:dyDescent="0.25">
      <c r="L287" s="52">
        <v>269</v>
      </c>
      <c r="M287" s="2">
        <v>4300</v>
      </c>
      <c r="N287" s="2">
        <v>1935</v>
      </c>
      <c r="O287" s="2">
        <v>1505</v>
      </c>
      <c r="P287" s="2">
        <v>645</v>
      </c>
      <c r="Q287" s="2">
        <v>215</v>
      </c>
      <c r="R287" s="33">
        <v>30000</v>
      </c>
    </row>
    <row r="288" spans="12:18" x14ac:dyDescent="0.25">
      <c r="L288" s="52">
        <v>270</v>
      </c>
      <c r="M288" s="2">
        <v>5800</v>
      </c>
      <c r="N288" s="2">
        <v>2610</v>
      </c>
      <c r="O288" s="2">
        <v>2030</v>
      </c>
      <c r="P288" s="2">
        <v>870</v>
      </c>
      <c r="Q288" s="2">
        <v>290</v>
      </c>
      <c r="R288" s="33">
        <v>27000</v>
      </c>
    </row>
    <row r="289" spans="12:18" x14ac:dyDescent="0.25">
      <c r="L289" s="52">
        <v>271</v>
      </c>
      <c r="M289" s="2">
        <v>5300</v>
      </c>
      <c r="N289" s="2">
        <v>2385</v>
      </c>
      <c r="O289" s="2">
        <v>1855</v>
      </c>
      <c r="P289" s="2">
        <v>795</v>
      </c>
      <c r="Q289" s="2">
        <v>265</v>
      </c>
      <c r="R289" s="33">
        <v>43500</v>
      </c>
    </row>
    <row r="290" spans="12:18" x14ac:dyDescent="0.25">
      <c r="L290" s="52">
        <v>272</v>
      </c>
      <c r="M290" s="2">
        <v>6600</v>
      </c>
      <c r="N290" s="2">
        <v>2970</v>
      </c>
      <c r="O290" s="2">
        <v>2310</v>
      </c>
      <c r="P290" s="2">
        <v>990</v>
      </c>
      <c r="Q290" s="2">
        <v>330</v>
      </c>
      <c r="R290" s="33">
        <v>87000</v>
      </c>
    </row>
    <row r="291" spans="12:18" x14ac:dyDescent="0.25">
      <c r="L291" s="52">
        <v>273</v>
      </c>
      <c r="M291" s="2">
        <v>4700</v>
      </c>
      <c r="N291" s="2">
        <v>2115</v>
      </c>
      <c r="O291" s="2">
        <v>1645</v>
      </c>
      <c r="P291" s="2">
        <v>705</v>
      </c>
      <c r="Q291" s="2">
        <v>235</v>
      </c>
      <c r="R291" s="33">
        <v>24000</v>
      </c>
    </row>
    <row r="292" spans="12:18" x14ac:dyDescent="0.25">
      <c r="L292" s="52">
        <v>274</v>
      </c>
      <c r="M292" s="2">
        <v>5800</v>
      </c>
      <c r="N292" s="2">
        <v>2610</v>
      </c>
      <c r="O292" s="2">
        <v>2030</v>
      </c>
      <c r="P292" s="2">
        <v>870</v>
      </c>
      <c r="Q292" s="2">
        <v>290</v>
      </c>
      <c r="R292" s="33">
        <v>49500</v>
      </c>
    </row>
    <row r="293" spans="12:18" x14ac:dyDescent="0.25">
      <c r="L293" s="52">
        <v>275</v>
      </c>
      <c r="M293" s="2">
        <v>6400</v>
      </c>
      <c r="N293" s="2">
        <v>2880</v>
      </c>
      <c r="O293" s="2">
        <v>2240</v>
      </c>
      <c r="P293" s="2">
        <v>960</v>
      </c>
      <c r="Q293" s="2">
        <v>320</v>
      </c>
      <c r="R293" s="33">
        <v>67500</v>
      </c>
    </row>
    <row r="294" spans="12:18" x14ac:dyDescent="0.25">
      <c r="L294" s="52">
        <v>276</v>
      </c>
      <c r="M294" s="2">
        <v>5100</v>
      </c>
      <c r="N294" s="2">
        <v>2295</v>
      </c>
      <c r="O294" s="2">
        <v>1785</v>
      </c>
      <c r="P294" s="2">
        <v>765</v>
      </c>
      <c r="Q294" s="2">
        <v>255</v>
      </c>
      <c r="R294" s="33">
        <v>16500</v>
      </c>
    </row>
    <row r="295" spans="12:18" x14ac:dyDescent="0.25">
      <c r="L295" s="52">
        <v>277</v>
      </c>
      <c r="M295" s="2">
        <v>4300</v>
      </c>
      <c r="N295" s="2">
        <v>1935</v>
      </c>
      <c r="O295" s="2">
        <v>1505</v>
      </c>
      <c r="P295" s="2">
        <v>645</v>
      </c>
      <c r="Q295" s="2">
        <v>215</v>
      </c>
      <c r="R295" s="33">
        <v>18000</v>
      </c>
    </row>
    <row r="296" spans="12:18" x14ac:dyDescent="0.25">
      <c r="L296" s="52">
        <v>278</v>
      </c>
      <c r="M296" s="2">
        <v>6800</v>
      </c>
      <c r="N296" s="2">
        <v>3060</v>
      </c>
      <c r="O296" s="2">
        <v>2380</v>
      </c>
      <c r="P296" s="2">
        <v>1020</v>
      </c>
      <c r="Q296" s="2">
        <v>340</v>
      </c>
      <c r="R296" s="33">
        <v>46500</v>
      </c>
    </row>
    <row r="297" spans="12:18" x14ac:dyDescent="0.25">
      <c r="L297" s="52">
        <v>279</v>
      </c>
      <c r="M297" s="2">
        <v>4100</v>
      </c>
      <c r="N297" s="2">
        <v>1845</v>
      </c>
      <c r="O297" s="2">
        <v>1435</v>
      </c>
      <c r="P297" s="2">
        <v>615</v>
      </c>
      <c r="Q297" s="2">
        <v>205</v>
      </c>
      <c r="R297" s="33">
        <v>25500</v>
      </c>
    </row>
    <row r="298" spans="12:18" x14ac:dyDescent="0.25">
      <c r="L298" s="52">
        <v>280</v>
      </c>
      <c r="M298" s="2">
        <v>6500</v>
      </c>
      <c r="N298" s="2">
        <v>2925</v>
      </c>
      <c r="O298" s="2">
        <v>2275</v>
      </c>
      <c r="P298" s="2">
        <v>975</v>
      </c>
      <c r="Q298" s="2">
        <v>325</v>
      </c>
      <c r="R298" s="33">
        <v>46500</v>
      </c>
    </row>
    <row r="299" spans="12:18" x14ac:dyDescent="0.25">
      <c r="L299" s="52">
        <v>281</v>
      </c>
      <c r="M299" s="2">
        <v>6000</v>
      </c>
      <c r="N299" s="2">
        <v>2700</v>
      </c>
      <c r="O299" s="2">
        <v>2100</v>
      </c>
      <c r="P299" s="2">
        <v>900</v>
      </c>
      <c r="Q299" s="2">
        <v>300</v>
      </c>
      <c r="R299" s="33">
        <v>37500</v>
      </c>
    </row>
    <row r="300" spans="12:18" x14ac:dyDescent="0.25">
      <c r="L300" s="52">
        <v>282</v>
      </c>
      <c r="M300" s="2">
        <v>5400</v>
      </c>
      <c r="N300" s="2">
        <v>2430</v>
      </c>
      <c r="O300" s="2">
        <v>1890</v>
      </c>
      <c r="P300" s="2">
        <v>810</v>
      </c>
      <c r="Q300" s="2">
        <v>270</v>
      </c>
      <c r="R300" s="33">
        <v>40500</v>
      </c>
    </row>
    <row r="301" spans="12:18" x14ac:dyDescent="0.25">
      <c r="L301" s="52">
        <v>283</v>
      </c>
      <c r="M301" s="2">
        <v>7400</v>
      </c>
      <c r="N301" s="2">
        <v>3330</v>
      </c>
      <c r="O301" s="2">
        <v>2590</v>
      </c>
      <c r="P301" s="2">
        <v>1110</v>
      </c>
      <c r="Q301" s="2">
        <v>370</v>
      </c>
      <c r="R301" s="33">
        <v>72000</v>
      </c>
    </row>
    <row r="302" spans="12:18" x14ac:dyDescent="0.25">
      <c r="L302" s="52">
        <v>284</v>
      </c>
      <c r="M302" s="2">
        <v>7000</v>
      </c>
      <c r="N302" s="2">
        <v>3150</v>
      </c>
      <c r="O302" s="2">
        <v>2450</v>
      </c>
      <c r="P302" s="2">
        <v>1050</v>
      </c>
      <c r="Q302" s="2">
        <v>350</v>
      </c>
      <c r="R302" s="33">
        <v>60000</v>
      </c>
    </row>
    <row r="303" spans="12:18" x14ac:dyDescent="0.25">
      <c r="L303" s="52">
        <v>285</v>
      </c>
      <c r="M303" s="2">
        <v>4700</v>
      </c>
      <c r="N303" s="2">
        <v>2115</v>
      </c>
      <c r="O303" s="2">
        <v>1645</v>
      </c>
      <c r="P303" s="2">
        <v>705</v>
      </c>
      <c r="Q303" s="2">
        <v>235</v>
      </c>
      <c r="R303" s="33">
        <v>15000</v>
      </c>
    </row>
    <row r="304" spans="12:18" x14ac:dyDescent="0.25">
      <c r="L304" s="52">
        <v>286</v>
      </c>
      <c r="M304" s="2">
        <v>5300</v>
      </c>
      <c r="N304" s="2">
        <v>2385</v>
      </c>
      <c r="O304" s="2">
        <v>1855</v>
      </c>
      <c r="P304" s="2">
        <v>795</v>
      </c>
      <c r="Q304" s="2">
        <v>265</v>
      </c>
      <c r="R304" s="33">
        <v>33000</v>
      </c>
    </row>
    <row r="305" spans="12:18" x14ac:dyDescent="0.25">
      <c r="L305" s="52">
        <v>287</v>
      </c>
      <c r="M305" s="2">
        <v>6600</v>
      </c>
      <c r="N305" s="2">
        <v>2970</v>
      </c>
      <c r="O305" s="2">
        <v>2310</v>
      </c>
      <c r="P305" s="2">
        <v>990</v>
      </c>
      <c r="Q305" s="2">
        <v>330</v>
      </c>
      <c r="R305" s="33">
        <v>64500</v>
      </c>
    </row>
    <row r="306" spans="12:18" x14ac:dyDescent="0.25">
      <c r="L306" s="52">
        <v>288</v>
      </c>
      <c r="M306" s="2">
        <v>4700</v>
      </c>
      <c r="N306" s="2">
        <v>2115</v>
      </c>
      <c r="O306" s="2">
        <v>1645</v>
      </c>
      <c r="P306" s="2">
        <v>705</v>
      </c>
      <c r="Q306" s="2">
        <v>235</v>
      </c>
      <c r="R306" s="33">
        <v>27000</v>
      </c>
    </row>
    <row r="307" spans="12:18" x14ac:dyDescent="0.25">
      <c r="L307" s="52">
        <v>289</v>
      </c>
      <c r="M307" s="2">
        <v>3500</v>
      </c>
      <c r="N307" s="2">
        <v>1575</v>
      </c>
      <c r="O307" s="2">
        <v>1225</v>
      </c>
      <c r="P307" s="2">
        <v>525</v>
      </c>
      <c r="Q307" s="2">
        <v>175</v>
      </c>
      <c r="R307" s="33">
        <v>27000</v>
      </c>
    </row>
    <row r="308" spans="12:18" x14ac:dyDescent="0.25">
      <c r="L308" s="52">
        <v>290</v>
      </c>
      <c r="M308" s="2">
        <v>5200</v>
      </c>
      <c r="N308" s="2">
        <v>2340</v>
      </c>
      <c r="O308" s="2">
        <v>1820</v>
      </c>
      <c r="P308" s="2">
        <v>780</v>
      </c>
      <c r="Q308" s="2">
        <v>260</v>
      </c>
      <c r="R308" s="33">
        <v>48000</v>
      </c>
    </row>
    <row r="309" spans="12:18" x14ac:dyDescent="0.25">
      <c r="L309" s="52">
        <v>291</v>
      </c>
      <c r="M309" s="2">
        <v>4700</v>
      </c>
      <c r="N309" s="2">
        <v>2115</v>
      </c>
      <c r="O309" s="2">
        <v>1645</v>
      </c>
      <c r="P309" s="2">
        <v>705</v>
      </c>
      <c r="Q309" s="2">
        <v>235</v>
      </c>
      <c r="R309" s="33">
        <v>15000</v>
      </c>
    </row>
    <row r="310" spans="12:18" x14ac:dyDescent="0.25">
      <c r="L310" s="52">
        <v>292</v>
      </c>
      <c r="M310" s="2">
        <v>5800</v>
      </c>
      <c r="N310" s="2">
        <v>2610</v>
      </c>
      <c r="O310" s="2">
        <v>2030</v>
      </c>
      <c r="P310" s="2">
        <v>870</v>
      </c>
      <c r="Q310" s="2">
        <v>290</v>
      </c>
      <c r="R310" s="33">
        <v>49500</v>
      </c>
    </row>
    <row r="311" spans="12:18" x14ac:dyDescent="0.25">
      <c r="L311" s="52">
        <v>293</v>
      </c>
      <c r="M311" s="2">
        <v>5900</v>
      </c>
      <c r="N311" s="2">
        <v>2655</v>
      </c>
      <c r="O311" s="2">
        <v>2065</v>
      </c>
      <c r="P311" s="2">
        <v>885</v>
      </c>
      <c r="Q311" s="2">
        <v>295</v>
      </c>
      <c r="R311" s="33">
        <v>30000</v>
      </c>
    </row>
    <row r="312" spans="12:18" x14ac:dyDescent="0.25">
      <c r="L312" s="52">
        <v>294</v>
      </c>
      <c r="M312" s="2">
        <v>5400</v>
      </c>
      <c r="N312" s="2">
        <v>2430</v>
      </c>
      <c r="O312" s="2">
        <v>1890</v>
      </c>
      <c r="P312" s="2">
        <v>810</v>
      </c>
      <c r="Q312" s="2">
        <v>270</v>
      </c>
      <c r="R312" s="33">
        <v>36000</v>
      </c>
    </row>
    <row r="313" spans="12:18" x14ac:dyDescent="0.25">
      <c r="L313" s="52">
        <v>295</v>
      </c>
      <c r="M313" s="2">
        <v>6400</v>
      </c>
      <c r="N313" s="2">
        <v>2880</v>
      </c>
      <c r="O313" s="2">
        <v>2240</v>
      </c>
      <c r="P313" s="2">
        <v>960</v>
      </c>
      <c r="Q313" s="2">
        <v>320</v>
      </c>
      <c r="R313" s="33">
        <v>25500</v>
      </c>
    </row>
    <row r="314" spans="12:18" x14ac:dyDescent="0.25">
      <c r="L314" s="52">
        <v>296</v>
      </c>
      <c r="M314" s="2">
        <v>5400</v>
      </c>
      <c r="N314" s="2">
        <v>2430</v>
      </c>
      <c r="O314" s="2">
        <v>1890</v>
      </c>
      <c r="P314" s="2">
        <v>810</v>
      </c>
      <c r="Q314" s="2">
        <v>270</v>
      </c>
      <c r="R314" s="33">
        <v>40500</v>
      </c>
    </row>
    <row r="315" spans="12:18" x14ac:dyDescent="0.25">
      <c r="L315" s="52">
        <v>297</v>
      </c>
      <c r="M315" s="2">
        <v>6100</v>
      </c>
      <c r="N315" s="2">
        <v>2745</v>
      </c>
      <c r="O315" s="2">
        <v>2135</v>
      </c>
      <c r="P315" s="2">
        <v>915</v>
      </c>
      <c r="Q315" s="2">
        <v>305</v>
      </c>
      <c r="R315" s="33">
        <v>39000</v>
      </c>
    </row>
    <row r="316" spans="12:18" x14ac:dyDescent="0.25">
      <c r="L316" s="52">
        <v>298</v>
      </c>
      <c r="M316" s="2">
        <v>5400</v>
      </c>
      <c r="N316" s="2">
        <v>2430</v>
      </c>
      <c r="O316" s="2">
        <v>1890</v>
      </c>
      <c r="P316" s="2">
        <v>810</v>
      </c>
      <c r="Q316" s="2">
        <v>270</v>
      </c>
      <c r="R316" s="33">
        <v>48000</v>
      </c>
    </row>
    <row r="317" spans="12:18" x14ac:dyDescent="0.25">
      <c r="L317" s="52">
        <v>299</v>
      </c>
      <c r="M317" s="2">
        <v>5500</v>
      </c>
      <c r="N317" s="2">
        <v>2475</v>
      </c>
      <c r="O317" s="2">
        <v>1925</v>
      </c>
      <c r="P317" s="2">
        <v>825</v>
      </c>
      <c r="Q317" s="2">
        <v>275</v>
      </c>
      <c r="R317" s="33">
        <v>34500</v>
      </c>
    </row>
    <row r="318" spans="12:18" x14ac:dyDescent="0.25">
      <c r="L318" s="52">
        <v>300</v>
      </c>
      <c r="M318" s="2">
        <v>3800</v>
      </c>
      <c r="N318" s="2">
        <v>1710</v>
      </c>
      <c r="O318" s="2">
        <v>1330</v>
      </c>
      <c r="P318" s="2">
        <v>570</v>
      </c>
      <c r="Q318" s="2">
        <v>190</v>
      </c>
      <c r="R318" s="33">
        <v>18000</v>
      </c>
    </row>
    <row r="319" spans="12:18" x14ac:dyDescent="0.25">
      <c r="L319" s="52">
        <v>301</v>
      </c>
      <c r="M319" s="2">
        <v>7600</v>
      </c>
      <c r="N319" s="2">
        <v>3420</v>
      </c>
      <c r="O319" s="2">
        <v>2660</v>
      </c>
      <c r="P319" s="2">
        <v>1140</v>
      </c>
      <c r="Q319" s="2">
        <v>380</v>
      </c>
      <c r="R319" s="33">
        <v>69000</v>
      </c>
    </row>
    <row r="320" spans="12:18" x14ac:dyDescent="0.25">
      <c r="L320" s="52">
        <v>302</v>
      </c>
      <c r="M320" s="2">
        <v>5900</v>
      </c>
      <c r="N320" s="2">
        <v>2655</v>
      </c>
      <c r="O320" s="2">
        <v>2065</v>
      </c>
      <c r="P320" s="2">
        <v>885</v>
      </c>
      <c r="Q320" s="2">
        <v>295</v>
      </c>
      <c r="R320" s="33">
        <v>33000</v>
      </c>
    </row>
    <row r="321" spans="12:18" x14ac:dyDescent="0.25">
      <c r="L321" s="52">
        <v>303</v>
      </c>
      <c r="M321" s="2">
        <v>5500</v>
      </c>
      <c r="N321" s="2">
        <v>2475</v>
      </c>
      <c r="O321" s="2">
        <v>1925</v>
      </c>
      <c r="P321" s="2">
        <v>825</v>
      </c>
      <c r="Q321" s="2">
        <v>275</v>
      </c>
      <c r="R321" s="33">
        <v>33000</v>
      </c>
    </row>
    <row r="322" spans="12:18" x14ac:dyDescent="0.25">
      <c r="L322" s="52">
        <v>304</v>
      </c>
      <c r="M322" s="2">
        <v>6100</v>
      </c>
      <c r="N322" s="2">
        <v>2745</v>
      </c>
      <c r="O322" s="2">
        <v>2135</v>
      </c>
      <c r="P322" s="2">
        <v>915</v>
      </c>
      <c r="Q322" s="2">
        <v>305</v>
      </c>
      <c r="R322" s="33">
        <v>42000</v>
      </c>
    </row>
    <row r="323" spans="12:18" x14ac:dyDescent="0.25">
      <c r="L323" s="52">
        <v>305</v>
      </c>
      <c r="M323" s="2">
        <v>4900</v>
      </c>
      <c r="N323" s="2">
        <v>2205</v>
      </c>
      <c r="O323" s="2">
        <v>1715</v>
      </c>
      <c r="P323" s="2">
        <v>735</v>
      </c>
      <c r="Q323" s="2">
        <v>245</v>
      </c>
      <c r="R323" s="33">
        <v>31500</v>
      </c>
    </row>
    <row r="324" spans="12:18" x14ac:dyDescent="0.25">
      <c r="L324" s="52">
        <v>306</v>
      </c>
      <c r="M324" s="2">
        <v>4100</v>
      </c>
      <c r="N324" s="2">
        <v>1845</v>
      </c>
      <c r="O324" s="2">
        <v>1435</v>
      </c>
      <c r="P324" s="2">
        <v>615</v>
      </c>
      <c r="Q324" s="2">
        <v>205</v>
      </c>
      <c r="R324" s="33">
        <v>46500</v>
      </c>
    </row>
    <row r="325" spans="12:18" x14ac:dyDescent="0.25">
      <c r="L325" s="52">
        <v>307</v>
      </c>
      <c r="M325" s="2">
        <v>5200</v>
      </c>
      <c r="N325" s="2">
        <v>2340</v>
      </c>
      <c r="O325" s="2">
        <v>1820</v>
      </c>
      <c r="P325" s="2">
        <v>780</v>
      </c>
      <c r="Q325" s="2">
        <v>260</v>
      </c>
      <c r="R325" s="33">
        <v>42000</v>
      </c>
    </row>
    <row r="326" spans="12:18" x14ac:dyDescent="0.25">
      <c r="L326" s="52">
        <v>308</v>
      </c>
      <c r="M326" s="2">
        <v>4800</v>
      </c>
      <c r="N326" s="2">
        <v>2160</v>
      </c>
      <c r="O326" s="2">
        <v>1680</v>
      </c>
      <c r="P326" s="2">
        <v>720</v>
      </c>
      <c r="Q326" s="2">
        <v>240</v>
      </c>
      <c r="R326" s="33">
        <v>39000</v>
      </c>
    </row>
    <row r="327" spans="12:18" x14ac:dyDescent="0.25">
      <c r="L327" s="52">
        <v>309</v>
      </c>
      <c r="M327" s="2">
        <v>5800</v>
      </c>
      <c r="N327" s="2">
        <v>2610</v>
      </c>
      <c r="O327" s="2">
        <v>2030</v>
      </c>
      <c r="P327" s="2">
        <v>870</v>
      </c>
      <c r="Q327" s="2">
        <v>290</v>
      </c>
      <c r="R327" s="33">
        <v>40500</v>
      </c>
    </row>
    <row r="328" spans="12:18" x14ac:dyDescent="0.25">
      <c r="L328" s="52">
        <v>310</v>
      </c>
      <c r="M328" s="2">
        <v>7400</v>
      </c>
      <c r="N328" s="2">
        <v>3330</v>
      </c>
      <c r="O328" s="2">
        <v>2590</v>
      </c>
      <c r="P328" s="2">
        <v>1110</v>
      </c>
      <c r="Q328" s="2">
        <v>370</v>
      </c>
      <c r="R328" s="33">
        <v>66000</v>
      </c>
    </row>
    <row r="329" spans="12:18" x14ac:dyDescent="0.25">
      <c r="L329" s="52">
        <v>311</v>
      </c>
      <c r="M329" s="2">
        <v>4800</v>
      </c>
      <c r="N329" s="2">
        <v>2160</v>
      </c>
      <c r="O329" s="2">
        <v>1680</v>
      </c>
      <c r="P329" s="2">
        <v>720</v>
      </c>
      <c r="Q329" s="2">
        <v>240</v>
      </c>
      <c r="R329" s="33">
        <v>31500</v>
      </c>
    </row>
    <row r="330" spans="12:18" x14ac:dyDescent="0.25">
      <c r="L330" s="52">
        <v>312</v>
      </c>
      <c r="M330" s="2">
        <v>5000</v>
      </c>
      <c r="N330" s="2">
        <v>2250</v>
      </c>
      <c r="O330" s="2">
        <v>1750</v>
      </c>
      <c r="P330" s="2">
        <v>750</v>
      </c>
      <c r="Q330" s="2">
        <v>250</v>
      </c>
      <c r="R330" s="33">
        <v>33000</v>
      </c>
    </row>
    <row r="331" spans="12:18" x14ac:dyDescent="0.25">
      <c r="L331" s="52">
        <v>313</v>
      </c>
      <c r="M331" s="2">
        <v>4700</v>
      </c>
      <c r="N331" s="2">
        <v>2115</v>
      </c>
      <c r="O331" s="2">
        <v>1645</v>
      </c>
      <c r="P331" s="2">
        <v>705</v>
      </c>
      <c r="Q331" s="2">
        <v>235</v>
      </c>
      <c r="R331" s="33">
        <v>34500</v>
      </c>
    </row>
    <row r="332" spans="12:18" x14ac:dyDescent="0.25">
      <c r="L332" s="52">
        <v>314</v>
      </c>
      <c r="M332" s="2">
        <v>2700</v>
      </c>
      <c r="N332" s="2">
        <v>1215</v>
      </c>
      <c r="O332" s="2">
        <v>945</v>
      </c>
      <c r="P332" s="2">
        <v>405</v>
      </c>
      <c r="Q332" s="2">
        <v>135</v>
      </c>
      <c r="R332" s="33">
        <v>16500</v>
      </c>
    </row>
    <row r="333" spans="12:18" x14ac:dyDescent="0.25">
      <c r="L333" s="52">
        <v>315</v>
      </c>
      <c r="M333" s="2">
        <v>5800</v>
      </c>
      <c r="N333" s="2">
        <v>2610</v>
      </c>
      <c r="O333" s="2">
        <v>2030</v>
      </c>
      <c r="P333" s="2">
        <v>870</v>
      </c>
      <c r="Q333" s="2">
        <v>290</v>
      </c>
      <c r="R333" s="33">
        <v>40500</v>
      </c>
    </row>
    <row r="334" spans="12:18" x14ac:dyDescent="0.25">
      <c r="L334" s="52">
        <v>316</v>
      </c>
      <c r="M334" s="2">
        <v>6500</v>
      </c>
      <c r="N334" s="2">
        <v>2925</v>
      </c>
      <c r="O334" s="2">
        <v>2275</v>
      </c>
      <c r="P334" s="2">
        <v>975</v>
      </c>
      <c r="Q334" s="2">
        <v>325</v>
      </c>
      <c r="R334" s="33">
        <v>34500</v>
      </c>
    </row>
    <row r="335" spans="12:18" x14ac:dyDescent="0.25">
      <c r="L335" s="52">
        <v>317</v>
      </c>
      <c r="M335" s="2">
        <v>4900</v>
      </c>
      <c r="N335" s="2">
        <v>2205</v>
      </c>
      <c r="O335" s="2">
        <v>1715</v>
      </c>
      <c r="P335" s="2">
        <v>735</v>
      </c>
      <c r="Q335" s="2">
        <v>245</v>
      </c>
      <c r="R335" s="33">
        <v>16500</v>
      </c>
    </row>
    <row r="336" spans="12:18" x14ac:dyDescent="0.25">
      <c r="L336" s="52">
        <v>318</v>
      </c>
      <c r="M336" s="2">
        <v>5000</v>
      </c>
      <c r="N336" s="2">
        <v>2250</v>
      </c>
      <c r="O336" s="2">
        <v>1750</v>
      </c>
      <c r="P336" s="2">
        <v>750</v>
      </c>
      <c r="Q336" s="2">
        <v>250</v>
      </c>
      <c r="R336" s="33">
        <v>33000</v>
      </c>
    </row>
    <row r="337" spans="12:18" x14ac:dyDescent="0.25">
      <c r="L337" s="52">
        <v>319</v>
      </c>
      <c r="M337" s="2">
        <v>5300</v>
      </c>
      <c r="N337" s="2">
        <v>2385</v>
      </c>
      <c r="O337" s="2">
        <v>1855</v>
      </c>
      <c r="P337" s="2">
        <v>795</v>
      </c>
      <c r="Q337" s="2">
        <v>265</v>
      </c>
      <c r="R337" s="33">
        <v>46500</v>
      </c>
    </row>
    <row r="338" spans="12:18" x14ac:dyDescent="0.25">
      <c r="L338" s="52">
        <v>320</v>
      </c>
      <c r="M338" s="2">
        <v>6100</v>
      </c>
      <c r="N338" s="2">
        <v>2745</v>
      </c>
      <c r="O338" s="2">
        <v>2135</v>
      </c>
      <c r="P338" s="2">
        <v>915</v>
      </c>
      <c r="Q338" s="2">
        <v>305</v>
      </c>
      <c r="R338" s="33">
        <v>37500</v>
      </c>
    </row>
    <row r="339" spans="12:18" x14ac:dyDescent="0.25">
      <c r="L339" s="52">
        <v>321</v>
      </c>
      <c r="M339" s="2">
        <v>5300</v>
      </c>
      <c r="N339" s="2">
        <v>2385</v>
      </c>
      <c r="O339" s="2">
        <v>1855</v>
      </c>
      <c r="P339" s="2">
        <v>795</v>
      </c>
      <c r="Q339" s="2">
        <v>265</v>
      </c>
      <c r="R339" s="33">
        <v>18000</v>
      </c>
    </row>
    <row r="340" spans="12:18" x14ac:dyDescent="0.25">
      <c r="L340" s="52">
        <v>322</v>
      </c>
      <c r="M340" s="2">
        <v>6400</v>
      </c>
      <c r="N340" s="2">
        <v>2880</v>
      </c>
      <c r="O340" s="2">
        <v>2240</v>
      </c>
      <c r="P340" s="2">
        <v>960</v>
      </c>
      <c r="Q340" s="2">
        <v>320</v>
      </c>
      <c r="R340" s="33">
        <v>40500</v>
      </c>
    </row>
    <row r="341" spans="12:18" x14ac:dyDescent="0.25">
      <c r="L341" s="52">
        <v>323</v>
      </c>
      <c r="M341" s="2">
        <v>6000</v>
      </c>
      <c r="N341" s="2">
        <v>2700</v>
      </c>
      <c r="O341" s="2">
        <v>2100</v>
      </c>
      <c r="P341" s="2">
        <v>900</v>
      </c>
      <c r="Q341" s="2">
        <v>300</v>
      </c>
      <c r="R341" s="33">
        <v>33000</v>
      </c>
    </row>
    <row r="342" spans="12:18" x14ac:dyDescent="0.25">
      <c r="L342" s="52">
        <v>324</v>
      </c>
      <c r="M342" s="2">
        <v>4300</v>
      </c>
      <c r="N342" s="2">
        <v>1935</v>
      </c>
      <c r="O342" s="2">
        <v>1505</v>
      </c>
      <c r="P342" s="2">
        <v>645</v>
      </c>
      <c r="Q342" s="2">
        <v>215</v>
      </c>
      <c r="R342" s="33">
        <v>33000</v>
      </c>
    </row>
    <row r="343" spans="12:18" x14ac:dyDescent="0.25">
      <c r="L343" s="52">
        <v>325</v>
      </c>
      <c r="M343" s="2">
        <v>3800</v>
      </c>
      <c r="N343" s="2">
        <v>1710</v>
      </c>
      <c r="O343" s="2">
        <v>1330</v>
      </c>
      <c r="P343" s="2">
        <v>570</v>
      </c>
      <c r="Q343" s="2">
        <v>190</v>
      </c>
      <c r="R343" s="33">
        <v>22500</v>
      </c>
    </row>
    <row r="344" spans="12:18" x14ac:dyDescent="0.25">
      <c r="L344" s="52">
        <v>326</v>
      </c>
      <c r="M344" s="2">
        <v>7000</v>
      </c>
      <c r="N344" s="2">
        <v>3150</v>
      </c>
      <c r="O344" s="2">
        <v>2450</v>
      </c>
      <c r="P344" s="2">
        <v>1050</v>
      </c>
      <c r="Q344" s="2">
        <v>350</v>
      </c>
      <c r="R344" s="33">
        <v>51000</v>
      </c>
    </row>
    <row r="345" spans="12:18" x14ac:dyDescent="0.25">
      <c r="L345" s="52">
        <v>327</v>
      </c>
      <c r="M345" s="2">
        <v>4900</v>
      </c>
      <c r="N345" s="2">
        <v>2205</v>
      </c>
      <c r="O345" s="2">
        <v>1715</v>
      </c>
      <c r="P345" s="2">
        <v>735</v>
      </c>
      <c r="Q345" s="2">
        <v>245</v>
      </c>
      <c r="R345" s="33">
        <v>30000</v>
      </c>
    </row>
    <row r="346" spans="12:18" x14ac:dyDescent="0.25">
      <c r="L346" s="52">
        <v>328</v>
      </c>
      <c r="M346" s="2">
        <v>4900</v>
      </c>
      <c r="N346" s="2">
        <v>2205</v>
      </c>
      <c r="O346" s="2">
        <v>1715</v>
      </c>
      <c r="P346" s="2">
        <v>735</v>
      </c>
      <c r="Q346" s="2">
        <v>245</v>
      </c>
      <c r="R346" s="33">
        <v>31500</v>
      </c>
    </row>
    <row r="347" spans="12:18" x14ac:dyDescent="0.25">
      <c r="L347" s="52">
        <v>329</v>
      </c>
      <c r="M347" s="2">
        <v>6300</v>
      </c>
      <c r="N347" s="2">
        <v>2835</v>
      </c>
      <c r="O347" s="2">
        <v>2205</v>
      </c>
      <c r="P347" s="2">
        <v>945</v>
      </c>
      <c r="Q347" s="2">
        <v>315</v>
      </c>
      <c r="R347" s="33">
        <v>46500</v>
      </c>
    </row>
    <row r="348" spans="12:18" x14ac:dyDescent="0.25">
      <c r="L348" s="52">
        <v>330</v>
      </c>
      <c r="M348" s="2">
        <v>5900</v>
      </c>
      <c r="N348" s="2">
        <v>2655</v>
      </c>
      <c r="O348" s="2">
        <v>2065</v>
      </c>
      <c r="P348" s="2">
        <v>885</v>
      </c>
      <c r="Q348" s="2">
        <v>295</v>
      </c>
      <c r="R348" s="33">
        <v>39000</v>
      </c>
    </row>
    <row r="349" spans="12:18" x14ac:dyDescent="0.25">
      <c r="L349" s="52">
        <v>331</v>
      </c>
      <c r="M349" s="2">
        <v>6400</v>
      </c>
      <c r="N349" s="2">
        <v>2880</v>
      </c>
      <c r="O349" s="2">
        <v>2240</v>
      </c>
      <c r="P349" s="2">
        <v>960</v>
      </c>
      <c r="Q349" s="2">
        <v>320</v>
      </c>
      <c r="R349" s="33">
        <v>25500</v>
      </c>
    </row>
    <row r="350" spans="12:18" x14ac:dyDescent="0.25">
      <c r="L350" s="52">
        <v>332</v>
      </c>
      <c r="M350" s="2">
        <v>3800</v>
      </c>
      <c r="N350" s="2">
        <v>1710</v>
      </c>
      <c r="O350" s="2">
        <v>1330</v>
      </c>
      <c r="P350" s="2">
        <v>570</v>
      </c>
      <c r="Q350" s="2">
        <v>190</v>
      </c>
      <c r="R350" s="33">
        <v>7500</v>
      </c>
    </row>
    <row r="351" spans="12:18" x14ac:dyDescent="0.25">
      <c r="L351" s="52">
        <v>333</v>
      </c>
      <c r="M351" s="2">
        <v>5400</v>
      </c>
      <c r="N351" s="2">
        <v>2430</v>
      </c>
      <c r="O351" s="2">
        <v>1890</v>
      </c>
      <c r="P351" s="2">
        <v>810</v>
      </c>
      <c r="Q351" s="2">
        <v>270</v>
      </c>
      <c r="R351" s="33">
        <v>39000</v>
      </c>
    </row>
    <row r="352" spans="12:18" x14ac:dyDescent="0.25">
      <c r="L352" s="52">
        <v>334</v>
      </c>
      <c r="M352" s="2">
        <v>4800</v>
      </c>
      <c r="N352" s="2">
        <v>2160</v>
      </c>
      <c r="O352" s="2">
        <v>1680</v>
      </c>
      <c r="P352" s="2">
        <v>720</v>
      </c>
      <c r="Q352" s="2">
        <v>240</v>
      </c>
      <c r="R352" s="33">
        <v>15000</v>
      </c>
    </row>
    <row r="353" spans="12:18" x14ac:dyDescent="0.25">
      <c r="L353" s="52">
        <v>335</v>
      </c>
      <c r="M353" s="2">
        <v>4900</v>
      </c>
      <c r="N353" s="2">
        <v>2205</v>
      </c>
      <c r="O353" s="2">
        <v>1715</v>
      </c>
      <c r="P353" s="2">
        <v>735</v>
      </c>
      <c r="Q353" s="2">
        <v>245</v>
      </c>
      <c r="R353" s="33">
        <v>24000</v>
      </c>
    </row>
    <row r="354" spans="12:18" x14ac:dyDescent="0.25">
      <c r="L354" s="52">
        <v>336</v>
      </c>
      <c r="M354" s="2">
        <v>5700</v>
      </c>
      <c r="N354" s="2">
        <v>2565</v>
      </c>
      <c r="O354" s="2">
        <v>1995</v>
      </c>
      <c r="P354" s="2">
        <v>855</v>
      </c>
      <c r="Q354" s="2">
        <v>285</v>
      </c>
      <c r="R354" s="33">
        <v>42000</v>
      </c>
    </row>
    <row r="355" spans="12:18" x14ac:dyDescent="0.25">
      <c r="L355" s="52">
        <v>337</v>
      </c>
      <c r="M355" s="2">
        <v>6500</v>
      </c>
      <c r="N355" s="2">
        <v>2925</v>
      </c>
      <c r="O355" s="2">
        <v>2275</v>
      </c>
      <c r="P355" s="2">
        <v>975</v>
      </c>
      <c r="Q355" s="2">
        <v>325</v>
      </c>
      <c r="R355" s="33">
        <v>42000</v>
      </c>
    </row>
    <row r="356" spans="12:18" x14ac:dyDescent="0.25">
      <c r="L356" s="52">
        <v>338</v>
      </c>
      <c r="M356" s="2">
        <v>5200</v>
      </c>
      <c r="N356" s="2">
        <v>2340</v>
      </c>
      <c r="O356" s="2">
        <v>1820</v>
      </c>
      <c r="P356" s="2">
        <v>780</v>
      </c>
      <c r="Q356" s="2">
        <v>260</v>
      </c>
      <c r="R356" s="33">
        <v>33000</v>
      </c>
    </row>
    <row r="357" spans="12:18" x14ac:dyDescent="0.25">
      <c r="L357" s="52">
        <v>339</v>
      </c>
      <c r="M357" s="2">
        <v>6400</v>
      </c>
      <c r="N357" s="2">
        <v>2880</v>
      </c>
      <c r="O357" s="2">
        <v>2240</v>
      </c>
      <c r="P357" s="2">
        <v>960</v>
      </c>
      <c r="Q357" s="2">
        <v>320</v>
      </c>
      <c r="R357" s="33">
        <v>52500</v>
      </c>
    </row>
    <row r="358" spans="12:18" x14ac:dyDescent="0.25">
      <c r="L358" s="52">
        <v>340</v>
      </c>
      <c r="M358" s="2">
        <v>7000</v>
      </c>
      <c r="N358" s="2">
        <v>3150</v>
      </c>
      <c r="O358" s="2">
        <v>2450</v>
      </c>
      <c r="P358" s="2">
        <v>1050</v>
      </c>
      <c r="Q358" s="2">
        <v>350</v>
      </c>
      <c r="R358" s="33">
        <v>63000</v>
      </c>
    </row>
    <row r="359" spans="12:18" x14ac:dyDescent="0.25">
      <c r="L359" s="52">
        <v>341</v>
      </c>
      <c r="M359" s="2">
        <v>4300</v>
      </c>
      <c r="N359" s="2">
        <v>1935</v>
      </c>
      <c r="O359" s="2">
        <v>1505</v>
      </c>
      <c r="P359" s="2">
        <v>645</v>
      </c>
      <c r="Q359" s="2">
        <v>215</v>
      </c>
      <c r="R359" s="33">
        <v>9000</v>
      </c>
    </row>
    <row r="360" spans="12:18" x14ac:dyDescent="0.25">
      <c r="L360" s="52">
        <v>342</v>
      </c>
      <c r="M360" s="2">
        <v>4500</v>
      </c>
      <c r="N360" s="2">
        <v>2025</v>
      </c>
      <c r="O360" s="2">
        <v>1575</v>
      </c>
      <c r="P360" s="2">
        <v>675</v>
      </c>
      <c r="Q360" s="2">
        <v>225</v>
      </c>
      <c r="R360" s="33">
        <v>40500</v>
      </c>
    </row>
    <row r="361" spans="12:18" x14ac:dyDescent="0.25">
      <c r="L361" s="52">
        <v>343</v>
      </c>
      <c r="M361" s="2">
        <v>4000</v>
      </c>
      <c r="N361" s="2">
        <v>1800</v>
      </c>
      <c r="O361" s="2">
        <v>1400</v>
      </c>
      <c r="P361" s="2">
        <v>600</v>
      </c>
      <c r="Q361" s="2">
        <v>200</v>
      </c>
      <c r="R361" s="33">
        <v>7500</v>
      </c>
    </row>
    <row r="362" spans="12:18" x14ac:dyDescent="0.25">
      <c r="L362" s="52">
        <v>344</v>
      </c>
      <c r="M362" s="2">
        <v>4900</v>
      </c>
      <c r="N362" s="2">
        <v>2205</v>
      </c>
      <c r="O362" s="2">
        <v>1715</v>
      </c>
      <c r="P362" s="2">
        <v>735</v>
      </c>
      <c r="Q362" s="2">
        <v>245</v>
      </c>
      <c r="R362" s="33">
        <v>24000</v>
      </c>
    </row>
    <row r="363" spans="12:18" x14ac:dyDescent="0.25">
      <c r="L363" s="52">
        <v>345</v>
      </c>
      <c r="M363" s="2">
        <v>6400</v>
      </c>
      <c r="N363" s="2">
        <v>2880</v>
      </c>
      <c r="O363" s="2">
        <v>2240</v>
      </c>
      <c r="P363" s="2">
        <v>960</v>
      </c>
      <c r="Q363" s="2">
        <v>320</v>
      </c>
      <c r="R363" s="33">
        <v>42000</v>
      </c>
    </row>
    <row r="364" spans="12:18" x14ac:dyDescent="0.25">
      <c r="L364" s="52">
        <v>346</v>
      </c>
      <c r="M364" s="2">
        <v>5300</v>
      </c>
      <c r="N364" s="2">
        <v>2385</v>
      </c>
      <c r="O364" s="2">
        <v>1855</v>
      </c>
      <c r="P364" s="2">
        <v>795</v>
      </c>
      <c r="Q364" s="2">
        <v>265</v>
      </c>
      <c r="R364" s="33">
        <v>37500</v>
      </c>
    </row>
    <row r="365" spans="12:18" x14ac:dyDescent="0.25">
      <c r="L365" s="52">
        <v>347</v>
      </c>
      <c r="M365" s="2">
        <v>5500</v>
      </c>
      <c r="N365" s="2">
        <v>2475</v>
      </c>
      <c r="O365" s="2">
        <v>1925</v>
      </c>
      <c r="P365" s="2">
        <v>825</v>
      </c>
      <c r="Q365" s="2">
        <v>275</v>
      </c>
      <c r="R365" s="33">
        <v>31500</v>
      </c>
    </row>
    <row r="366" spans="12:18" x14ac:dyDescent="0.25">
      <c r="L366" s="52">
        <v>348</v>
      </c>
      <c r="M366" s="2">
        <v>6400</v>
      </c>
      <c r="N366" s="2">
        <v>2880</v>
      </c>
      <c r="O366" s="2">
        <v>2240</v>
      </c>
      <c r="P366" s="2">
        <v>960</v>
      </c>
      <c r="Q366" s="2">
        <v>320</v>
      </c>
      <c r="R366" s="33">
        <v>55500</v>
      </c>
    </row>
    <row r="367" spans="12:18" x14ac:dyDescent="0.25">
      <c r="L367" s="52">
        <v>349</v>
      </c>
      <c r="M367" s="2">
        <v>3700</v>
      </c>
      <c r="N367" s="2">
        <v>1665</v>
      </c>
      <c r="O367" s="2">
        <v>1295</v>
      </c>
      <c r="P367" s="2">
        <v>555</v>
      </c>
      <c r="Q367" s="2">
        <v>185</v>
      </c>
      <c r="R367" s="33">
        <v>27000</v>
      </c>
    </row>
    <row r="368" spans="12:18" x14ac:dyDescent="0.25">
      <c r="L368" s="52">
        <v>350</v>
      </c>
      <c r="M368" s="2">
        <v>5200</v>
      </c>
      <c r="N368" s="2">
        <v>2340</v>
      </c>
      <c r="O368" s="2">
        <v>1820</v>
      </c>
      <c r="P368" s="2">
        <v>780</v>
      </c>
      <c r="Q368" s="2">
        <v>260</v>
      </c>
      <c r="R368" s="33">
        <v>27000</v>
      </c>
    </row>
    <row r="369" spans="12:18" x14ac:dyDescent="0.25">
      <c r="L369" s="52">
        <v>351</v>
      </c>
      <c r="M369" s="2">
        <v>6100</v>
      </c>
      <c r="N369" s="2">
        <v>2745</v>
      </c>
      <c r="O369" s="2">
        <v>2135</v>
      </c>
      <c r="P369" s="2">
        <v>915</v>
      </c>
      <c r="Q369" s="2">
        <v>305</v>
      </c>
      <c r="R369" s="33">
        <v>28500</v>
      </c>
    </row>
    <row r="370" spans="12:18" x14ac:dyDescent="0.25">
      <c r="L370" s="52">
        <v>352</v>
      </c>
      <c r="M370" s="2">
        <v>5600</v>
      </c>
      <c r="N370" s="2">
        <v>2520</v>
      </c>
      <c r="O370" s="2">
        <v>1960</v>
      </c>
      <c r="P370" s="2">
        <v>840</v>
      </c>
      <c r="Q370" s="2">
        <v>280</v>
      </c>
      <c r="R370" s="33">
        <v>49500</v>
      </c>
    </row>
    <row r="371" spans="12:18" x14ac:dyDescent="0.25">
      <c r="L371" s="52">
        <v>353</v>
      </c>
      <c r="M371" s="2">
        <v>5300</v>
      </c>
      <c r="N371" s="2">
        <v>2385</v>
      </c>
      <c r="O371" s="2">
        <v>1855</v>
      </c>
      <c r="P371" s="2">
        <v>795</v>
      </c>
      <c r="Q371" s="2">
        <v>265</v>
      </c>
      <c r="R371" s="33">
        <v>49500</v>
      </c>
    </row>
    <row r="372" spans="12:18" x14ac:dyDescent="0.25">
      <c r="L372" s="52">
        <v>354</v>
      </c>
      <c r="M372" s="2">
        <v>6300</v>
      </c>
      <c r="N372" s="2">
        <v>2835</v>
      </c>
      <c r="O372" s="2">
        <v>2205</v>
      </c>
      <c r="P372" s="2">
        <v>945</v>
      </c>
      <c r="Q372" s="2">
        <v>315</v>
      </c>
      <c r="R372" s="33">
        <v>43500</v>
      </c>
    </row>
    <row r="373" spans="12:18" x14ac:dyDescent="0.25">
      <c r="L373" s="52">
        <v>355</v>
      </c>
      <c r="M373" s="2">
        <v>4500</v>
      </c>
      <c r="N373" s="2">
        <v>2025</v>
      </c>
      <c r="O373" s="2">
        <v>1575</v>
      </c>
      <c r="P373" s="2">
        <v>675</v>
      </c>
      <c r="Q373" s="2">
        <v>225</v>
      </c>
      <c r="R373" s="33">
        <v>24000</v>
      </c>
    </row>
    <row r="374" spans="12:18" x14ac:dyDescent="0.25">
      <c r="L374" s="52">
        <v>356</v>
      </c>
      <c r="M374" s="2">
        <v>6000</v>
      </c>
      <c r="N374" s="2">
        <v>2700</v>
      </c>
      <c r="O374" s="2">
        <v>2100</v>
      </c>
      <c r="P374" s="2">
        <v>900</v>
      </c>
      <c r="Q374" s="2">
        <v>300</v>
      </c>
      <c r="R374" s="33">
        <v>40500</v>
      </c>
    </row>
    <row r="375" spans="12:18" x14ac:dyDescent="0.25">
      <c r="L375" s="52">
        <v>357</v>
      </c>
      <c r="M375" s="2">
        <v>5500</v>
      </c>
      <c r="N375" s="2">
        <v>2475</v>
      </c>
      <c r="O375" s="2">
        <v>1925</v>
      </c>
      <c r="P375" s="2">
        <v>825</v>
      </c>
      <c r="Q375" s="2">
        <v>275</v>
      </c>
      <c r="R375" s="33">
        <v>34500</v>
      </c>
    </row>
    <row r="376" spans="12:18" x14ac:dyDescent="0.25">
      <c r="L376" s="52">
        <v>358</v>
      </c>
      <c r="M376" s="2">
        <v>5200</v>
      </c>
      <c r="N376" s="2">
        <v>2340</v>
      </c>
      <c r="O376" s="2">
        <v>1820</v>
      </c>
      <c r="P376" s="2">
        <v>780</v>
      </c>
      <c r="Q376" s="2">
        <v>260</v>
      </c>
      <c r="R376" s="33">
        <v>27000</v>
      </c>
    </row>
    <row r="377" spans="12:18" x14ac:dyDescent="0.25">
      <c r="L377" s="52">
        <v>359</v>
      </c>
      <c r="M377" s="2">
        <v>4200</v>
      </c>
      <c r="N377" s="2">
        <v>1890</v>
      </c>
      <c r="O377" s="2">
        <v>1470</v>
      </c>
      <c r="P377" s="2">
        <v>630</v>
      </c>
      <c r="Q377" s="2">
        <v>210</v>
      </c>
      <c r="R377" s="33">
        <v>39000</v>
      </c>
    </row>
    <row r="378" spans="12:18" x14ac:dyDescent="0.25">
      <c r="L378" s="52">
        <v>360</v>
      </c>
      <c r="M378" s="2">
        <v>5600</v>
      </c>
      <c r="N378" s="2">
        <v>2520</v>
      </c>
      <c r="O378" s="2">
        <v>1960</v>
      </c>
      <c r="P378" s="2">
        <v>840</v>
      </c>
      <c r="Q378" s="2">
        <v>280</v>
      </c>
      <c r="R378" s="33">
        <v>31500</v>
      </c>
    </row>
    <row r="379" spans="12:18" x14ac:dyDescent="0.25">
      <c r="L379" s="52">
        <v>361</v>
      </c>
      <c r="M379" s="2">
        <v>6000</v>
      </c>
      <c r="N379" s="2">
        <v>2700</v>
      </c>
      <c r="O379" s="2">
        <v>2100</v>
      </c>
      <c r="P379" s="2">
        <v>900</v>
      </c>
      <c r="Q379" s="2">
        <v>300</v>
      </c>
      <c r="R379" s="33">
        <v>42000</v>
      </c>
    </row>
    <row r="380" spans="12:18" x14ac:dyDescent="0.25">
      <c r="L380" s="52">
        <v>362</v>
      </c>
      <c r="M380" s="2">
        <v>4300</v>
      </c>
      <c r="N380" s="2">
        <v>1935</v>
      </c>
      <c r="O380" s="2">
        <v>1505</v>
      </c>
      <c r="P380" s="2">
        <v>645</v>
      </c>
      <c r="Q380" s="2">
        <v>215</v>
      </c>
      <c r="R380" s="33">
        <v>25500</v>
      </c>
    </row>
    <row r="381" spans="12:18" x14ac:dyDescent="0.25">
      <c r="L381" s="52">
        <v>363</v>
      </c>
      <c r="M381" s="2">
        <v>6000</v>
      </c>
      <c r="N381" s="2">
        <v>2700</v>
      </c>
      <c r="O381" s="2">
        <v>2100</v>
      </c>
      <c r="P381" s="2">
        <v>900</v>
      </c>
      <c r="Q381" s="2">
        <v>300</v>
      </c>
      <c r="R381" s="33">
        <v>22500</v>
      </c>
    </row>
    <row r="382" spans="12:18" x14ac:dyDescent="0.25">
      <c r="L382" s="52">
        <v>364</v>
      </c>
      <c r="M382" s="2">
        <v>5000</v>
      </c>
      <c r="N382" s="2">
        <v>2250</v>
      </c>
      <c r="O382" s="2">
        <v>1750</v>
      </c>
      <c r="P382" s="2">
        <v>750</v>
      </c>
      <c r="Q382" s="2">
        <v>250</v>
      </c>
      <c r="R382" s="33">
        <v>31500</v>
      </c>
    </row>
    <row r="383" spans="12:18" x14ac:dyDescent="0.25">
      <c r="L383" s="52">
        <v>365</v>
      </c>
      <c r="M383" s="2">
        <v>6000</v>
      </c>
      <c r="N383" s="2">
        <v>2700</v>
      </c>
      <c r="O383" s="2">
        <v>2100</v>
      </c>
      <c r="P383" s="2">
        <v>900</v>
      </c>
      <c r="Q383" s="2">
        <v>300</v>
      </c>
      <c r="R383" s="33">
        <v>46500</v>
      </c>
    </row>
    <row r="384" spans="12:18" x14ac:dyDescent="0.25">
      <c r="L384" s="52">
        <v>366</v>
      </c>
      <c r="M384" s="2">
        <v>3900</v>
      </c>
      <c r="N384" s="2">
        <v>1755</v>
      </c>
      <c r="O384" s="2">
        <v>1365</v>
      </c>
      <c r="P384" s="2">
        <v>585</v>
      </c>
      <c r="Q384" s="2">
        <v>195</v>
      </c>
      <c r="R384" s="33">
        <v>7500</v>
      </c>
    </row>
    <row r="385" spans="12:18" x14ac:dyDescent="0.25">
      <c r="L385" s="52">
        <v>367</v>
      </c>
      <c r="M385" s="2">
        <v>4200</v>
      </c>
      <c r="N385" s="2">
        <v>1890</v>
      </c>
      <c r="O385" s="2">
        <v>1470</v>
      </c>
      <c r="P385" s="2">
        <v>630</v>
      </c>
      <c r="Q385" s="2">
        <v>210</v>
      </c>
      <c r="R385" s="33">
        <v>34500</v>
      </c>
    </row>
    <row r="386" spans="12:18" x14ac:dyDescent="0.25">
      <c r="L386" s="52">
        <v>368</v>
      </c>
      <c r="M386" s="2">
        <v>5700</v>
      </c>
      <c r="N386" s="2">
        <v>2565</v>
      </c>
      <c r="O386" s="2">
        <v>1995</v>
      </c>
      <c r="P386" s="2">
        <v>855</v>
      </c>
      <c r="Q386" s="2">
        <v>285</v>
      </c>
      <c r="R386" s="33">
        <v>37500</v>
      </c>
    </row>
    <row r="387" spans="12:18" x14ac:dyDescent="0.25">
      <c r="L387" s="52">
        <v>369</v>
      </c>
      <c r="M387" s="2">
        <v>4500</v>
      </c>
      <c r="N387" s="2">
        <v>2025</v>
      </c>
      <c r="O387" s="2">
        <v>1575</v>
      </c>
      <c r="P387" s="2">
        <v>675</v>
      </c>
      <c r="Q387" s="2">
        <v>225</v>
      </c>
      <c r="R387" s="33">
        <v>37500</v>
      </c>
    </row>
    <row r="388" spans="12:18" x14ac:dyDescent="0.25">
      <c r="L388" s="52">
        <v>370</v>
      </c>
      <c r="M388" s="2">
        <v>5800</v>
      </c>
      <c r="N388" s="2">
        <v>2610</v>
      </c>
      <c r="O388" s="2">
        <v>2030</v>
      </c>
      <c r="P388" s="2">
        <v>870</v>
      </c>
      <c r="Q388" s="2">
        <v>290</v>
      </c>
      <c r="R388" s="33">
        <v>34500</v>
      </c>
    </row>
    <row r="389" spans="12:18" x14ac:dyDescent="0.25">
      <c r="L389" s="52">
        <v>371</v>
      </c>
      <c r="M389" s="2">
        <v>5700</v>
      </c>
      <c r="N389" s="2">
        <v>2565</v>
      </c>
      <c r="O389" s="2">
        <v>1995</v>
      </c>
      <c r="P389" s="2">
        <v>855</v>
      </c>
      <c r="Q389" s="2">
        <v>285</v>
      </c>
      <c r="R389" s="33">
        <v>16500</v>
      </c>
    </row>
    <row r="390" spans="12:18" x14ac:dyDescent="0.25">
      <c r="L390" s="52">
        <v>372</v>
      </c>
      <c r="M390" s="2">
        <v>5800</v>
      </c>
      <c r="N390" s="2">
        <v>2610</v>
      </c>
      <c r="O390" s="2">
        <v>2030</v>
      </c>
      <c r="P390" s="2">
        <v>870</v>
      </c>
      <c r="Q390" s="2">
        <v>290</v>
      </c>
      <c r="R390" s="33">
        <v>46500</v>
      </c>
    </row>
    <row r="391" spans="12:18" x14ac:dyDescent="0.25">
      <c r="L391" s="52">
        <v>373</v>
      </c>
      <c r="M391" s="2">
        <v>5800</v>
      </c>
      <c r="N391" s="2">
        <v>2610</v>
      </c>
      <c r="O391" s="2">
        <v>2030</v>
      </c>
      <c r="P391" s="2">
        <v>870</v>
      </c>
      <c r="Q391" s="2">
        <v>290</v>
      </c>
      <c r="R391" s="33">
        <v>46500</v>
      </c>
    </row>
    <row r="392" spans="12:18" x14ac:dyDescent="0.25">
      <c r="L392" s="52">
        <v>374</v>
      </c>
      <c r="M392" s="2">
        <v>3600</v>
      </c>
      <c r="N392" s="2">
        <v>1620</v>
      </c>
      <c r="O392" s="2">
        <v>1260</v>
      </c>
      <c r="P392" s="2">
        <v>540</v>
      </c>
      <c r="Q392" s="2">
        <v>180</v>
      </c>
      <c r="R392" s="33">
        <v>7500</v>
      </c>
    </row>
    <row r="393" spans="12:18" x14ac:dyDescent="0.25">
      <c r="L393" s="52">
        <v>375</v>
      </c>
      <c r="M393" s="2">
        <v>3600</v>
      </c>
      <c r="N393" s="2">
        <v>1620</v>
      </c>
      <c r="O393" s="2">
        <v>1260</v>
      </c>
      <c r="P393" s="2">
        <v>540</v>
      </c>
      <c r="Q393" s="2">
        <v>180</v>
      </c>
      <c r="R393" s="33">
        <v>9000</v>
      </c>
    </row>
    <row r="394" spans="12:18" x14ac:dyDescent="0.25">
      <c r="L394" s="52">
        <v>376</v>
      </c>
      <c r="M394" s="2">
        <v>4200</v>
      </c>
      <c r="N394" s="2">
        <v>1890</v>
      </c>
      <c r="O394" s="2">
        <v>1470</v>
      </c>
      <c r="P394" s="2">
        <v>630</v>
      </c>
      <c r="Q394" s="2">
        <v>210</v>
      </c>
      <c r="R394" s="33">
        <v>16500</v>
      </c>
    </row>
    <row r="395" spans="12:18" x14ac:dyDescent="0.25">
      <c r="L395" s="52">
        <v>377</v>
      </c>
      <c r="M395" s="2">
        <v>5600</v>
      </c>
      <c r="N395" s="2">
        <v>2520</v>
      </c>
      <c r="O395" s="2">
        <v>1960</v>
      </c>
      <c r="P395" s="2">
        <v>840</v>
      </c>
      <c r="Q395" s="2">
        <v>280</v>
      </c>
      <c r="R395" s="33">
        <v>37500</v>
      </c>
    </row>
    <row r="396" spans="12:18" x14ac:dyDescent="0.25">
      <c r="L396" s="52">
        <v>378</v>
      </c>
      <c r="M396" s="2">
        <v>6200</v>
      </c>
      <c r="N396" s="2">
        <v>2790</v>
      </c>
      <c r="O396" s="2">
        <v>2170</v>
      </c>
      <c r="P396" s="2">
        <v>930</v>
      </c>
      <c r="Q396" s="2">
        <v>310</v>
      </c>
      <c r="R396" s="33">
        <v>67500</v>
      </c>
    </row>
    <row r="397" spans="12:18" x14ac:dyDescent="0.25">
      <c r="L397" s="52">
        <v>379</v>
      </c>
      <c r="M397" s="2">
        <v>6500</v>
      </c>
      <c r="N397" s="2">
        <v>2925</v>
      </c>
      <c r="O397" s="2">
        <v>2275</v>
      </c>
      <c r="P397" s="2">
        <v>975</v>
      </c>
      <c r="Q397" s="2">
        <v>325</v>
      </c>
      <c r="R397" s="33">
        <v>55500</v>
      </c>
    </row>
    <row r="398" spans="12:18" x14ac:dyDescent="0.25">
      <c r="L398" s="52">
        <v>380</v>
      </c>
      <c r="M398" s="2">
        <v>6700</v>
      </c>
      <c r="N398" s="2">
        <v>3015</v>
      </c>
      <c r="O398" s="2">
        <v>2345</v>
      </c>
      <c r="P398" s="2">
        <v>1005</v>
      </c>
      <c r="Q398" s="2">
        <v>335</v>
      </c>
      <c r="R398" s="33">
        <v>58500</v>
      </c>
    </row>
    <row r="399" spans="12:18" x14ac:dyDescent="0.25">
      <c r="L399" s="52">
        <v>381</v>
      </c>
      <c r="M399" s="2">
        <v>4000</v>
      </c>
      <c r="N399" s="2">
        <v>1800</v>
      </c>
      <c r="O399" s="2">
        <v>1400</v>
      </c>
      <c r="P399" s="2">
        <v>600</v>
      </c>
      <c r="Q399" s="2">
        <v>200</v>
      </c>
      <c r="R399" s="33">
        <v>15000</v>
      </c>
    </row>
    <row r="400" spans="12:18" x14ac:dyDescent="0.25">
      <c r="L400" s="52">
        <v>382</v>
      </c>
      <c r="M400" s="2">
        <v>5100</v>
      </c>
      <c r="N400" s="2">
        <v>2295</v>
      </c>
      <c r="O400" s="2">
        <v>1785</v>
      </c>
      <c r="P400" s="2">
        <v>765</v>
      </c>
      <c r="Q400" s="2">
        <v>255</v>
      </c>
      <c r="R400" s="33">
        <v>25500</v>
      </c>
    </row>
    <row r="401" spans="12:18" x14ac:dyDescent="0.25">
      <c r="L401" s="52">
        <v>383</v>
      </c>
      <c r="M401" s="2">
        <v>5400</v>
      </c>
      <c r="N401" s="2">
        <v>2430</v>
      </c>
      <c r="O401" s="2">
        <v>1890</v>
      </c>
      <c r="P401" s="2">
        <v>810</v>
      </c>
      <c r="Q401" s="2">
        <v>270</v>
      </c>
      <c r="R401" s="33">
        <v>51000</v>
      </c>
    </row>
    <row r="402" spans="12:18" x14ac:dyDescent="0.25">
      <c r="L402" s="52">
        <v>384</v>
      </c>
      <c r="M402" s="2">
        <v>4100</v>
      </c>
      <c r="N402" s="2">
        <v>1845</v>
      </c>
      <c r="O402" s="2">
        <v>1435</v>
      </c>
      <c r="P402" s="2">
        <v>615</v>
      </c>
      <c r="Q402" s="2">
        <v>205</v>
      </c>
      <c r="R402" s="33">
        <v>0</v>
      </c>
    </row>
    <row r="403" spans="12:18" x14ac:dyDescent="0.25">
      <c r="L403" s="52">
        <v>385</v>
      </c>
      <c r="M403" s="2">
        <v>4400</v>
      </c>
      <c r="N403" s="2">
        <v>1980</v>
      </c>
      <c r="O403" s="2">
        <v>1540</v>
      </c>
      <c r="P403" s="2">
        <v>660</v>
      </c>
      <c r="Q403" s="2">
        <v>220</v>
      </c>
      <c r="R403" s="33">
        <v>16500</v>
      </c>
    </row>
    <row r="404" spans="12:18" x14ac:dyDescent="0.25">
      <c r="L404" s="52">
        <v>386</v>
      </c>
      <c r="M404" s="2">
        <v>5800</v>
      </c>
      <c r="N404" s="2">
        <v>2610</v>
      </c>
      <c r="O404" s="2">
        <v>2030</v>
      </c>
      <c r="P404" s="2">
        <v>870</v>
      </c>
      <c r="Q404" s="2">
        <v>290</v>
      </c>
      <c r="R404" s="33">
        <v>33000</v>
      </c>
    </row>
    <row r="405" spans="12:18" x14ac:dyDescent="0.25">
      <c r="L405" s="52">
        <v>387</v>
      </c>
      <c r="M405" s="2">
        <v>5700</v>
      </c>
      <c r="N405" s="2">
        <v>2565</v>
      </c>
      <c r="O405" s="2">
        <v>1995</v>
      </c>
      <c r="P405" s="2">
        <v>855</v>
      </c>
      <c r="Q405" s="2">
        <v>285</v>
      </c>
      <c r="R405" s="33">
        <v>37500</v>
      </c>
    </row>
    <row r="406" spans="12:18" x14ac:dyDescent="0.25">
      <c r="L406" s="52">
        <v>388</v>
      </c>
      <c r="M406" s="2">
        <v>5400</v>
      </c>
      <c r="N406" s="2">
        <v>2430</v>
      </c>
      <c r="O406" s="2">
        <v>1890</v>
      </c>
      <c r="P406" s="2">
        <v>810</v>
      </c>
      <c r="Q406" s="2">
        <v>270</v>
      </c>
      <c r="R406" s="33">
        <v>51000</v>
      </c>
    </row>
    <row r="407" spans="12:18" x14ac:dyDescent="0.25">
      <c r="L407" s="52">
        <v>389</v>
      </c>
      <c r="M407" s="2">
        <v>3600</v>
      </c>
      <c r="N407" s="2">
        <v>1620</v>
      </c>
      <c r="O407" s="2">
        <v>1260</v>
      </c>
      <c r="P407" s="2">
        <v>540</v>
      </c>
      <c r="Q407" s="2">
        <v>180</v>
      </c>
      <c r="R407" s="33">
        <v>33000</v>
      </c>
    </row>
    <row r="408" spans="12:18" x14ac:dyDescent="0.25">
      <c r="L408" s="52">
        <v>390</v>
      </c>
      <c r="M408" s="2">
        <v>4800</v>
      </c>
      <c r="N408" s="2">
        <v>2160</v>
      </c>
      <c r="O408" s="2">
        <v>1680</v>
      </c>
      <c r="P408" s="2">
        <v>720</v>
      </c>
      <c r="Q408" s="2">
        <v>240</v>
      </c>
      <c r="R408" s="33">
        <v>7500</v>
      </c>
    </row>
    <row r="409" spans="12:18" x14ac:dyDescent="0.25">
      <c r="L409" s="52">
        <v>391</v>
      </c>
      <c r="M409" s="2">
        <v>6100</v>
      </c>
      <c r="N409" s="2">
        <v>2745</v>
      </c>
      <c r="O409" s="2">
        <v>2135</v>
      </c>
      <c r="P409" s="2">
        <v>915</v>
      </c>
      <c r="Q409" s="2">
        <v>305</v>
      </c>
      <c r="R409" s="33">
        <v>49500</v>
      </c>
    </row>
    <row r="410" spans="12:18" x14ac:dyDescent="0.25">
      <c r="L410" s="52">
        <v>392</v>
      </c>
      <c r="M410" s="2">
        <v>4400</v>
      </c>
      <c r="N410" s="2">
        <v>1980</v>
      </c>
      <c r="O410" s="2">
        <v>1540</v>
      </c>
      <c r="P410" s="2">
        <v>660</v>
      </c>
      <c r="Q410" s="2">
        <v>220</v>
      </c>
      <c r="R410" s="33">
        <v>24000</v>
      </c>
    </row>
    <row r="411" spans="12:18" x14ac:dyDescent="0.25">
      <c r="L411" s="52">
        <v>393</v>
      </c>
      <c r="M411" s="2">
        <v>6200</v>
      </c>
      <c r="N411" s="2">
        <v>2790</v>
      </c>
      <c r="O411" s="2">
        <v>2170</v>
      </c>
      <c r="P411" s="2">
        <v>930</v>
      </c>
      <c r="Q411" s="2">
        <v>310</v>
      </c>
      <c r="R411" s="33">
        <v>48000</v>
      </c>
    </row>
    <row r="412" spans="12:18" x14ac:dyDescent="0.25">
      <c r="L412" s="52">
        <v>394</v>
      </c>
      <c r="M412" s="2">
        <v>5600</v>
      </c>
      <c r="N412" s="2">
        <v>2520</v>
      </c>
      <c r="O412" s="2">
        <v>1960</v>
      </c>
      <c r="P412" s="2">
        <v>840</v>
      </c>
      <c r="Q412" s="2">
        <v>280</v>
      </c>
      <c r="R412" s="33">
        <v>34500</v>
      </c>
    </row>
    <row r="413" spans="12:18" x14ac:dyDescent="0.25">
      <c r="L413" s="52">
        <v>395</v>
      </c>
      <c r="M413" s="2">
        <v>5200</v>
      </c>
      <c r="N413" s="2">
        <v>2340</v>
      </c>
      <c r="O413" s="2">
        <v>1820</v>
      </c>
      <c r="P413" s="2">
        <v>780</v>
      </c>
      <c r="Q413" s="2">
        <v>260</v>
      </c>
      <c r="R413" s="33">
        <v>22500</v>
      </c>
    </row>
    <row r="414" spans="12:18" x14ac:dyDescent="0.25">
      <c r="L414" s="52">
        <v>396</v>
      </c>
      <c r="M414" s="2">
        <v>6000</v>
      </c>
      <c r="N414" s="2">
        <v>2700</v>
      </c>
      <c r="O414" s="2">
        <v>2100</v>
      </c>
      <c r="P414" s="2">
        <v>900</v>
      </c>
      <c r="Q414" s="2">
        <v>300</v>
      </c>
      <c r="R414" s="33">
        <v>58500</v>
      </c>
    </row>
    <row r="415" spans="12:18" x14ac:dyDescent="0.25">
      <c r="L415" s="52">
        <v>397</v>
      </c>
      <c r="M415" s="2">
        <v>5700</v>
      </c>
      <c r="N415" s="2">
        <v>2565</v>
      </c>
      <c r="O415" s="2">
        <v>1995</v>
      </c>
      <c r="P415" s="2">
        <v>855</v>
      </c>
      <c r="Q415" s="2">
        <v>285</v>
      </c>
      <c r="R415" s="33">
        <v>54000</v>
      </c>
    </row>
    <row r="416" spans="12:18" x14ac:dyDescent="0.25">
      <c r="L416" s="52">
        <v>398</v>
      </c>
      <c r="M416" s="2">
        <v>4600</v>
      </c>
      <c r="N416" s="2">
        <v>2070</v>
      </c>
      <c r="O416" s="2">
        <v>1610</v>
      </c>
      <c r="P416" s="2">
        <v>690</v>
      </c>
      <c r="Q416" s="2">
        <v>230</v>
      </c>
      <c r="R416" s="33">
        <v>24000</v>
      </c>
    </row>
    <row r="417" spans="12:18" x14ac:dyDescent="0.25">
      <c r="L417" s="52">
        <v>399</v>
      </c>
      <c r="M417" s="2">
        <v>5100</v>
      </c>
      <c r="N417" s="2">
        <v>2295</v>
      </c>
      <c r="O417" s="2">
        <v>1785</v>
      </c>
      <c r="P417" s="2">
        <v>765</v>
      </c>
      <c r="Q417" s="2">
        <v>255</v>
      </c>
      <c r="R417" s="33">
        <v>31500</v>
      </c>
    </row>
    <row r="418" spans="12:18" x14ac:dyDescent="0.25">
      <c r="L418" s="52">
        <v>400</v>
      </c>
      <c r="M418" s="2">
        <v>5800</v>
      </c>
      <c r="N418" s="2">
        <v>2610</v>
      </c>
      <c r="O418" s="2">
        <v>2030</v>
      </c>
      <c r="P418" s="2">
        <v>870</v>
      </c>
      <c r="Q418" s="2">
        <v>290</v>
      </c>
      <c r="R418" s="33">
        <v>45000</v>
      </c>
    </row>
    <row r="419" spans="12:18" x14ac:dyDescent="0.25">
      <c r="L419" s="52">
        <v>401</v>
      </c>
      <c r="M419" s="2">
        <v>6500</v>
      </c>
      <c r="N419" s="2">
        <v>2925</v>
      </c>
      <c r="O419" s="2">
        <v>2275</v>
      </c>
      <c r="P419" s="2">
        <v>975</v>
      </c>
      <c r="Q419" s="2">
        <v>325</v>
      </c>
      <c r="R419" s="33">
        <v>57000</v>
      </c>
    </row>
    <row r="420" spans="12:18" x14ac:dyDescent="0.25">
      <c r="L420" s="52">
        <v>402</v>
      </c>
      <c r="M420" s="2">
        <v>6000</v>
      </c>
      <c r="N420" s="2">
        <v>2700</v>
      </c>
      <c r="O420" s="2">
        <v>2100</v>
      </c>
      <c r="P420" s="2">
        <v>900</v>
      </c>
      <c r="Q420" s="2">
        <v>300</v>
      </c>
      <c r="R420" s="33">
        <v>43500</v>
      </c>
    </row>
    <row r="421" spans="12:18" x14ac:dyDescent="0.25">
      <c r="L421" s="52">
        <v>403</v>
      </c>
      <c r="M421" s="2">
        <v>5000</v>
      </c>
      <c r="N421" s="2">
        <v>2250</v>
      </c>
      <c r="O421" s="2">
        <v>1750</v>
      </c>
      <c r="P421" s="2">
        <v>750</v>
      </c>
      <c r="Q421" s="2">
        <v>250</v>
      </c>
      <c r="R421" s="33">
        <v>40500</v>
      </c>
    </row>
    <row r="422" spans="12:18" x14ac:dyDescent="0.25">
      <c r="L422" s="52">
        <v>404</v>
      </c>
      <c r="M422" s="2">
        <v>7100</v>
      </c>
      <c r="N422" s="2">
        <v>3195</v>
      </c>
      <c r="O422" s="2">
        <v>2485</v>
      </c>
      <c r="P422" s="2">
        <v>1065</v>
      </c>
      <c r="Q422" s="2">
        <v>355</v>
      </c>
      <c r="R422" s="33">
        <v>78000</v>
      </c>
    </row>
    <row r="423" spans="12:18" x14ac:dyDescent="0.25">
      <c r="L423" s="52">
        <v>405</v>
      </c>
      <c r="M423" s="2">
        <v>3500</v>
      </c>
      <c r="N423" s="2">
        <v>1575</v>
      </c>
      <c r="O423" s="2">
        <v>1225</v>
      </c>
      <c r="P423" s="2">
        <v>525</v>
      </c>
      <c r="Q423" s="2">
        <v>175</v>
      </c>
      <c r="R423" s="33">
        <v>24000</v>
      </c>
    </row>
    <row r="424" spans="12:18" x14ac:dyDescent="0.25">
      <c r="L424" s="52">
        <v>406</v>
      </c>
      <c r="M424" s="2">
        <v>6000</v>
      </c>
      <c r="N424" s="2">
        <v>2700</v>
      </c>
      <c r="O424" s="2">
        <v>2100</v>
      </c>
      <c r="P424" s="2">
        <v>900</v>
      </c>
      <c r="Q424" s="2">
        <v>300</v>
      </c>
      <c r="R424" s="33">
        <v>54000</v>
      </c>
    </row>
    <row r="425" spans="12:18" x14ac:dyDescent="0.25">
      <c r="L425" s="52">
        <v>407</v>
      </c>
      <c r="M425" s="2">
        <v>6100</v>
      </c>
      <c r="N425" s="2">
        <v>2745</v>
      </c>
      <c r="O425" s="2">
        <v>2135</v>
      </c>
      <c r="P425" s="2">
        <v>915</v>
      </c>
      <c r="Q425" s="2">
        <v>305</v>
      </c>
      <c r="R425" s="33">
        <v>57000</v>
      </c>
    </row>
    <row r="426" spans="12:18" x14ac:dyDescent="0.25">
      <c r="L426" s="52">
        <v>408</v>
      </c>
      <c r="M426" s="2">
        <v>5700</v>
      </c>
      <c r="N426" s="2">
        <v>2565</v>
      </c>
      <c r="O426" s="2">
        <v>1995</v>
      </c>
      <c r="P426" s="2">
        <v>855</v>
      </c>
      <c r="Q426" s="2">
        <v>285</v>
      </c>
      <c r="R426" s="33">
        <v>40500</v>
      </c>
    </row>
    <row r="427" spans="12:18" x14ac:dyDescent="0.25">
      <c r="L427" s="52">
        <v>409</v>
      </c>
      <c r="M427" s="2">
        <v>5900</v>
      </c>
      <c r="N427" s="2">
        <v>2655</v>
      </c>
      <c r="O427" s="2">
        <v>2065</v>
      </c>
      <c r="P427" s="2">
        <v>885</v>
      </c>
      <c r="Q427" s="2">
        <v>295</v>
      </c>
      <c r="R427" s="33">
        <v>46500</v>
      </c>
    </row>
    <row r="428" spans="12:18" x14ac:dyDescent="0.25">
      <c r="L428" s="52">
        <v>410</v>
      </c>
      <c r="M428" s="2">
        <v>5200</v>
      </c>
      <c r="N428" s="2">
        <v>2340</v>
      </c>
      <c r="O428" s="2">
        <v>1820</v>
      </c>
      <c r="P428" s="2">
        <v>780</v>
      </c>
      <c r="Q428" s="2">
        <v>260</v>
      </c>
      <c r="R428" s="33">
        <v>42000</v>
      </c>
    </row>
    <row r="429" spans="12:18" x14ac:dyDescent="0.25">
      <c r="L429" s="52">
        <v>411</v>
      </c>
      <c r="M429" s="2">
        <v>5900</v>
      </c>
      <c r="N429" s="2">
        <v>2655</v>
      </c>
      <c r="O429" s="2">
        <v>2065</v>
      </c>
      <c r="P429" s="2">
        <v>885</v>
      </c>
      <c r="Q429" s="2">
        <v>295</v>
      </c>
      <c r="R429" s="33">
        <v>40500</v>
      </c>
    </row>
    <row r="430" spans="12:18" x14ac:dyDescent="0.25">
      <c r="L430" s="52">
        <v>412</v>
      </c>
      <c r="M430" s="2">
        <v>5300</v>
      </c>
      <c r="N430" s="2">
        <v>2385</v>
      </c>
      <c r="O430" s="2">
        <v>1855</v>
      </c>
      <c r="P430" s="2">
        <v>795</v>
      </c>
      <c r="Q430" s="2">
        <v>265</v>
      </c>
      <c r="R430" s="33">
        <v>24000</v>
      </c>
    </row>
    <row r="431" spans="12:18" x14ac:dyDescent="0.25">
      <c r="L431" s="52">
        <v>413</v>
      </c>
      <c r="M431" s="2">
        <v>4500</v>
      </c>
      <c r="N431" s="2">
        <v>2025</v>
      </c>
      <c r="O431" s="2">
        <v>1575</v>
      </c>
      <c r="P431" s="2">
        <v>675</v>
      </c>
      <c r="Q431" s="2">
        <v>225</v>
      </c>
      <c r="R431" s="33">
        <v>16500</v>
      </c>
    </row>
    <row r="432" spans="12:18" x14ac:dyDescent="0.25">
      <c r="L432" s="52">
        <v>414</v>
      </c>
      <c r="M432" s="2">
        <v>4300</v>
      </c>
      <c r="N432" s="2">
        <v>1935</v>
      </c>
      <c r="O432" s="2">
        <v>1505</v>
      </c>
      <c r="P432" s="2">
        <v>645</v>
      </c>
      <c r="Q432" s="2">
        <v>215</v>
      </c>
      <c r="R432" s="33">
        <v>25500</v>
      </c>
    </row>
    <row r="433" spans="12:18" x14ac:dyDescent="0.25">
      <c r="L433" s="52">
        <v>415</v>
      </c>
      <c r="M433" s="2">
        <v>3400</v>
      </c>
      <c r="N433" s="2">
        <v>1530</v>
      </c>
      <c r="O433" s="2">
        <v>1190</v>
      </c>
      <c r="P433" s="2">
        <v>510</v>
      </c>
      <c r="Q433" s="2">
        <v>170</v>
      </c>
      <c r="R433" s="33">
        <v>27000</v>
      </c>
    </row>
    <row r="434" spans="12:18" x14ac:dyDescent="0.25">
      <c r="L434" s="52">
        <v>416</v>
      </c>
      <c r="M434" s="2">
        <v>5200</v>
      </c>
      <c r="N434" s="2">
        <v>2340</v>
      </c>
      <c r="O434" s="2">
        <v>1820</v>
      </c>
      <c r="P434" s="2">
        <v>780</v>
      </c>
      <c r="Q434" s="2">
        <v>260</v>
      </c>
      <c r="R434" s="33">
        <v>46500</v>
      </c>
    </row>
    <row r="435" spans="12:18" x14ac:dyDescent="0.25">
      <c r="L435" s="52">
        <v>417</v>
      </c>
      <c r="M435" s="2">
        <v>5600</v>
      </c>
      <c r="N435" s="2">
        <v>2520</v>
      </c>
      <c r="O435" s="2">
        <v>1960</v>
      </c>
      <c r="P435" s="2">
        <v>840</v>
      </c>
      <c r="Q435" s="2">
        <v>280</v>
      </c>
      <c r="R435" s="33">
        <v>25500</v>
      </c>
    </row>
    <row r="436" spans="12:18" x14ac:dyDescent="0.25">
      <c r="L436" s="52">
        <v>418</v>
      </c>
      <c r="M436" s="2">
        <v>4700</v>
      </c>
      <c r="N436" s="2">
        <v>2115</v>
      </c>
      <c r="O436" s="2">
        <v>1645</v>
      </c>
      <c r="P436" s="2">
        <v>705</v>
      </c>
      <c r="Q436" s="2">
        <v>235</v>
      </c>
      <c r="R436" s="33">
        <v>9000</v>
      </c>
    </row>
    <row r="437" spans="12:18" x14ac:dyDescent="0.25">
      <c r="L437" s="52">
        <v>419</v>
      </c>
      <c r="M437" s="2">
        <v>5500</v>
      </c>
      <c r="N437" s="2">
        <v>2475</v>
      </c>
      <c r="O437" s="2">
        <v>1925</v>
      </c>
      <c r="P437" s="2">
        <v>825</v>
      </c>
      <c r="Q437" s="2">
        <v>275</v>
      </c>
      <c r="R437" s="33">
        <v>16500</v>
      </c>
    </row>
    <row r="438" spans="12:18" x14ac:dyDescent="0.25">
      <c r="L438" s="52">
        <v>420</v>
      </c>
      <c r="M438" s="2">
        <v>4700</v>
      </c>
      <c r="N438" s="2">
        <v>2115</v>
      </c>
      <c r="O438" s="2">
        <v>1645</v>
      </c>
      <c r="P438" s="2">
        <v>705</v>
      </c>
      <c r="Q438" s="2">
        <v>235</v>
      </c>
      <c r="R438" s="33">
        <v>18000</v>
      </c>
    </row>
    <row r="439" spans="12:18" x14ac:dyDescent="0.25">
      <c r="L439" s="52">
        <v>421</v>
      </c>
      <c r="M439" s="2">
        <v>5900</v>
      </c>
      <c r="N439" s="2">
        <v>2655</v>
      </c>
      <c r="O439" s="2">
        <v>2065</v>
      </c>
      <c r="P439" s="2">
        <v>885</v>
      </c>
      <c r="Q439" s="2">
        <v>295</v>
      </c>
      <c r="R439" s="33">
        <v>66000</v>
      </c>
    </row>
    <row r="440" spans="12:18" x14ac:dyDescent="0.25">
      <c r="L440" s="52">
        <v>422</v>
      </c>
      <c r="M440" s="2">
        <v>4600</v>
      </c>
      <c r="N440" s="2">
        <v>2070</v>
      </c>
      <c r="O440" s="2">
        <v>1610</v>
      </c>
      <c r="P440" s="2">
        <v>690</v>
      </c>
      <c r="Q440" s="2">
        <v>230</v>
      </c>
      <c r="R440" s="33">
        <v>16500</v>
      </c>
    </row>
    <row r="441" spans="12:18" x14ac:dyDescent="0.25">
      <c r="L441" s="52">
        <v>423</v>
      </c>
      <c r="M441" s="2">
        <v>5600</v>
      </c>
      <c r="N441" s="2">
        <v>2520</v>
      </c>
      <c r="O441" s="2">
        <v>1960</v>
      </c>
      <c r="P441" s="2">
        <v>840</v>
      </c>
      <c r="Q441" s="2">
        <v>280</v>
      </c>
      <c r="R441" s="33">
        <v>42000</v>
      </c>
    </row>
    <row r="442" spans="12:18" x14ac:dyDescent="0.25">
      <c r="L442" s="52">
        <v>424</v>
      </c>
      <c r="M442" s="2">
        <v>5500</v>
      </c>
      <c r="N442" s="2">
        <v>2475</v>
      </c>
      <c r="O442" s="2">
        <v>1925</v>
      </c>
      <c r="P442" s="2">
        <v>825</v>
      </c>
      <c r="Q442" s="2">
        <v>275</v>
      </c>
      <c r="R442" s="33">
        <v>40500</v>
      </c>
    </row>
    <row r="443" spans="12:18" x14ac:dyDescent="0.25">
      <c r="L443" s="52">
        <v>425</v>
      </c>
      <c r="M443" s="2">
        <v>5000</v>
      </c>
      <c r="N443" s="2">
        <v>2250</v>
      </c>
      <c r="O443" s="2">
        <v>1750</v>
      </c>
      <c r="P443" s="2">
        <v>750</v>
      </c>
      <c r="Q443" s="2">
        <v>250</v>
      </c>
      <c r="R443" s="33">
        <v>51000</v>
      </c>
    </row>
    <row r="444" spans="12:18" x14ac:dyDescent="0.25">
      <c r="L444" s="52">
        <v>426</v>
      </c>
      <c r="M444" s="2">
        <v>5500</v>
      </c>
      <c r="N444" s="2">
        <v>2475</v>
      </c>
      <c r="O444" s="2">
        <v>1925</v>
      </c>
      <c r="P444" s="2">
        <v>825</v>
      </c>
      <c r="Q444" s="2">
        <v>275</v>
      </c>
      <c r="R444" s="33">
        <v>58500</v>
      </c>
    </row>
    <row r="445" spans="12:18" x14ac:dyDescent="0.25">
      <c r="L445" s="52">
        <v>427</v>
      </c>
      <c r="M445" s="2">
        <v>4900</v>
      </c>
      <c r="N445" s="2">
        <v>2205</v>
      </c>
      <c r="O445" s="2">
        <v>1715</v>
      </c>
      <c r="P445" s="2">
        <v>735</v>
      </c>
      <c r="Q445" s="2">
        <v>245</v>
      </c>
      <c r="R445" s="33">
        <v>37500</v>
      </c>
    </row>
    <row r="446" spans="12:18" x14ac:dyDescent="0.25">
      <c r="L446" s="52">
        <v>428</v>
      </c>
      <c r="M446" s="2">
        <v>5100</v>
      </c>
      <c r="N446" s="2">
        <v>2295</v>
      </c>
      <c r="O446" s="2">
        <v>1785</v>
      </c>
      <c r="P446" s="2">
        <v>765</v>
      </c>
      <c r="Q446" s="2">
        <v>255</v>
      </c>
      <c r="R446" s="33">
        <v>33000</v>
      </c>
    </row>
    <row r="447" spans="12:18" x14ac:dyDescent="0.25">
      <c r="L447" s="52">
        <v>429</v>
      </c>
      <c r="M447" s="2">
        <v>4900</v>
      </c>
      <c r="N447" s="2">
        <v>2205</v>
      </c>
      <c r="O447" s="2">
        <v>1715</v>
      </c>
      <c r="P447" s="2">
        <v>735</v>
      </c>
      <c r="Q447" s="2">
        <v>245</v>
      </c>
      <c r="R447" s="33">
        <v>31500</v>
      </c>
    </row>
    <row r="448" spans="12:18" x14ac:dyDescent="0.25">
      <c r="L448" s="52">
        <v>430</v>
      </c>
      <c r="M448" s="2">
        <v>5700</v>
      </c>
      <c r="N448" s="2">
        <v>2565</v>
      </c>
      <c r="O448" s="2">
        <v>1995</v>
      </c>
      <c r="P448" s="2">
        <v>855</v>
      </c>
      <c r="Q448" s="2">
        <v>285</v>
      </c>
      <c r="R448" s="33">
        <v>43500</v>
      </c>
    </row>
    <row r="449" spans="12:18" x14ac:dyDescent="0.25">
      <c r="L449" s="52">
        <v>431</v>
      </c>
      <c r="M449" s="2">
        <v>5700</v>
      </c>
      <c r="N449" s="2">
        <v>2565</v>
      </c>
      <c r="O449" s="2">
        <v>1995</v>
      </c>
      <c r="P449" s="2">
        <v>855</v>
      </c>
      <c r="Q449" s="2">
        <v>285</v>
      </c>
      <c r="R449" s="33">
        <v>31500</v>
      </c>
    </row>
    <row r="450" spans="12:18" x14ac:dyDescent="0.25">
      <c r="L450" s="52">
        <v>432</v>
      </c>
      <c r="M450" s="2">
        <v>5500</v>
      </c>
      <c r="N450" s="2">
        <v>2475</v>
      </c>
      <c r="O450" s="2">
        <v>1925</v>
      </c>
      <c r="P450" s="2">
        <v>825</v>
      </c>
      <c r="Q450" s="2">
        <v>275</v>
      </c>
      <c r="R450" s="33">
        <v>49500</v>
      </c>
    </row>
    <row r="451" spans="12:18" x14ac:dyDescent="0.25">
      <c r="L451" s="52">
        <v>433</v>
      </c>
      <c r="M451" s="2">
        <v>4800</v>
      </c>
      <c r="N451" s="2">
        <v>2160</v>
      </c>
      <c r="O451" s="2">
        <v>1680</v>
      </c>
      <c r="P451" s="2">
        <v>720</v>
      </c>
      <c r="Q451" s="2">
        <v>240</v>
      </c>
      <c r="R451" s="33">
        <v>25500</v>
      </c>
    </row>
    <row r="452" spans="12:18" x14ac:dyDescent="0.25">
      <c r="L452" s="52">
        <v>434</v>
      </c>
      <c r="M452" s="2">
        <v>7100</v>
      </c>
      <c r="N452" s="2">
        <v>3195</v>
      </c>
      <c r="O452" s="2">
        <v>2485</v>
      </c>
      <c r="P452" s="2">
        <v>1065</v>
      </c>
      <c r="Q452" s="2">
        <v>355</v>
      </c>
      <c r="R452" s="33">
        <v>61500</v>
      </c>
    </row>
    <row r="453" spans="12:18" x14ac:dyDescent="0.25">
      <c r="L453" s="52">
        <v>435</v>
      </c>
      <c r="M453" s="2">
        <v>6600</v>
      </c>
      <c r="N453" s="2">
        <v>2970</v>
      </c>
      <c r="O453" s="2">
        <v>2310</v>
      </c>
      <c r="P453" s="2">
        <v>990</v>
      </c>
      <c r="Q453" s="2">
        <v>330</v>
      </c>
      <c r="R453" s="33">
        <v>70500</v>
      </c>
    </row>
    <row r="454" spans="12:18" x14ac:dyDescent="0.25">
      <c r="L454" s="52">
        <v>436</v>
      </c>
      <c r="M454" s="2">
        <v>7700</v>
      </c>
      <c r="N454" s="2">
        <v>3465</v>
      </c>
      <c r="O454" s="2">
        <v>2695</v>
      </c>
      <c r="P454" s="2">
        <v>1155</v>
      </c>
      <c r="Q454" s="2">
        <v>385</v>
      </c>
      <c r="R454" s="33">
        <v>76500</v>
      </c>
    </row>
    <row r="455" spans="12:18" x14ac:dyDescent="0.25">
      <c r="L455" s="52">
        <v>437</v>
      </c>
      <c r="M455" s="2">
        <v>4600</v>
      </c>
      <c r="N455" s="2">
        <v>2070</v>
      </c>
      <c r="O455" s="2">
        <v>1610</v>
      </c>
      <c r="P455" s="2">
        <v>690</v>
      </c>
      <c r="Q455" s="2">
        <v>230</v>
      </c>
      <c r="R455" s="33">
        <v>30000</v>
      </c>
    </row>
    <row r="456" spans="12:18" x14ac:dyDescent="0.25">
      <c r="L456" s="52">
        <v>438</v>
      </c>
      <c r="M456" s="2">
        <v>5100</v>
      </c>
      <c r="N456" s="2">
        <v>2295</v>
      </c>
      <c r="O456" s="2">
        <v>1785</v>
      </c>
      <c r="P456" s="2">
        <v>765</v>
      </c>
      <c r="Q456" s="2">
        <v>255</v>
      </c>
      <c r="R456" s="33">
        <v>46500</v>
      </c>
    </row>
    <row r="457" spans="12:18" x14ac:dyDescent="0.25">
      <c r="L457" s="52">
        <v>439</v>
      </c>
      <c r="M457" s="2">
        <v>6000</v>
      </c>
      <c r="N457" s="2">
        <v>2700</v>
      </c>
      <c r="O457" s="2">
        <v>2100</v>
      </c>
      <c r="P457" s="2">
        <v>900</v>
      </c>
      <c r="Q457" s="2">
        <v>300</v>
      </c>
      <c r="R457" s="33">
        <v>36000</v>
      </c>
    </row>
    <row r="458" spans="12:18" x14ac:dyDescent="0.25">
      <c r="L458" s="52">
        <v>440</v>
      </c>
      <c r="M458" s="2">
        <v>5000</v>
      </c>
      <c r="N458" s="2">
        <v>2250</v>
      </c>
      <c r="O458" s="2">
        <v>1750</v>
      </c>
      <c r="P458" s="2">
        <v>750</v>
      </c>
      <c r="Q458" s="2">
        <v>250</v>
      </c>
      <c r="R458" s="33">
        <v>24000</v>
      </c>
    </row>
    <row r="459" spans="12:18" x14ac:dyDescent="0.25">
      <c r="L459" s="52">
        <v>441</v>
      </c>
      <c r="M459" s="2">
        <v>5400</v>
      </c>
      <c r="N459" s="2">
        <v>2430</v>
      </c>
      <c r="O459" s="2">
        <v>1890</v>
      </c>
      <c r="P459" s="2">
        <v>810</v>
      </c>
      <c r="Q459" s="2">
        <v>270</v>
      </c>
      <c r="R459" s="33">
        <v>24000</v>
      </c>
    </row>
    <row r="460" spans="12:18" x14ac:dyDescent="0.25">
      <c r="L460" s="52">
        <v>442</v>
      </c>
      <c r="M460" s="2">
        <v>5700</v>
      </c>
      <c r="N460" s="2">
        <v>2565</v>
      </c>
      <c r="O460" s="2">
        <v>1995</v>
      </c>
      <c r="P460" s="2">
        <v>855</v>
      </c>
      <c r="Q460" s="2">
        <v>285</v>
      </c>
      <c r="R460" s="33">
        <v>49500</v>
      </c>
    </row>
    <row r="461" spans="12:18" x14ac:dyDescent="0.25">
      <c r="L461" s="52">
        <v>443</v>
      </c>
      <c r="M461" s="2">
        <v>7000</v>
      </c>
      <c r="N461" s="2">
        <v>3150</v>
      </c>
      <c r="O461" s="2">
        <v>2450</v>
      </c>
      <c r="P461" s="2">
        <v>1050</v>
      </c>
      <c r="Q461" s="2">
        <v>350</v>
      </c>
      <c r="R461" s="33">
        <v>49500</v>
      </c>
    </row>
    <row r="462" spans="12:18" x14ac:dyDescent="0.25">
      <c r="L462" s="52">
        <v>444</v>
      </c>
      <c r="M462" s="2">
        <v>5500</v>
      </c>
      <c r="N462" s="2">
        <v>2475</v>
      </c>
      <c r="O462" s="2">
        <v>1925</v>
      </c>
      <c r="P462" s="2">
        <v>825</v>
      </c>
      <c r="Q462" s="2">
        <v>275</v>
      </c>
      <c r="R462" s="33">
        <v>49500</v>
      </c>
    </row>
    <row r="463" spans="12:18" x14ac:dyDescent="0.25">
      <c r="L463" s="52">
        <v>445</v>
      </c>
      <c r="M463" s="2">
        <v>6100</v>
      </c>
      <c r="N463" s="2">
        <v>2745</v>
      </c>
      <c r="O463" s="2">
        <v>2135</v>
      </c>
      <c r="P463" s="2">
        <v>915</v>
      </c>
      <c r="Q463" s="2">
        <v>305</v>
      </c>
      <c r="R463" s="33">
        <v>42000</v>
      </c>
    </row>
    <row r="464" spans="12:18" x14ac:dyDescent="0.25">
      <c r="L464" s="52">
        <v>446</v>
      </c>
      <c r="M464" s="2">
        <v>5900</v>
      </c>
      <c r="N464" s="2">
        <v>2655</v>
      </c>
      <c r="O464" s="2">
        <v>2065</v>
      </c>
      <c r="P464" s="2">
        <v>885</v>
      </c>
      <c r="Q464" s="2">
        <v>295</v>
      </c>
      <c r="R464" s="33">
        <v>49500</v>
      </c>
    </row>
    <row r="465" spans="12:18" x14ac:dyDescent="0.25">
      <c r="L465" s="52">
        <v>447</v>
      </c>
      <c r="M465" s="2">
        <v>5200</v>
      </c>
      <c r="N465" s="2">
        <v>2340</v>
      </c>
      <c r="O465" s="2">
        <v>1820</v>
      </c>
      <c r="P465" s="2">
        <v>780</v>
      </c>
      <c r="Q465" s="2">
        <v>260</v>
      </c>
      <c r="R465" s="33">
        <v>33000</v>
      </c>
    </row>
    <row r="466" spans="12:18" x14ac:dyDescent="0.25">
      <c r="L466" s="52">
        <v>448</v>
      </c>
      <c r="M466" s="2">
        <v>7900</v>
      </c>
      <c r="N466" s="2">
        <v>3555</v>
      </c>
      <c r="O466" s="2">
        <v>2765</v>
      </c>
      <c r="P466" s="2">
        <v>1185</v>
      </c>
      <c r="Q466" s="2">
        <v>395</v>
      </c>
      <c r="R466" s="33">
        <v>67500</v>
      </c>
    </row>
    <row r="467" spans="12:18" x14ac:dyDescent="0.25">
      <c r="L467" s="52">
        <v>449</v>
      </c>
      <c r="M467" s="2">
        <v>4800</v>
      </c>
      <c r="N467" s="2">
        <v>2160</v>
      </c>
      <c r="O467" s="2">
        <v>1680</v>
      </c>
      <c r="P467" s="2">
        <v>720</v>
      </c>
      <c r="Q467" s="2">
        <v>240</v>
      </c>
      <c r="R467" s="33">
        <v>27000</v>
      </c>
    </row>
    <row r="468" spans="12:18" x14ac:dyDescent="0.25">
      <c r="L468" s="52">
        <v>450</v>
      </c>
      <c r="M468" s="2">
        <v>4700</v>
      </c>
      <c r="N468" s="2">
        <v>2115</v>
      </c>
      <c r="O468" s="2">
        <v>1645</v>
      </c>
      <c r="P468" s="2">
        <v>705</v>
      </c>
      <c r="Q468" s="2">
        <v>235</v>
      </c>
      <c r="R468" s="33">
        <v>33000</v>
      </c>
    </row>
    <row r="469" spans="12:18" x14ac:dyDescent="0.25">
      <c r="L469" s="52">
        <v>451</v>
      </c>
      <c r="M469" s="2">
        <v>4500</v>
      </c>
      <c r="N469" s="2">
        <v>2025</v>
      </c>
      <c r="O469" s="2">
        <v>1575</v>
      </c>
      <c r="P469" s="2">
        <v>675</v>
      </c>
      <c r="Q469" s="2">
        <v>225</v>
      </c>
      <c r="R469" s="33">
        <v>30000</v>
      </c>
    </row>
    <row r="470" spans="12:18" x14ac:dyDescent="0.25">
      <c r="L470" s="52">
        <v>452</v>
      </c>
      <c r="M470" s="2">
        <v>6300</v>
      </c>
      <c r="N470" s="2">
        <v>2835</v>
      </c>
      <c r="O470" s="2">
        <v>2205</v>
      </c>
      <c r="P470" s="2">
        <v>945</v>
      </c>
      <c r="Q470" s="2">
        <v>315</v>
      </c>
      <c r="R470" s="33">
        <v>54000</v>
      </c>
    </row>
    <row r="471" spans="12:18" x14ac:dyDescent="0.25">
      <c r="L471" s="52">
        <v>453</v>
      </c>
      <c r="M471" s="2">
        <v>4900</v>
      </c>
      <c r="N471" s="2">
        <v>2205</v>
      </c>
      <c r="O471" s="2">
        <v>1715</v>
      </c>
      <c r="P471" s="2">
        <v>735</v>
      </c>
      <c r="Q471" s="2">
        <v>245</v>
      </c>
      <c r="R471" s="33">
        <v>24000</v>
      </c>
    </row>
    <row r="472" spans="12:18" x14ac:dyDescent="0.25">
      <c r="L472" s="52">
        <v>454</v>
      </c>
      <c r="M472" s="2">
        <v>4400</v>
      </c>
      <c r="N472" s="2">
        <v>1980</v>
      </c>
      <c r="O472" s="2">
        <v>1540</v>
      </c>
      <c r="P472" s="2">
        <v>660</v>
      </c>
      <c r="Q472" s="2">
        <v>220</v>
      </c>
      <c r="R472" s="33">
        <v>25500</v>
      </c>
    </row>
    <row r="473" spans="12:18" x14ac:dyDescent="0.25">
      <c r="L473" s="52">
        <v>455</v>
      </c>
      <c r="M473" s="2">
        <v>4300</v>
      </c>
      <c r="N473" s="2">
        <v>1935</v>
      </c>
      <c r="O473" s="2">
        <v>1505</v>
      </c>
      <c r="P473" s="2">
        <v>645</v>
      </c>
      <c r="Q473" s="2">
        <v>215</v>
      </c>
      <c r="R473" s="33">
        <v>22500</v>
      </c>
    </row>
    <row r="474" spans="12:18" x14ac:dyDescent="0.25">
      <c r="L474" s="52">
        <v>456</v>
      </c>
      <c r="M474" s="2">
        <v>5300</v>
      </c>
      <c r="N474" s="2">
        <v>2385</v>
      </c>
      <c r="O474" s="2">
        <v>1855</v>
      </c>
      <c r="P474" s="2">
        <v>795</v>
      </c>
      <c r="Q474" s="2">
        <v>265</v>
      </c>
      <c r="R474" s="33">
        <v>7500</v>
      </c>
    </row>
    <row r="475" spans="12:18" x14ac:dyDescent="0.25">
      <c r="L475" s="52">
        <v>457</v>
      </c>
      <c r="M475" s="2">
        <v>5700</v>
      </c>
      <c r="N475" s="2">
        <v>2565</v>
      </c>
      <c r="O475" s="2">
        <v>1995</v>
      </c>
      <c r="P475" s="2">
        <v>855</v>
      </c>
      <c r="Q475" s="2">
        <v>285</v>
      </c>
      <c r="R475" s="33">
        <v>40500</v>
      </c>
    </row>
    <row r="476" spans="12:18" x14ac:dyDescent="0.25">
      <c r="L476" s="52">
        <v>458</v>
      </c>
      <c r="M476" s="2">
        <v>6800</v>
      </c>
      <c r="N476" s="2">
        <v>3060</v>
      </c>
      <c r="O476" s="2">
        <v>2380</v>
      </c>
      <c r="P476" s="2">
        <v>1020</v>
      </c>
      <c r="Q476" s="2">
        <v>340</v>
      </c>
      <c r="R476" s="33">
        <v>66000</v>
      </c>
    </row>
    <row r="477" spans="12:18" x14ac:dyDescent="0.25">
      <c r="L477" s="52">
        <v>459</v>
      </c>
      <c r="M477" s="2">
        <v>4800</v>
      </c>
      <c r="N477" s="2">
        <v>2160</v>
      </c>
      <c r="O477" s="2">
        <v>1680</v>
      </c>
      <c r="P477" s="2">
        <v>720</v>
      </c>
      <c r="Q477" s="2">
        <v>240</v>
      </c>
      <c r="R477" s="33">
        <v>31500</v>
      </c>
    </row>
    <row r="478" spans="12:18" x14ac:dyDescent="0.25">
      <c r="L478" s="52">
        <v>460</v>
      </c>
      <c r="M478" s="2">
        <v>6200</v>
      </c>
      <c r="N478" s="2">
        <v>2790</v>
      </c>
      <c r="O478" s="2">
        <v>2170</v>
      </c>
      <c r="P478" s="2">
        <v>930</v>
      </c>
      <c r="Q478" s="2">
        <v>310</v>
      </c>
      <c r="R478" s="33">
        <v>40500</v>
      </c>
    </row>
    <row r="479" spans="12:18" x14ac:dyDescent="0.25">
      <c r="L479" s="52">
        <v>461</v>
      </c>
      <c r="M479" s="2">
        <v>6100</v>
      </c>
      <c r="N479" s="2">
        <v>2745</v>
      </c>
      <c r="O479" s="2">
        <v>2135</v>
      </c>
      <c r="P479" s="2">
        <v>915</v>
      </c>
      <c r="Q479" s="2">
        <v>305</v>
      </c>
      <c r="R479" s="33">
        <v>55500</v>
      </c>
    </row>
    <row r="480" spans="12:18" x14ac:dyDescent="0.25">
      <c r="L480" s="52">
        <v>462</v>
      </c>
      <c r="M480" s="2">
        <v>4100</v>
      </c>
      <c r="N480" s="2">
        <v>1845</v>
      </c>
      <c r="O480" s="2">
        <v>1435</v>
      </c>
      <c r="P480" s="2">
        <v>615</v>
      </c>
      <c r="Q480" s="2">
        <v>205</v>
      </c>
      <c r="R480" s="33">
        <v>24000</v>
      </c>
    </row>
    <row r="481" spans="12:18" x14ac:dyDescent="0.25">
      <c r="L481" s="52">
        <v>463</v>
      </c>
      <c r="M481" s="2">
        <v>5500</v>
      </c>
      <c r="N481" s="2">
        <v>2475</v>
      </c>
      <c r="O481" s="2">
        <v>1925</v>
      </c>
      <c r="P481" s="2">
        <v>825</v>
      </c>
      <c r="Q481" s="2">
        <v>275</v>
      </c>
      <c r="R481" s="33">
        <v>31500</v>
      </c>
    </row>
    <row r="482" spans="12:18" x14ac:dyDescent="0.25">
      <c r="L482" s="52">
        <v>464</v>
      </c>
      <c r="M482" s="2">
        <v>4600</v>
      </c>
      <c r="N482" s="2">
        <v>2070</v>
      </c>
      <c r="O482" s="2">
        <v>1610</v>
      </c>
      <c r="P482" s="2">
        <v>690</v>
      </c>
      <c r="Q482" s="2">
        <v>230</v>
      </c>
      <c r="R482" s="33">
        <v>24000</v>
      </c>
    </row>
    <row r="483" spans="12:18" x14ac:dyDescent="0.25">
      <c r="L483" s="52">
        <v>465</v>
      </c>
      <c r="M483" s="2">
        <v>6000</v>
      </c>
      <c r="N483" s="2">
        <v>2700</v>
      </c>
      <c r="O483" s="2">
        <v>2100</v>
      </c>
      <c r="P483" s="2">
        <v>900</v>
      </c>
      <c r="Q483" s="2">
        <v>300</v>
      </c>
      <c r="R483" s="33">
        <v>7500</v>
      </c>
    </row>
    <row r="484" spans="12:18" x14ac:dyDescent="0.25">
      <c r="L484" s="52">
        <v>466</v>
      </c>
      <c r="M484" s="2">
        <v>4800</v>
      </c>
      <c r="N484" s="2">
        <v>2160</v>
      </c>
      <c r="O484" s="2">
        <v>1680</v>
      </c>
      <c r="P484" s="2">
        <v>720</v>
      </c>
      <c r="Q484" s="2">
        <v>240</v>
      </c>
      <c r="R484" s="33">
        <v>15000</v>
      </c>
    </row>
    <row r="485" spans="12:18" x14ac:dyDescent="0.25">
      <c r="L485" s="52">
        <v>467</v>
      </c>
      <c r="M485" s="2">
        <v>7600</v>
      </c>
      <c r="N485" s="2">
        <v>3420</v>
      </c>
      <c r="O485" s="2">
        <v>2660</v>
      </c>
      <c r="P485" s="2">
        <v>1140</v>
      </c>
      <c r="Q485" s="2">
        <v>380</v>
      </c>
      <c r="R485" s="33">
        <v>70500</v>
      </c>
    </row>
    <row r="486" spans="12:18" x14ac:dyDescent="0.25">
      <c r="L486" s="52">
        <v>468</v>
      </c>
      <c r="M486" s="2">
        <v>4300</v>
      </c>
      <c r="N486" s="2">
        <v>1935</v>
      </c>
      <c r="O486" s="2">
        <v>1505</v>
      </c>
      <c r="P486" s="2">
        <v>645</v>
      </c>
      <c r="Q486" s="2">
        <v>215</v>
      </c>
      <c r="R486" s="33">
        <v>22500</v>
      </c>
    </row>
    <row r="487" spans="12:18" x14ac:dyDescent="0.25">
      <c r="L487" s="52">
        <v>469</v>
      </c>
      <c r="M487" s="2">
        <v>5100</v>
      </c>
      <c r="N487" s="2">
        <v>2295</v>
      </c>
      <c r="O487" s="2">
        <v>1785</v>
      </c>
      <c r="P487" s="2">
        <v>765</v>
      </c>
      <c r="Q487" s="2">
        <v>255</v>
      </c>
      <c r="R487" s="33">
        <v>40500</v>
      </c>
    </row>
    <row r="488" spans="12:18" x14ac:dyDescent="0.25">
      <c r="L488" s="52">
        <v>470</v>
      </c>
      <c r="M488" s="2">
        <v>5300</v>
      </c>
      <c r="N488" s="2">
        <v>2385</v>
      </c>
      <c r="O488" s="2">
        <v>1855</v>
      </c>
      <c r="P488" s="2">
        <v>795</v>
      </c>
      <c r="Q488" s="2">
        <v>265</v>
      </c>
      <c r="R488" s="33">
        <v>31500</v>
      </c>
    </row>
    <row r="489" spans="12:18" x14ac:dyDescent="0.25">
      <c r="L489" s="52">
        <v>471</v>
      </c>
      <c r="M489" s="2">
        <v>5600</v>
      </c>
      <c r="N489" s="2">
        <v>2520</v>
      </c>
      <c r="O489" s="2">
        <v>1960</v>
      </c>
      <c r="P489" s="2">
        <v>840</v>
      </c>
      <c r="Q489" s="2">
        <v>280</v>
      </c>
      <c r="R489" s="33">
        <v>49500</v>
      </c>
    </row>
    <row r="490" spans="12:18" x14ac:dyDescent="0.25">
      <c r="L490" s="52">
        <v>472</v>
      </c>
      <c r="M490" s="2">
        <v>7300</v>
      </c>
      <c r="N490" s="2">
        <v>3285</v>
      </c>
      <c r="O490" s="2">
        <v>2555</v>
      </c>
      <c r="P490" s="2">
        <v>1095</v>
      </c>
      <c r="Q490" s="2">
        <v>365</v>
      </c>
      <c r="R490" s="33">
        <v>52500</v>
      </c>
    </row>
    <row r="491" spans="12:18" x14ac:dyDescent="0.25">
      <c r="L491" s="52">
        <v>473</v>
      </c>
      <c r="M491" s="2">
        <v>4400</v>
      </c>
      <c r="N491" s="2">
        <v>1980</v>
      </c>
      <c r="O491" s="2">
        <v>1540</v>
      </c>
      <c r="P491" s="2">
        <v>660</v>
      </c>
      <c r="Q491" s="2">
        <v>220</v>
      </c>
      <c r="R491" s="33">
        <v>25500</v>
      </c>
    </row>
    <row r="492" spans="12:18" x14ac:dyDescent="0.25">
      <c r="L492" s="52">
        <v>474</v>
      </c>
      <c r="M492" s="2">
        <v>5100</v>
      </c>
      <c r="N492" s="2">
        <v>2295</v>
      </c>
      <c r="O492" s="2">
        <v>1785</v>
      </c>
      <c r="P492" s="2">
        <v>765</v>
      </c>
      <c r="Q492" s="2">
        <v>255</v>
      </c>
      <c r="R492" s="33">
        <v>22500</v>
      </c>
    </row>
    <row r="493" spans="12:18" x14ac:dyDescent="0.25">
      <c r="L493" s="52">
        <v>475</v>
      </c>
      <c r="M493" s="2">
        <v>5100</v>
      </c>
      <c r="N493" s="2">
        <v>2295</v>
      </c>
      <c r="O493" s="2">
        <v>1785</v>
      </c>
      <c r="P493" s="2">
        <v>765</v>
      </c>
      <c r="Q493" s="2">
        <v>255</v>
      </c>
      <c r="R493" s="33">
        <v>40500</v>
      </c>
    </row>
    <row r="494" spans="12:18" x14ac:dyDescent="0.25">
      <c r="L494" s="52">
        <v>476</v>
      </c>
      <c r="M494" s="2">
        <v>6400</v>
      </c>
      <c r="N494" s="2">
        <v>2880</v>
      </c>
      <c r="O494" s="2">
        <v>2240</v>
      </c>
      <c r="P494" s="2">
        <v>960</v>
      </c>
      <c r="Q494" s="2">
        <v>320</v>
      </c>
      <c r="R494" s="33">
        <v>48000</v>
      </c>
    </row>
    <row r="495" spans="12:18" x14ac:dyDescent="0.25">
      <c r="L495" s="52">
        <v>477</v>
      </c>
      <c r="M495" s="2">
        <v>3700</v>
      </c>
      <c r="N495" s="2">
        <v>1665</v>
      </c>
      <c r="O495" s="2">
        <v>1295</v>
      </c>
      <c r="P495" s="2">
        <v>555</v>
      </c>
      <c r="Q495" s="2">
        <v>185</v>
      </c>
      <c r="R495" s="33">
        <v>15000</v>
      </c>
    </row>
    <row r="496" spans="12:18" x14ac:dyDescent="0.25">
      <c r="L496" s="52">
        <v>478</v>
      </c>
      <c r="M496" s="2">
        <v>5900</v>
      </c>
      <c r="N496" s="2">
        <v>2655</v>
      </c>
      <c r="O496" s="2">
        <v>2065</v>
      </c>
      <c r="P496" s="2">
        <v>885</v>
      </c>
      <c r="Q496" s="2">
        <v>295</v>
      </c>
      <c r="R496" s="33">
        <v>55500</v>
      </c>
    </row>
    <row r="497" spans="12:18" x14ac:dyDescent="0.25">
      <c r="L497" s="52">
        <v>479</v>
      </c>
      <c r="M497" s="2">
        <v>4300</v>
      </c>
      <c r="N497" s="2">
        <v>1935</v>
      </c>
      <c r="O497" s="2">
        <v>1505</v>
      </c>
      <c r="P497" s="2">
        <v>645</v>
      </c>
      <c r="Q497" s="2">
        <v>215</v>
      </c>
      <c r="R497" s="33">
        <v>31500</v>
      </c>
    </row>
    <row r="498" spans="12:18" x14ac:dyDescent="0.25">
      <c r="L498" s="52">
        <v>480</v>
      </c>
      <c r="M498" s="2">
        <v>5100</v>
      </c>
      <c r="N498" s="2">
        <v>2295</v>
      </c>
      <c r="O498" s="2">
        <v>1785</v>
      </c>
      <c r="P498" s="2">
        <v>765</v>
      </c>
      <c r="Q498" s="2">
        <v>255</v>
      </c>
      <c r="R498" s="33">
        <v>25500</v>
      </c>
    </row>
    <row r="499" spans="12:18" x14ac:dyDescent="0.25">
      <c r="L499" s="52">
        <v>481</v>
      </c>
      <c r="M499" s="2">
        <v>3700</v>
      </c>
      <c r="N499" s="2">
        <v>1665</v>
      </c>
      <c r="O499" s="2">
        <v>1295</v>
      </c>
      <c r="P499" s="2">
        <v>555</v>
      </c>
      <c r="Q499" s="2">
        <v>185</v>
      </c>
      <c r="R499" s="33">
        <v>9000</v>
      </c>
    </row>
    <row r="500" spans="12:18" x14ac:dyDescent="0.25">
      <c r="L500" s="52">
        <v>482</v>
      </c>
      <c r="M500" s="2">
        <v>6200</v>
      </c>
      <c r="N500" s="2">
        <v>2790</v>
      </c>
      <c r="O500" s="2">
        <v>2170</v>
      </c>
      <c r="P500" s="2">
        <v>930</v>
      </c>
      <c r="Q500" s="2">
        <v>310</v>
      </c>
      <c r="R500" s="33">
        <v>45000</v>
      </c>
    </row>
    <row r="501" spans="12:18" x14ac:dyDescent="0.25">
      <c r="L501" s="52">
        <v>483</v>
      </c>
      <c r="M501" s="2">
        <v>3100</v>
      </c>
      <c r="N501" s="2">
        <v>1395</v>
      </c>
      <c r="O501" s="2">
        <v>1085</v>
      </c>
      <c r="P501" s="2">
        <v>465</v>
      </c>
      <c r="Q501" s="2">
        <v>155</v>
      </c>
      <c r="R501" s="33">
        <v>15000</v>
      </c>
    </row>
    <row r="502" spans="12:18" x14ac:dyDescent="0.25">
      <c r="L502" s="52">
        <v>484</v>
      </c>
      <c r="M502" s="2">
        <v>5800</v>
      </c>
      <c r="N502" s="2">
        <v>2610</v>
      </c>
      <c r="O502" s="2">
        <v>2030</v>
      </c>
      <c r="P502" s="2">
        <v>870</v>
      </c>
      <c r="Q502" s="2">
        <v>290</v>
      </c>
      <c r="R502" s="33">
        <v>63000</v>
      </c>
    </row>
    <row r="503" spans="12:18" x14ac:dyDescent="0.25">
      <c r="L503" s="52">
        <v>485</v>
      </c>
      <c r="M503" s="2">
        <v>4900</v>
      </c>
      <c r="N503" s="2">
        <v>2205</v>
      </c>
      <c r="O503" s="2">
        <v>1715</v>
      </c>
      <c r="P503" s="2">
        <v>735</v>
      </c>
      <c r="Q503" s="2">
        <v>245</v>
      </c>
      <c r="R503" s="33">
        <v>42000</v>
      </c>
    </row>
    <row r="504" spans="12:18" x14ac:dyDescent="0.25">
      <c r="L504" s="52">
        <v>486</v>
      </c>
      <c r="M504" s="2">
        <v>5100</v>
      </c>
      <c r="N504" s="2">
        <v>2295</v>
      </c>
      <c r="O504" s="2">
        <v>1785</v>
      </c>
      <c r="P504" s="2">
        <v>765</v>
      </c>
      <c r="Q504" s="2">
        <v>255</v>
      </c>
      <c r="R504" s="33">
        <v>37500</v>
      </c>
    </row>
    <row r="505" spans="12:18" x14ac:dyDescent="0.25">
      <c r="L505" s="52">
        <v>487</v>
      </c>
      <c r="M505" s="2">
        <v>7600</v>
      </c>
      <c r="N505" s="2">
        <v>3420</v>
      </c>
      <c r="O505" s="2">
        <v>2660</v>
      </c>
      <c r="P505" s="2">
        <v>1140</v>
      </c>
      <c r="Q505" s="2">
        <v>380</v>
      </c>
      <c r="R505" s="33">
        <v>78000</v>
      </c>
    </row>
    <row r="506" spans="12:18" x14ac:dyDescent="0.25">
      <c r="L506" s="52">
        <v>488</v>
      </c>
      <c r="M506" s="2">
        <v>5300</v>
      </c>
      <c r="N506" s="2">
        <v>2385</v>
      </c>
      <c r="O506" s="2">
        <v>1855</v>
      </c>
      <c r="P506" s="2">
        <v>795</v>
      </c>
      <c r="Q506" s="2">
        <v>265</v>
      </c>
      <c r="R506" s="33">
        <v>27000</v>
      </c>
    </row>
    <row r="507" spans="12:18" x14ac:dyDescent="0.25">
      <c r="L507" s="52">
        <v>489</v>
      </c>
      <c r="M507" s="2">
        <v>6400</v>
      </c>
      <c r="N507" s="2">
        <v>2880</v>
      </c>
      <c r="O507" s="2">
        <v>2240</v>
      </c>
      <c r="P507" s="2">
        <v>960</v>
      </c>
      <c r="Q507" s="2">
        <v>320</v>
      </c>
      <c r="R507" s="33">
        <v>57000</v>
      </c>
    </row>
    <row r="508" spans="12:18" x14ac:dyDescent="0.25">
      <c r="L508" s="52">
        <v>490</v>
      </c>
      <c r="M508" s="2">
        <v>5900</v>
      </c>
      <c r="N508" s="2">
        <v>2655</v>
      </c>
      <c r="O508" s="2">
        <v>2065</v>
      </c>
      <c r="P508" s="2">
        <v>885</v>
      </c>
      <c r="Q508" s="2">
        <v>295</v>
      </c>
      <c r="R508" s="33">
        <v>40500</v>
      </c>
    </row>
    <row r="509" spans="12:18" x14ac:dyDescent="0.25">
      <c r="L509" s="52">
        <v>491</v>
      </c>
      <c r="M509" s="2">
        <v>5700</v>
      </c>
      <c r="N509" s="2">
        <v>2565</v>
      </c>
      <c r="O509" s="2">
        <v>1995</v>
      </c>
      <c r="P509" s="2">
        <v>855</v>
      </c>
      <c r="Q509" s="2">
        <v>285</v>
      </c>
      <c r="R509" s="33">
        <v>64500</v>
      </c>
    </row>
    <row r="510" spans="12:18" x14ac:dyDescent="0.25">
      <c r="L510" s="52">
        <v>492</v>
      </c>
      <c r="M510" s="2">
        <v>6300</v>
      </c>
      <c r="N510" s="2">
        <v>2835</v>
      </c>
      <c r="O510" s="2">
        <v>2205</v>
      </c>
      <c r="P510" s="2">
        <v>945</v>
      </c>
      <c r="Q510" s="2">
        <v>315</v>
      </c>
      <c r="R510" s="33">
        <v>54000</v>
      </c>
    </row>
    <row r="511" spans="12:18" x14ac:dyDescent="0.25">
      <c r="L511" s="52">
        <v>493</v>
      </c>
      <c r="M511" s="2">
        <v>5400</v>
      </c>
      <c r="N511" s="2">
        <v>2430</v>
      </c>
      <c r="O511" s="2">
        <v>1890</v>
      </c>
      <c r="P511" s="2">
        <v>810</v>
      </c>
      <c r="Q511" s="2">
        <v>270</v>
      </c>
      <c r="R511" s="33">
        <v>37500</v>
      </c>
    </row>
    <row r="512" spans="12:18" x14ac:dyDescent="0.25">
      <c r="L512" s="52">
        <v>494</v>
      </c>
      <c r="M512" s="2">
        <v>5600</v>
      </c>
      <c r="N512" s="2">
        <v>2520</v>
      </c>
      <c r="O512" s="2">
        <v>1960</v>
      </c>
      <c r="P512" s="2">
        <v>840</v>
      </c>
      <c r="Q512" s="2">
        <v>280</v>
      </c>
      <c r="R512" s="33">
        <v>42000</v>
      </c>
    </row>
    <row r="513" spans="12:18" x14ac:dyDescent="0.25">
      <c r="L513" s="52">
        <v>495</v>
      </c>
      <c r="M513" s="2">
        <v>6000</v>
      </c>
      <c r="N513" s="2">
        <v>2700</v>
      </c>
      <c r="O513" s="2">
        <v>2100</v>
      </c>
      <c r="P513" s="2">
        <v>900</v>
      </c>
      <c r="Q513" s="2">
        <v>300</v>
      </c>
      <c r="R513" s="33">
        <v>39000</v>
      </c>
    </row>
    <row r="514" spans="12:18" x14ac:dyDescent="0.25">
      <c r="L514" s="52">
        <v>496</v>
      </c>
      <c r="M514" s="2">
        <v>6200</v>
      </c>
      <c r="N514" s="2">
        <v>2790</v>
      </c>
      <c r="O514" s="2">
        <v>2170</v>
      </c>
      <c r="P514" s="2">
        <v>930</v>
      </c>
      <c r="Q514" s="2">
        <v>310</v>
      </c>
      <c r="R514" s="33">
        <v>42000</v>
      </c>
    </row>
    <row r="515" spans="12:18" x14ac:dyDescent="0.25">
      <c r="L515" s="52">
        <v>497</v>
      </c>
      <c r="M515" s="2">
        <v>4500</v>
      </c>
      <c r="N515" s="2">
        <v>2025</v>
      </c>
      <c r="O515" s="2">
        <v>1575</v>
      </c>
      <c r="P515" s="2">
        <v>675</v>
      </c>
      <c r="Q515" s="2">
        <v>225</v>
      </c>
      <c r="R515" s="33">
        <v>22500</v>
      </c>
    </row>
    <row r="516" spans="12:18" x14ac:dyDescent="0.25">
      <c r="L516" s="52">
        <v>498</v>
      </c>
      <c r="M516" s="2">
        <v>6300</v>
      </c>
      <c r="N516" s="2">
        <v>2835</v>
      </c>
      <c r="O516" s="2">
        <v>2205</v>
      </c>
      <c r="P516" s="2">
        <v>945</v>
      </c>
      <c r="Q516" s="2">
        <v>315</v>
      </c>
      <c r="R516" s="33">
        <v>42000</v>
      </c>
    </row>
    <row r="517" spans="12:18" x14ac:dyDescent="0.25">
      <c r="L517" s="52">
        <v>499</v>
      </c>
      <c r="M517" s="2">
        <v>5200</v>
      </c>
      <c r="N517" s="2">
        <v>2340</v>
      </c>
      <c r="O517" s="2">
        <v>1820</v>
      </c>
      <c r="P517" s="2">
        <v>780</v>
      </c>
      <c r="Q517" s="2">
        <v>260</v>
      </c>
      <c r="R517" s="33">
        <v>42000</v>
      </c>
    </row>
    <row r="518" spans="12:18" x14ac:dyDescent="0.25">
      <c r="L518" s="52">
        <v>500</v>
      </c>
      <c r="M518" s="2">
        <v>6400</v>
      </c>
      <c r="N518" s="2">
        <v>2880</v>
      </c>
      <c r="O518" s="2">
        <v>2240</v>
      </c>
      <c r="P518" s="2">
        <v>960</v>
      </c>
      <c r="Q518" s="2">
        <v>320</v>
      </c>
      <c r="R518" s="33">
        <v>45000</v>
      </c>
    </row>
    <row r="519" spans="12:18" x14ac:dyDescent="0.25">
      <c r="L519" s="52">
        <v>501</v>
      </c>
      <c r="M519" s="2">
        <v>6700</v>
      </c>
      <c r="N519" s="2">
        <v>3015</v>
      </c>
      <c r="O519" s="2">
        <v>2345</v>
      </c>
      <c r="P519" s="2">
        <v>1005</v>
      </c>
      <c r="Q519" s="2">
        <v>335</v>
      </c>
      <c r="R519" s="33">
        <v>52500</v>
      </c>
    </row>
    <row r="520" spans="12:18" x14ac:dyDescent="0.25">
      <c r="L520" s="52">
        <v>502</v>
      </c>
      <c r="M520" s="2">
        <v>4200</v>
      </c>
      <c r="N520" s="2">
        <v>1890</v>
      </c>
      <c r="O520" s="2">
        <v>1470</v>
      </c>
      <c r="P520" s="2">
        <v>630</v>
      </c>
      <c r="Q520" s="2">
        <v>210</v>
      </c>
      <c r="R520" s="33">
        <v>7500</v>
      </c>
    </row>
    <row r="521" spans="12:18" x14ac:dyDescent="0.25">
      <c r="L521" s="52">
        <v>503</v>
      </c>
      <c r="M521" s="2">
        <v>5200</v>
      </c>
      <c r="N521" s="2">
        <v>2340</v>
      </c>
      <c r="O521" s="2">
        <v>1820</v>
      </c>
      <c r="P521" s="2">
        <v>780</v>
      </c>
      <c r="Q521" s="2">
        <v>260</v>
      </c>
      <c r="R521" s="33">
        <v>39000</v>
      </c>
    </row>
    <row r="522" spans="12:18" x14ac:dyDescent="0.25">
      <c r="L522" s="52">
        <v>504</v>
      </c>
      <c r="M522" s="2">
        <v>3800</v>
      </c>
      <c r="N522" s="2">
        <v>1710</v>
      </c>
      <c r="O522" s="2">
        <v>1330</v>
      </c>
      <c r="P522" s="2">
        <v>570</v>
      </c>
      <c r="Q522" s="2">
        <v>190</v>
      </c>
      <c r="R522" s="33">
        <v>22500</v>
      </c>
    </row>
    <row r="523" spans="12:18" x14ac:dyDescent="0.25">
      <c r="L523" s="52">
        <v>505</v>
      </c>
      <c r="M523" s="2">
        <v>5700</v>
      </c>
      <c r="N523" s="2">
        <v>2565</v>
      </c>
      <c r="O523" s="2">
        <v>1995</v>
      </c>
      <c r="P523" s="2">
        <v>855</v>
      </c>
      <c r="Q523" s="2">
        <v>285</v>
      </c>
      <c r="R523" s="33">
        <v>64500</v>
      </c>
    </row>
    <row r="524" spans="12:18" x14ac:dyDescent="0.25">
      <c r="L524" s="52">
        <v>506</v>
      </c>
      <c r="M524" s="2">
        <v>6200</v>
      </c>
      <c r="N524" s="2">
        <v>2790</v>
      </c>
      <c r="O524" s="2">
        <v>2170</v>
      </c>
      <c r="P524" s="2">
        <v>930</v>
      </c>
      <c r="Q524" s="2">
        <v>310</v>
      </c>
      <c r="R524" s="33">
        <v>51000</v>
      </c>
    </row>
    <row r="525" spans="12:18" x14ac:dyDescent="0.25">
      <c r="L525" s="52">
        <v>507</v>
      </c>
      <c r="M525" s="2">
        <v>5900</v>
      </c>
      <c r="N525" s="2">
        <v>2655</v>
      </c>
      <c r="O525" s="2">
        <v>2065</v>
      </c>
      <c r="P525" s="2">
        <v>885</v>
      </c>
      <c r="Q525" s="2">
        <v>295</v>
      </c>
      <c r="R525" s="33">
        <v>51000</v>
      </c>
    </row>
    <row r="526" spans="12:18" x14ac:dyDescent="0.25">
      <c r="L526" s="52">
        <v>508</v>
      </c>
      <c r="M526" s="2">
        <v>5800</v>
      </c>
      <c r="N526" s="2">
        <v>2610</v>
      </c>
      <c r="O526" s="2">
        <v>2030</v>
      </c>
      <c r="P526" s="2">
        <v>870</v>
      </c>
      <c r="Q526" s="2">
        <v>290</v>
      </c>
      <c r="R526" s="33">
        <v>48000</v>
      </c>
    </row>
    <row r="527" spans="12:18" x14ac:dyDescent="0.25">
      <c r="L527" s="52">
        <v>509</v>
      </c>
      <c r="M527" s="2">
        <v>5000</v>
      </c>
      <c r="N527" s="2">
        <v>2250</v>
      </c>
      <c r="O527" s="2">
        <v>1750</v>
      </c>
      <c r="P527" s="2">
        <v>750</v>
      </c>
      <c r="Q527" s="2">
        <v>250</v>
      </c>
      <c r="R527" s="33">
        <v>37500</v>
      </c>
    </row>
    <row r="528" spans="12:18" x14ac:dyDescent="0.25">
      <c r="L528" s="52">
        <v>510</v>
      </c>
      <c r="M528" s="2">
        <v>5000</v>
      </c>
      <c r="N528" s="2">
        <v>2250</v>
      </c>
      <c r="O528" s="2">
        <v>1750</v>
      </c>
      <c r="P528" s="2">
        <v>750</v>
      </c>
      <c r="Q528" s="2">
        <v>250</v>
      </c>
      <c r="R528" s="33">
        <v>46500</v>
      </c>
    </row>
    <row r="529" spans="12:18" x14ac:dyDescent="0.25">
      <c r="L529" s="52">
        <v>511</v>
      </c>
      <c r="M529" s="2">
        <v>4600</v>
      </c>
      <c r="N529" s="2">
        <v>2070</v>
      </c>
      <c r="O529" s="2">
        <v>1610</v>
      </c>
      <c r="P529" s="2">
        <v>690</v>
      </c>
      <c r="Q529" s="2">
        <v>230</v>
      </c>
      <c r="R529" s="33">
        <v>24000</v>
      </c>
    </row>
    <row r="530" spans="12:18" x14ac:dyDescent="0.25">
      <c r="L530" s="52">
        <v>512</v>
      </c>
      <c r="M530" s="2">
        <v>5400</v>
      </c>
      <c r="N530" s="2">
        <v>2430</v>
      </c>
      <c r="O530" s="2">
        <v>1890</v>
      </c>
      <c r="P530" s="2">
        <v>810</v>
      </c>
      <c r="Q530" s="2">
        <v>270</v>
      </c>
      <c r="R530" s="33">
        <v>43500</v>
      </c>
    </row>
    <row r="531" spans="12:18" x14ac:dyDescent="0.25">
      <c r="L531" s="52">
        <v>513</v>
      </c>
      <c r="M531" s="2">
        <v>5700</v>
      </c>
      <c r="N531" s="2">
        <v>2565</v>
      </c>
      <c r="O531" s="2">
        <v>1995</v>
      </c>
      <c r="P531" s="2">
        <v>855</v>
      </c>
      <c r="Q531" s="2">
        <v>285</v>
      </c>
      <c r="R531" s="33">
        <v>39000</v>
      </c>
    </row>
    <row r="532" spans="12:18" x14ac:dyDescent="0.25">
      <c r="L532" s="52">
        <v>514</v>
      </c>
      <c r="M532" s="2">
        <v>5700</v>
      </c>
      <c r="N532" s="2">
        <v>2565</v>
      </c>
      <c r="O532" s="2">
        <v>1995</v>
      </c>
      <c r="P532" s="2">
        <v>855</v>
      </c>
      <c r="Q532" s="2">
        <v>285</v>
      </c>
      <c r="R532" s="33">
        <v>22500</v>
      </c>
    </row>
    <row r="533" spans="12:18" x14ac:dyDescent="0.25">
      <c r="L533" s="52">
        <v>515</v>
      </c>
      <c r="M533" s="2">
        <v>6200</v>
      </c>
      <c r="N533" s="2">
        <v>2790</v>
      </c>
      <c r="O533" s="2">
        <v>2170</v>
      </c>
      <c r="P533" s="2">
        <v>930</v>
      </c>
      <c r="Q533" s="2">
        <v>310</v>
      </c>
      <c r="R533" s="33">
        <v>57000</v>
      </c>
    </row>
    <row r="534" spans="12:18" x14ac:dyDescent="0.25">
      <c r="L534" s="52">
        <v>516</v>
      </c>
      <c r="M534" s="2">
        <v>3900</v>
      </c>
      <c r="N534" s="2">
        <v>1755</v>
      </c>
      <c r="O534" s="2">
        <v>1365</v>
      </c>
      <c r="P534" s="2">
        <v>585</v>
      </c>
      <c r="Q534" s="2">
        <v>195</v>
      </c>
      <c r="R534" s="33">
        <v>24000</v>
      </c>
    </row>
    <row r="535" spans="12:18" x14ac:dyDescent="0.25">
      <c r="L535" s="52">
        <v>517</v>
      </c>
      <c r="M535" s="2">
        <v>4600</v>
      </c>
      <c r="N535" s="2">
        <v>2070</v>
      </c>
      <c r="O535" s="2">
        <v>1610</v>
      </c>
      <c r="P535" s="2">
        <v>690</v>
      </c>
      <c r="Q535" s="2">
        <v>230</v>
      </c>
      <c r="R535" s="33">
        <v>30000</v>
      </c>
    </row>
    <row r="536" spans="12:18" x14ac:dyDescent="0.25">
      <c r="L536" s="52">
        <v>518</v>
      </c>
      <c r="M536" s="2">
        <v>4600</v>
      </c>
      <c r="N536" s="2">
        <v>2070</v>
      </c>
      <c r="O536" s="2">
        <v>1610</v>
      </c>
      <c r="P536" s="2">
        <v>690</v>
      </c>
      <c r="Q536" s="2">
        <v>230</v>
      </c>
      <c r="R536" s="33">
        <v>24000</v>
      </c>
    </row>
    <row r="537" spans="12:18" x14ac:dyDescent="0.25">
      <c r="L537" s="52">
        <v>519</v>
      </c>
      <c r="M537" s="2">
        <v>3900</v>
      </c>
      <c r="N537" s="2">
        <v>1755</v>
      </c>
      <c r="O537" s="2">
        <v>1365</v>
      </c>
      <c r="P537" s="2">
        <v>585</v>
      </c>
      <c r="Q537" s="2">
        <v>195</v>
      </c>
      <c r="R537" s="33">
        <v>31500</v>
      </c>
    </row>
    <row r="538" spans="12:18" x14ac:dyDescent="0.25">
      <c r="L538" s="52">
        <v>520</v>
      </c>
      <c r="M538" s="2">
        <v>5900</v>
      </c>
      <c r="N538" s="2">
        <v>2655</v>
      </c>
      <c r="O538" s="2">
        <v>2065</v>
      </c>
      <c r="P538" s="2">
        <v>885</v>
      </c>
      <c r="Q538" s="2">
        <v>295</v>
      </c>
      <c r="R538" s="33">
        <v>37500</v>
      </c>
    </row>
    <row r="539" spans="12:18" x14ac:dyDescent="0.25">
      <c r="L539" s="52">
        <v>521</v>
      </c>
      <c r="M539" s="2">
        <v>3900</v>
      </c>
      <c r="N539" s="2">
        <v>1755</v>
      </c>
      <c r="O539" s="2">
        <v>1365</v>
      </c>
      <c r="P539" s="2">
        <v>585</v>
      </c>
      <c r="Q539" s="2">
        <v>195</v>
      </c>
      <c r="R539" s="33">
        <v>18000</v>
      </c>
    </row>
    <row r="540" spans="12:18" x14ac:dyDescent="0.25">
      <c r="L540" s="52">
        <v>522</v>
      </c>
      <c r="M540" s="2">
        <v>4200</v>
      </c>
      <c r="N540" s="2">
        <v>1890</v>
      </c>
      <c r="O540" s="2">
        <v>1470</v>
      </c>
      <c r="P540" s="2">
        <v>630</v>
      </c>
      <c r="Q540" s="2">
        <v>210</v>
      </c>
      <c r="R540" s="33">
        <v>33000</v>
      </c>
    </row>
    <row r="541" spans="12:18" x14ac:dyDescent="0.25">
      <c r="L541" s="52">
        <v>523</v>
      </c>
      <c r="M541" s="2">
        <v>4800</v>
      </c>
      <c r="N541" s="2">
        <v>2160</v>
      </c>
      <c r="O541" s="2">
        <v>1680</v>
      </c>
      <c r="P541" s="2">
        <v>720</v>
      </c>
      <c r="Q541" s="2">
        <v>240</v>
      </c>
      <c r="R541" s="33">
        <v>33000</v>
      </c>
    </row>
    <row r="542" spans="12:18" x14ac:dyDescent="0.25">
      <c r="L542" s="52">
        <v>524</v>
      </c>
      <c r="M542" s="2">
        <v>5000</v>
      </c>
      <c r="N542" s="2">
        <v>2250</v>
      </c>
      <c r="O542" s="2">
        <v>1750</v>
      </c>
      <c r="P542" s="2">
        <v>750</v>
      </c>
      <c r="Q542" s="2">
        <v>250</v>
      </c>
      <c r="R542" s="33">
        <v>51000</v>
      </c>
    </row>
    <row r="543" spans="12:18" x14ac:dyDescent="0.25">
      <c r="L543" s="52">
        <v>525</v>
      </c>
      <c r="M543" s="2">
        <v>6000</v>
      </c>
      <c r="N543" s="2">
        <v>2700</v>
      </c>
      <c r="O543" s="2">
        <v>2100</v>
      </c>
      <c r="P543" s="2">
        <v>900</v>
      </c>
      <c r="Q543" s="2">
        <v>300</v>
      </c>
      <c r="R543" s="33">
        <v>51000</v>
      </c>
    </row>
    <row r="544" spans="12:18" x14ac:dyDescent="0.25">
      <c r="L544" s="52">
        <v>526</v>
      </c>
      <c r="M544" s="2">
        <v>5000</v>
      </c>
      <c r="N544" s="2">
        <v>2250</v>
      </c>
      <c r="O544" s="2">
        <v>1750</v>
      </c>
      <c r="P544" s="2">
        <v>750</v>
      </c>
      <c r="Q544" s="2">
        <v>250</v>
      </c>
      <c r="R544" s="33">
        <v>31500</v>
      </c>
    </row>
    <row r="545" spans="12:18" x14ac:dyDescent="0.25">
      <c r="L545" s="52">
        <v>527</v>
      </c>
      <c r="M545" s="2">
        <v>5000</v>
      </c>
      <c r="N545" s="2">
        <v>2250</v>
      </c>
      <c r="O545" s="2">
        <v>1750</v>
      </c>
      <c r="P545" s="2">
        <v>750</v>
      </c>
      <c r="Q545" s="2">
        <v>250</v>
      </c>
      <c r="R545" s="33">
        <v>42000</v>
      </c>
    </row>
    <row r="546" spans="12:18" x14ac:dyDescent="0.25">
      <c r="L546" s="52">
        <v>528</v>
      </c>
      <c r="M546" s="2">
        <v>5700</v>
      </c>
      <c r="N546" s="2">
        <v>2565</v>
      </c>
      <c r="O546" s="2">
        <v>1995</v>
      </c>
      <c r="P546" s="2">
        <v>855</v>
      </c>
      <c r="Q546" s="2">
        <v>285</v>
      </c>
      <c r="R546" s="33">
        <v>51000</v>
      </c>
    </row>
    <row r="547" spans="12:18" x14ac:dyDescent="0.25">
      <c r="L547" s="52">
        <v>529</v>
      </c>
      <c r="M547" s="2">
        <v>5400</v>
      </c>
      <c r="N547" s="2">
        <v>2430</v>
      </c>
      <c r="O547" s="2">
        <v>1890</v>
      </c>
      <c r="P547" s="2">
        <v>810</v>
      </c>
      <c r="Q547" s="2">
        <v>270</v>
      </c>
      <c r="R547" s="33">
        <v>49500</v>
      </c>
    </row>
    <row r="548" spans="12:18" x14ac:dyDescent="0.25">
      <c r="L548" s="52">
        <v>530</v>
      </c>
      <c r="M548" s="2">
        <v>6200</v>
      </c>
      <c r="N548" s="2">
        <v>2790</v>
      </c>
      <c r="O548" s="2">
        <v>2170</v>
      </c>
      <c r="P548" s="2">
        <v>930</v>
      </c>
      <c r="Q548" s="2">
        <v>310</v>
      </c>
      <c r="R548" s="33">
        <v>58500</v>
      </c>
    </row>
    <row r="549" spans="12:18" x14ac:dyDescent="0.25">
      <c r="L549" s="52">
        <v>531</v>
      </c>
      <c r="M549" s="2">
        <v>4700</v>
      </c>
      <c r="N549" s="2">
        <v>2115</v>
      </c>
      <c r="O549" s="2">
        <v>1645</v>
      </c>
      <c r="P549" s="2">
        <v>705</v>
      </c>
      <c r="Q549" s="2">
        <v>235</v>
      </c>
      <c r="R549" s="33">
        <v>36000</v>
      </c>
    </row>
    <row r="550" spans="12:18" x14ac:dyDescent="0.25">
      <c r="L550" s="52">
        <v>532</v>
      </c>
      <c r="M550" s="2">
        <v>3800</v>
      </c>
      <c r="N550" s="2">
        <v>1710</v>
      </c>
      <c r="O550" s="2">
        <v>1330</v>
      </c>
      <c r="P550" s="2">
        <v>570</v>
      </c>
      <c r="Q550" s="2">
        <v>190</v>
      </c>
      <c r="R550" s="33">
        <v>16500</v>
      </c>
    </row>
    <row r="551" spans="12:18" x14ac:dyDescent="0.25">
      <c r="L551" s="52">
        <v>533</v>
      </c>
      <c r="M551" s="2">
        <v>4600</v>
      </c>
      <c r="N551" s="2">
        <v>2070</v>
      </c>
      <c r="O551" s="2">
        <v>1610</v>
      </c>
      <c r="P551" s="2">
        <v>690</v>
      </c>
      <c r="Q551" s="2">
        <v>230</v>
      </c>
      <c r="R551" s="33">
        <v>30000</v>
      </c>
    </row>
    <row r="552" spans="12:18" x14ac:dyDescent="0.25">
      <c r="L552" s="52">
        <v>534</v>
      </c>
      <c r="M552" s="2">
        <v>5800</v>
      </c>
      <c r="N552" s="2">
        <v>2610</v>
      </c>
      <c r="O552" s="2">
        <v>2030</v>
      </c>
      <c r="P552" s="2">
        <v>870</v>
      </c>
      <c r="Q552" s="2">
        <v>290</v>
      </c>
      <c r="R552" s="33">
        <v>45000</v>
      </c>
    </row>
    <row r="553" spans="12:18" x14ac:dyDescent="0.25">
      <c r="L553" s="52">
        <v>535</v>
      </c>
      <c r="M553" s="2">
        <v>5500</v>
      </c>
      <c r="N553" s="2">
        <v>2475</v>
      </c>
      <c r="O553" s="2">
        <v>1925</v>
      </c>
      <c r="P553" s="2">
        <v>825</v>
      </c>
      <c r="Q553" s="2">
        <v>275</v>
      </c>
      <c r="R553" s="33">
        <v>37500</v>
      </c>
    </row>
    <row r="554" spans="12:18" x14ac:dyDescent="0.25">
      <c r="L554" s="52">
        <v>536</v>
      </c>
      <c r="M554" s="2">
        <v>5600</v>
      </c>
      <c r="N554" s="2">
        <v>2520</v>
      </c>
      <c r="O554" s="2">
        <v>1960</v>
      </c>
      <c r="P554" s="2">
        <v>840</v>
      </c>
      <c r="Q554" s="2">
        <v>280</v>
      </c>
      <c r="R554" s="33">
        <v>48000</v>
      </c>
    </row>
    <row r="555" spans="12:18" x14ac:dyDescent="0.25">
      <c r="L555" s="52">
        <v>537</v>
      </c>
      <c r="M555" s="2">
        <v>5500</v>
      </c>
      <c r="N555" s="2">
        <v>2475</v>
      </c>
      <c r="O555" s="2">
        <v>1925</v>
      </c>
      <c r="P555" s="2">
        <v>825</v>
      </c>
      <c r="Q555" s="2">
        <v>275</v>
      </c>
      <c r="R555" s="33">
        <v>39000</v>
      </c>
    </row>
    <row r="556" spans="12:18" x14ac:dyDescent="0.25">
      <c r="L556" s="52">
        <v>538</v>
      </c>
      <c r="M556" s="2">
        <v>5100</v>
      </c>
      <c r="N556" s="2">
        <v>2295</v>
      </c>
      <c r="O556" s="2">
        <v>1785</v>
      </c>
      <c r="P556" s="2">
        <v>765</v>
      </c>
      <c r="Q556" s="2">
        <v>255</v>
      </c>
      <c r="R556" s="33">
        <v>36000</v>
      </c>
    </row>
    <row r="557" spans="12:18" x14ac:dyDescent="0.25">
      <c r="L557" s="52">
        <v>539</v>
      </c>
      <c r="M557" s="2">
        <v>5800</v>
      </c>
      <c r="N557" s="2">
        <v>2610</v>
      </c>
      <c r="O557" s="2">
        <v>2030</v>
      </c>
      <c r="P557" s="2">
        <v>870</v>
      </c>
      <c r="Q557" s="2">
        <v>290</v>
      </c>
      <c r="R557" s="33">
        <v>46500</v>
      </c>
    </row>
    <row r="558" spans="12:18" x14ac:dyDescent="0.25">
      <c r="L558" s="52">
        <v>540</v>
      </c>
      <c r="M558" s="2">
        <v>5900</v>
      </c>
      <c r="N558" s="2">
        <v>2655</v>
      </c>
      <c r="O558" s="2">
        <v>2065</v>
      </c>
      <c r="P558" s="2">
        <v>885</v>
      </c>
      <c r="Q558" s="2">
        <v>295</v>
      </c>
      <c r="R558" s="33">
        <v>61500</v>
      </c>
    </row>
    <row r="559" spans="12:18" x14ac:dyDescent="0.25">
      <c r="L559" s="52">
        <v>541</v>
      </c>
      <c r="M559" s="2">
        <v>4700</v>
      </c>
      <c r="N559" s="2">
        <v>2115</v>
      </c>
      <c r="O559" s="2">
        <v>1645</v>
      </c>
      <c r="P559" s="2">
        <v>705</v>
      </c>
      <c r="Q559" s="2">
        <v>235</v>
      </c>
      <c r="R559" s="33">
        <v>39000</v>
      </c>
    </row>
    <row r="560" spans="12:18" x14ac:dyDescent="0.25">
      <c r="L560" s="52">
        <v>542</v>
      </c>
      <c r="M560" s="2">
        <v>4300</v>
      </c>
      <c r="N560" s="2">
        <v>1935</v>
      </c>
      <c r="O560" s="2">
        <v>1505</v>
      </c>
      <c r="P560" s="2">
        <v>645</v>
      </c>
      <c r="Q560" s="2">
        <v>215</v>
      </c>
      <c r="R560" s="33">
        <v>7500</v>
      </c>
    </row>
    <row r="561" spans="12:18" x14ac:dyDescent="0.25">
      <c r="L561" s="52">
        <v>543</v>
      </c>
      <c r="M561" s="2">
        <v>4900</v>
      </c>
      <c r="N561" s="2">
        <v>2205</v>
      </c>
      <c r="O561" s="2">
        <v>1715</v>
      </c>
      <c r="P561" s="2">
        <v>735</v>
      </c>
      <c r="Q561" s="2">
        <v>245</v>
      </c>
      <c r="R561" s="33">
        <v>34500</v>
      </c>
    </row>
    <row r="562" spans="12:18" x14ac:dyDescent="0.25">
      <c r="L562" s="52">
        <v>544</v>
      </c>
      <c r="M562" s="2">
        <v>5900</v>
      </c>
      <c r="N562" s="2">
        <v>2655</v>
      </c>
      <c r="O562" s="2">
        <v>2065</v>
      </c>
      <c r="P562" s="2">
        <v>885</v>
      </c>
      <c r="Q562" s="2">
        <v>295</v>
      </c>
      <c r="R562" s="33">
        <v>33000</v>
      </c>
    </row>
    <row r="563" spans="12:18" x14ac:dyDescent="0.25">
      <c r="L563" s="52">
        <v>545</v>
      </c>
      <c r="M563" s="2">
        <v>4200</v>
      </c>
      <c r="N563" s="2">
        <v>1890</v>
      </c>
      <c r="O563" s="2">
        <v>1470</v>
      </c>
      <c r="P563" s="2">
        <v>630</v>
      </c>
      <c r="Q563" s="2">
        <v>210</v>
      </c>
      <c r="R563" s="33">
        <v>15000</v>
      </c>
    </row>
    <row r="564" spans="12:18" x14ac:dyDescent="0.25">
      <c r="L564" s="52">
        <v>546</v>
      </c>
      <c r="M564" s="2">
        <v>6500</v>
      </c>
      <c r="N564" s="2">
        <v>2925</v>
      </c>
      <c r="O564" s="2">
        <v>2275</v>
      </c>
      <c r="P564" s="2">
        <v>975</v>
      </c>
      <c r="Q564" s="2">
        <v>325</v>
      </c>
      <c r="R564" s="33">
        <v>64500</v>
      </c>
    </row>
    <row r="565" spans="12:18" x14ac:dyDescent="0.25">
      <c r="L565" s="52">
        <v>547</v>
      </c>
      <c r="M565" s="2">
        <v>6300</v>
      </c>
      <c r="N565" s="2">
        <v>2835</v>
      </c>
      <c r="O565" s="2">
        <v>2205</v>
      </c>
      <c r="P565" s="2">
        <v>945</v>
      </c>
      <c r="Q565" s="2">
        <v>315</v>
      </c>
      <c r="R565" s="33">
        <v>40500</v>
      </c>
    </row>
    <row r="566" spans="12:18" x14ac:dyDescent="0.25">
      <c r="L566" s="52">
        <v>548</v>
      </c>
      <c r="M566" s="2">
        <v>4500</v>
      </c>
      <c r="N566" s="2">
        <v>2025</v>
      </c>
      <c r="O566" s="2">
        <v>1575</v>
      </c>
      <c r="P566" s="2">
        <v>675</v>
      </c>
      <c r="Q566" s="2">
        <v>225</v>
      </c>
      <c r="R566" s="33">
        <v>36000</v>
      </c>
    </row>
    <row r="567" spans="12:18" x14ac:dyDescent="0.25">
      <c r="L567" s="52">
        <v>549</v>
      </c>
      <c r="M567" s="2">
        <v>6500</v>
      </c>
      <c r="N567" s="2">
        <v>2925</v>
      </c>
      <c r="O567" s="2">
        <v>2275</v>
      </c>
      <c r="P567" s="2">
        <v>975</v>
      </c>
      <c r="Q567" s="2">
        <v>325</v>
      </c>
      <c r="R567" s="33">
        <v>39000</v>
      </c>
    </row>
    <row r="568" spans="12:18" x14ac:dyDescent="0.25">
      <c r="L568" s="52">
        <v>550</v>
      </c>
      <c r="M568" s="2">
        <v>7700</v>
      </c>
      <c r="N568" s="2">
        <v>3465</v>
      </c>
      <c r="O568" s="2">
        <v>2695</v>
      </c>
      <c r="P568" s="2">
        <v>1155</v>
      </c>
      <c r="Q568" s="2">
        <v>385</v>
      </c>
      <c r="R568" s="33">
        <v>85500</v>
      </c>
    </row>
    <row r="569" spans="12:18" x14ac:dyDescent="0.25">
      <c r="L569" s="52">
        <v>551</v>
      </c>
      <c r="M569" s="2">
        <v>7100</v>
      </c>
      <c r="N569" s="2">
        <v>3195</v>
      </c>
      <c r="O569" s="2">
        <v>2485</v>
      </c>
      <c r="P569" s="2">
        <v>1065</v>
      </c>
      <c r="Q569" s="2">
        <v>355</v>
      </c>
      <c r="R569" s="33">
        <v>72000</v>
      </c>
    </row>
    <row r="570" spans="12:18" x14ac:dyDescent="0.25">
      <c r="L570" s="52">
        <v>552</v>
      </c>
      <c r="M570" s="2">
        <v>5000</v>
      </c>
      <c r="N570" s="2">
        <v>2250</v>
      </c>
      <c r="O570" s="2">
        <v>1750</v>
      </c>
      <c r="P570" s="2">
        <v>750</v>
      </c>
      <c r="Q570" s="2">
        <v>250</v>
      </c>
      <c r="R570" s="33">
        <v>31500</v>
      </c>
    </row>
    <row r="571" spans="12:18" x14ac:dyDescent="0.25">
      <c r="L571" s="52">
        <v>553</v>
      </c>
      <c r="M571" s="2">
        <v>3600</v>
      </c>
      <c r="N571" s="2">
        <v>1620</v>
      </c>
      <c r="O571" s="2">
        <v>1260</v>
      </c>
      <c r="P571" s="2">
        <v>540</v>
      </c>
      <c r="Q571" s="2">
        <v>180</v>
      </c>
      <c r="R571" s="33">
        <v>0</v>
      </c>
    </row>
    <row r="572" spans="12:18" x14ac:dyDescent="0.25">
      <c r="L572" s="52">
        <v>554</v>
      </c>
      <c r="M572" s="2">
        <v>4900</v>
      </c>
      <c r="N572" s="2">
        <v>2205</v>
      </c>
      <c r="O572" s="2">
        <v>1715</v>
      </c>
      <c r="P572" s="2">
        <v>735</v>
      </c>
      <c r="Q572" s="2">
        <v>245</v>
      </c>
      <c r="R572" s="33">
        <v>33000</v>
      </c>
    </row>
    <row r="573" spans="12:18" x14ac:dyDescent="0.25">
      <c r="L573" s="52">
        <v>555</v>
      </c>
      <c r="M573" s="2">
        <v>6000</v>
      </c>
      <c r="N573" s="2">
        <v>2700</v>
      </c>
      <c r="O573" s="2">
        <v>2100</v>
      </c>
      <c r="P573" s="2">
        <v>900</v>
      </c>
      <c r="Q573" s="2">
        <v>300</v>
      </c>
      <c r="R573" s="33">
        <v>67500</v>
      </c>
    </row>
    <row r="574" spans="12:18" x14ac:dyDescent="0.25">
      <c r="L574" s="52">
        <v>556</v>
      </c>
      <c r="M574" s="2">
        <v>5400</v>
      </c>
      <c r="N574" s="2">
        <v>2430</v>
      </c>
      <c r="O574" s="2">
        <v>1890</v>
      </c>
      <c r="P574" s="2">
        <v>810</v>
      </c>
      <c r="Q574" s="2">
        <v>270</v>
      </c>
      <c r="R574" s="33">
        <v>30000</v>
      </c>
    </row>
    <row r="575" spans="12:18" x14ac:dyDescent="0.25">
      <c r="L575" s="52">
        <v>557</v>
      </c>
      <c r="M575" s="2">
        <v>5300</v>
      </c>
      <c r="N575" s="2">
        <v>2385</v>
      </c>
      <c r="O575" s="2">
        <v>1855</v>
      </c>
      <c r="P575" s="2">
        <v>795</v>
      </c>
      <c r="Q575" s="2">
        <v>265</v>
      </c>
      <c r="R575" s="33">
        <v>46500</v>
      </c>
    </row>
    <row r="576" spans="12:18" x14ac:dyDescent="0.25">
      <c r="L576" s="52">
        <v>558</v>
      </c>
      <c r="M576" s="2">
        <v>5400</v>
      </c>
      <c r="N576" s="2">
        <v>2430</v>
      </c>
      <c r="O576" s="2">
        <v>1890</v>
      </c>
      <c r="P576" s="2">
        <v>810</v>
      </c>
      <c r="Q576" s="2">
        <v>270</v>
      </c>
      <c r="R576" s="33">
        <v>48000</v>
      </c>
    </row>
    <row r="577" spans="12:18" x14ac:dyDescent="0.25">
      <c r="L577" s="52">
        <v>559</v>
      </c>
      <c r="M577" s="2">
        <v>6100</v>
      </c>
      <c r="N577" s="2">
        <v>2745</v>
      </c>
      <c r="O577" s="2">
        <v>2135</v>
      </c>
      <c r="P577" s="2">
        <v>915</v>
      </c>
      <c r="Q577" s="2">
        <v>305</v>
      </c>
      <c r="R577" s="33">
        <v>49500</v>
      </c>
    </row>
    <row r="578" spans="12:18" x14ac:dyDescent="0.25">
      <c r="L578" s="52">
        <v>560</v>
      </c>
      <c r="M578" s="2">
        <v>4900</v>
      </c>
      <c r="N578" s="2">
        <v>2205</v>
      </c>
      <c r="O578" s="2">
        <v>1715</v>
      </c>
      <c r="P578" s="2">
        <v>735</v>
      </c>
      <c r="Q578" s="2">
        <v>245</v>
      </c>
      <c r="R578" s="33">
        <v>31500</v>
      </c>
    </row>
    <row r="579" spans="12:18" x14ac:dyDescent="0.25">
      <c r="L579" s="52">
        <v>561</v>
      </c>
      <c r="M579" s="2">
        <v>5700</v>
      </c>
      <c r="N579" s="2">
        <v>2565</v>
      </c>
      <c r="O579" s="2">
        <v>1995</v>
      </c>
      <c r="P579" s="2">
        <v>855</v>
      </c>
      <c r="Q579" s="2">
        <v>285</v>
      </c>
      <c r="R579" s="33">
        <v>66000</v>
      </c>
    </row>
    <row r="580" spans="12:18" x14ac:dyDescent="0.25">
      <c r="L580" s="52">
        <v>562</v>
      </c>
      <c r="M580" s="2">
        <v>4600</v>
      </c>
      <c r="N580" s="2">
        <v>2070</v>
      </c>
      <c r="O580" s="2">
        <v>1610</v>
      </c>
      <c r="P580" s="2">
        <v>690</v>
      </c>
      <c r="Q580" s="2">
        <v>230</v>
      </c>
      <c r="R580" s="33">
        <v>30000</v>
      </c>
    </row>
    <row r="581" spans="12:18" x14ac:dyDescent="0.25">
      <c r="L581" s="52">
        <v>563</v>
      </c>
      <c r="M581" s="2">
        <v>4900</v>
      </c>
      <c r="N581" s="2">
        <v>2205</v>
      </c>
      <c r="O581" s="2">
        <v>1715</v>
      </c>
      <c r="P581" s="2">
        <v>735</v>
      </c>
      <c r="Q581" s="2">
        <v>245</v>
      </c>
      <c r="R581" s="33">
        <v>7500</v>
      </c>
    </row>
    <row r="582" spans="12:18" x14ac:dyDescent="0.25">
      <c r="L582" s="52">
        <v>564</v>
      </c>
      <c r="M582" s="2">
        <v>5000</v>
      </c>
      <c r="N582" s="2">
        <v>2250</v>
      </c>
      <c r="O582" s="2">
        <v>1750</v>
      </c>
      <c r="P582" s="2">
        <v>750</v>
      </c>
      <c r="Q582" s="2">
        <v>250</v>
      </c>
      <c r="R582" s="33">
        <v>42000</v>
      </c>
    </row>
    <row r="583" spans="12:18" x14ac:dyDescent="0.25">
      <c r="L583" s="52">
        <v>565</v>
      </c>
      <c r="M583" s="2">
        <v>5600</v>
      </c>
      <c r="N583" s="2">
        <v>2520</v>
      </c>
      <c r="O583" s="2">
        <v>1960</v>
      </c>
      <c r="P583" s="2">
        <v>840</v>
      </c>
      <c r="Q583" s="2">
        <v>280</v>
      </c>
      <c r="R583" s="33">
        <v>46500</v>
      </c>
    </row>
    <row r="584" spans="12:18" x14ac:dyDescent="0.25">
      <c r="L584" s="52">
        <v>566</v>
      </c>
      <c r="M584" s="2">
        <v>3700</v>
      </c>
      <c r="N584" s="2">
        <v>1665</v>
      </c>
      <c r="O584" s="2">
        <v>1295</v>
      </c>
      <c r="P584" s="2">
        <v>555</v>
      </c>
      <c r="Q584" s="2">
        <v>185</v>
      </c>
      <c r="R584" s="33">
        <v>18000</v>
      </c>
    </row>
    <row r="585" spans="12:18" x14ac:dyDescent="0.25">
      <c r="L585" s="52">
        <v>567</v>
      </c>
      <c r="M585" s="2">
        <v>5200</v>
      </c>
      <c r="N585" s="2">
        <v>2340</v>
      </c>
      <c r="O585" s="2">
        <v>1820</v>
      </c>
      <c r="P585" s="2">
        <v>780</v>
      </c>
      <c r="Q585" s="2">
        <v>260</v>
      </c>
      <c r="R585" s="33">
        <v>31500</v>
      </c>
    </row>
    <row r="586" spans="12:18" x14ac:dyDescent="0.25">
      <c r="L586" s="52">
        <v>568</v>
      </c>
      <c r="M586" s="2">
        <v>4700</v>
      </c>
      <c r="N586" s="2">
        <v>2115</v>
      </c>
      <c r="O586" s="2">
        <v>1645</v>
      </c>
      <c r="P586" s="2">
        <v>705</v>
      </c>
      <c r="Q586" s="2">
        <v>235</v>
      </c>
      <c r="R586" s="33">
        <v>37500</v>
      </c>
    </row>
    <row r="587" spans="12:18" x14ac:dyDescent="0.25">
      <c r="L587" s="52">
        <v>569</v>
      </c>
      <c r="M587" s="2">
        <v>4900</v>
      </c>
      <c r="N587" s="2">
        <v>2205</v>
      </c>
      <c r="O587" s="2">
        <v>1715</v>
      </c>
      <c r="P587" s="2">
        <v>735</v>
      </c>
      <c r="Q587" s="2">
        <v>245</v>
      </c>
      <c r="R587" s="33">
        <v>31500</v>
      </c>
    </row>
    <row r="588" spans="12:18" x14ac:dyDescent="0.25">
      <c r="L588" s="52">
        <v>570</v>
      </c>
      <c r="M588" s="2">
        <v>5700</v>
      </c>
      <c r="N588" s="2">
        <v>2565</v>
      </c>
      <c r="O588" s="2">
        <v>1995</v>
      </c>
      <c r="P588" s="2">
        <v>855</v>
      </c>
      <c r="Q588" s="2">
        <v>285</v>
      </c>
      <c r="R588" s="33">
        <v>61500</v>
      </c>
    </row>
    <row r="589" spans="12:18" x14ac:dyDescent="0.25">
      <c r="L589" s="52">
        <v>571</v>
      </c>
      <c r="M589" s="2">
        <v>3500</v>
      </c>
      <c r="N589" s="2">
        <v>1575</v>
      </c>
      <c r="O589" s="2">
        <v>1225</v>
      </c>
      <c r="P589" s="2">
        <v>525</v>
      </c>
      <c r="Q589" s="2">
        <v>175</v>
      </c>
      <c r="R589" s="33">
        <v>15000</v>
      </c>
    </row>
    <row r="590" spans="12:18" x14ac:dyDescent="0.25">
      <c r="L590" s="52">
        <v>572</v>
      </c>
      <c r="M590" s="2">
        <v>3600</v>
      </c>
      <c r="N590" s="2">
        <v>1620</v>
      </c>
      <c r="O590" s="2">
        <v>1260</v>
      </c>
      <c r="P590" s="2">
        <v>540</v>
      </c>
      <c r="Q590" s="2">
        <v>180</v>
      </c>
      <c r="R590" s="33">
        <v>31500</v>
      </c>
    </row>
    <row r="591" spans="12:18" x14ac:dyDescent="0.25">
      <c r="L591" s="52">
        <v>573</v>
      </c>
      <c r="M591" s="2">
        <v>5700</v>
      </c>
      <c r="N591" s="2">
        <v>2565</v>
      </c>
      <c r="O591" s="2">
        <v>1995</v>
      </c>
      <c r="P591" s="2">
        <v>855</v>
      </c>
      <c r="Q591" s="2">
        <v>285</v>
      </c>
      <c r="R591" s="33">
        <v>31500</v>
      </c>
    </row>
    <row r="592" spans="12:18" x14ac:dyDescent="0.25">
      <c r="L592" s="52">
        <v>574</v>
      </c>
      <c r="M592" s="2">
        <v>7900</v>
      </c>
      <c r="N592" s="2">
        <v>3555</v>
      </c>
      <c r="O592" s="2">
        <v>2765</v>
      </c>
      <c r="P592" s="2">
        <v>1185</v>
      </c>
      <c r="Q592" s="2">
        <v>395</v>
      </c>
      <c r="R592" s="33">
        <v>82500</v>
      </c>
    </row>
    <row r="593" spans="12:18" x14ac:dyDescent="0.25">
      <c r="L593" s="52">
        <v>575</v>
      </c>
      <c r="M593" s="2">
        <v>5800</v>
      </c>
      <c r="N593" s="2">
        <v>2610</v>
      </c>
      <c r="O593" s="2">
        <v>2030</v>
      </c>
      <c r="P593" s="2">
        <v>870</v>
      </c>
      <c r="Q593" s="2">
        <v>290</v>
      </c>
      <c r="R593" s="33">
        <v>42000</v>
      </c>
    </row>
    <row r="594" spans="12:18" x14ac:dyDescent="0.25">
      <c r="L594" s="52">
        <v>576</v>
      </c>
      <c r="M594" s="2">
        <v>6400</v>
      </c>
      <c r="N594" s="2">
        <v>2880</v>
      </c>
      <c r="O594" s="2">
        <v>2240</v>
      </c>
      <c r="P594" s="2">
        <v>960</v>
      </c>
      <c r="Q594" s="2">
        <v>320</v>
      </c>
      <c r="R594" s="33">
        <v>22500</v>
      </c>
    </row>
    <row r="595" spans="12:18" x14ac:dyDescent="0.25">
      <c r="L595" s="52">
        <v>577</v>
      </c>
      <c r="M595" s="2">
        <v>5500</v>
      </c>
      <c r="N595" s="2">
        <v>2475</v>
      </c>
      <c r="O595" s="2">
        <v>1925</v>
      </c>
      <c r="P595" s="2">
        <v>825</v>
      </c>
      <c r="Q595" s="2">
        <v>275</v>
      </c>
      <c r="R595" s="33">
        <v>28500</v>
      </c>
    </row>
    <row r="596" spans="12:18" x14ac:dyDescent="0.25">
      <c r="L596" s="52">
        <v>578</v>
      </c>
      <c r="M596" s="2">
        <v>5900</v>
      </c>
      <c r="N596" s="2">
        <v>2655</v>
      </c>
      <c r="O596" s="2">
        <v>2065</v>
      </c>
      <c r="P596" s="2">
        <v>885</v>
      </c>
      <c r="Q596" s="2">
        <v>295</v>
      </c>
      <c r="R596" s="33">
        <v>52500</v>
      </c>
    </row>
    <row r="597" spans="12:18" x14ac:dyDescent="0.25">
      <c r="L597" s="52">
        <v>579</v>
      </c>
      <c r="M597" s="2">
        <v>7000</v>
      </c>
      <c r="N597" s="2">
        <v>3150</v>
      </c>
      <c r="O597" s="2">
        <v>2450</v>
      </c>
      <c r="P597" s="2">
        <v>1050</v>
      </c>
      <c r="Q597" s="2">
        <v>350</v>
      </c>
      <c r="R597" s="33">
        <v>66000</v>
      </c>
    </row>
    <row r="598" spans="12:18" x14ac:dyDescent="0.25">
      <c r="L598" s="52">
        <v>580</v>
      </c>
      <c r="M598" s="2">
        <v>6300</v>
      </c>
      <c r="N598" s="2">
        <v>2835</v>
      </c>
      <c r="O598" s="2">
        <v>2205</v>
      </c>
      <c r="P598" s="2">
        <v>945</v>
      </c>
      <c r="Q598" s="2">
        <v>315</v>
      </c>
      <c r="R598" s="33">
        <v>55500</v>
      </c>
    </row>
    <row r="599" spans="12:18" x14ac:dyDescent="0.25">
      <c r="L599" s="52">
        <v>581</v>
      </c>
      <c r="M599" s="2">
        <v>5300</v>
      </c>
      <c r="N599" s="2">
        <v>2385</v>
      </c>
      <c r="O599" s="2">
        <v>1855</v>
      </c>
      <c r="P599" s="2">
        <v>795</v>
      </c>
      <c r="Q599" s="2">
        <v>265</v>
      </c>
      <c r="R599" s="33">
        <v>27000</v>
      </c>
    </row>
    <row r="600" spans="12:18" x14ac:dyDescent="0.25">
      <c r="L600" s="52">
        <v>582</v>
      </c>
      <c r="M600" s="2">
        <v>7000</v>
      </c>
      <c r="N600" s="2">
        <v>3150</v>
      </c>
      <c r="O600" s="2">
        <v>2450</v>
      </c>
      <c r="P600" s="2">
        <v>1050</v>
      </c>
      <c r="Q600" s="2">
        <v>350</v>
      </c>
      <c r="R600" s="33">
        <v>63000</v>
      </c>
    </row>
    <row r="601" spans="12:18" x14ac:dyDescent="0.25">
      <c r="L601" s="52">
        <v>583</v>
      </c>
      <c r="M601" s="2">
        <v>3800</v>
      </c>
      <c r="N601" s="2">
        <v>1710</v>
      </c>
      <c r="O601" s="2">
        <v>1330</v>
      </c>
      <c r="P601" s="2">
        <v>570</v>
      </c>
      <c r="Q601" s="2">
        <v>190</v>
      </c>
      <c r="R601" s="33">
        <v>15000</v>
      </c>
    </row>
    <row r="602" spans="12:18" x14ac:dyDescent="0.25">
      <c r="L602" s="52">
        <v>584</v>
      </c>
      <c r="M602" s="2">
        <v>4600</v>
      </c>
      <c r="N602" s="2">
        <v>2070</v>
      </c>
      <c r="O602" s="2">
        <v>1610</v>
      </c>
      <c r="P602" s="2">
        <v>690</v>
      </c>
      <c r="Q602" s="2">
        <v>230</v>
      </c>
      <c r="R602" s="33">
        <v>33000</v>
      </c>
    </row>
    <row r="603" spans="12:18" x14ac:dyDescent="0.25">
      <c r="L603" s="52">
        <v>585</v>
      </c>
      <c r="M603" s="2">
        <v>7500</v>
      </c>
      <c r="N603" s="2">
        <v>3375</v>
      </c>
      <c r="O603" s="2">
        <v>2625</v>
      </c>
      <c r="P603" s="2">
        <v>1125</v>
      </c>
      <c r="Q603" s="2">
        <v>375</v>
      </c>
      <c r="R603" s="33">
        <v>79500</v>
      </c>
    </row>
    <row r="604" spans="12:18" x14ac:dyDescent="0.25">
      <c r="L604" s="52">
        <v>586</v>
      </c>
      <c r="M604" s="2">
        <v>3800</v>
      </c>
      <c r="N604" s="2">
        <v>1710</v>
      </c>
      <c r="O604" s="2">
        <v>1330</v>
      </c>
      <c r="P604" s="2">
        <v>570</v>
      </c>
      <c r="Q604" s="2">
        <v>190</v>
      </c>
      <c r="R604" s="33">
        <v>15000</v>
      </c>
    </row>
    <row r="605" spans="12:18" x14ac:dyDescent="0.25">
      <c r="L605" s="52">
        <v>587</v>
      </c>
      <c r="M605" s="2">
        <v>5900</v>
      </c>
      <c r="N605" s="2">
        <v>2655</v>
      </c>
      <c r="O605" s="2">
        <v>2065</v>
      </c>
      <c r="P605" s="2">
        <v>885</v>
      </c>
      <c r="Q605" s="2">
        <v>295</v>
      </c>
      <c r="R605" s="33">
        <v>37500</v>
      </c>
    </row>
    <row r="606" spans="12:18" x14ac:dyDescent="0.25">
      <c r="L606" s="52">
        <v>588</v>
      </c>
      <c r="M606" s="2">
        <v>6600</v>
      </c>
      <c r="N606" s="2">
        <v>2970</v>
      </c>
      <c r="O606" s="2">
        <v>2310</v>
      </c>
      <c r="P606" s="2">
        <v>990</v>
      </c>
      <c r="Q606" s="2">
        <v>330</v>
      </c>
      <c r="R606" s="33">
        <v>67500</v>
      </c>
    </row>
    <row r="607" spans="12:18" x14ac:dyDescent="0.25">
      <c r="L607" s="52">
        <v>589</v>
      </c>
      <c r="M607" s="2">
        <v>5600</v>
      </c>
      <c r="N607" s="2">
        <v>2520</v>
      </c>
      <c r="O607" s="2">
        <v>1960</v>
      </c>
      <c r="P607" s="2">
        <v>840</v>
      </c>
      <c r="Q607" s="2">
        <v>280</v>
      </c>
      <c r="R607" s="33">
        <v>42000</v>
      </c>
    </row>
    <row r="608" spans="12:18" x14ac:dyDescent="0.25">
      <c r="L608" s="52">
        <v>590</v>
      </c>
      <c r="M608" s="2">
        <v>6800</v>
      </c>
      <c r="N608" s="2">
        <v>3060</v>
      </c>
      <c r="O608" s="2">
        <v>2380</v>
      </c>
      <c r="P608" s="2">
        <v>1020</v>
      </c>
      <c r="Q608" s="2">
        <v>340</v>
      </c>
      <c r="R608" s="33">
        <v>64500</v>
      </c>
    </row>
    <row r="609" spans="12:18" x14ac:dyDescent="0.25">
      <c r="L609" s="52">
        <v>591</v>
      </c>
      <c r="M609" s="2">
        <v>4300</v>
      </c>
      <c r="N609" s="2">
        <v>1935</v>
      </c>
      <c r="O609" s="2">
        <v>1505</v>
      </c>
      <c r="P609" s="2">
        <v>645</v>
      </c>
      <c r="Q609" s="2">
        <v>215</v>
      </c>
      <c r="R609" s="33">
        <v>37500</v>
      </c>
    </row>
    <row r="610" spans="12:18" x14ac:dyDescent="0.25">
      <c r="L610" s="52">
        <v>592</v>
      </c>
      <c r="M610" s="2">
        <v>4500</v>
      </c>
      <c r="N610" s="2">
        <v>2025</v>
      </c>
      <c r="O610" s="2">
        <v>1575</v>
      </c>
      <c r="P610" s="2">
        <v>675</v>
      </c>
      <c r="Q610" s="2">
        <v>225</v>
      </c>
      <c r="R610" s="33">
        <v>33000</v>
      </c>
    </row>
    <row r="611" spans="12:18" x14ac:dyDescent="0.25">
      <c r="L611" s="52">
        <v>593</v>
      </c>
      <c r="M611" s="2">
        <v>5800</v>
      </c>
      <c r="N611" s="2">
        <v>2610</v>
      </c>
      <c r="O611" s="2">
        <v>2030</v>
      </c>
      <c r="P611" s="2">
        <v>870</v>
      </c>
      <c r="Q611" s="2">
        <v>290</v>
      </c>
      <c r="R611" s="33">
        <v>64500</v>
      </c>
    </row>
    <row r="612" spans="12:18" x14ac:dyDescent="0.25">
      <c r="L612" s="52">
        <v>594</v>
      </c>
      <c r="M612" s="2">
        <v>6900</v>
      </c>
      <c r="N612" s="2">
        <v>3105</v>
      </c>
      <c r="O612" s="2">
        <v>2415</v>
      </c>
      <c r="P612" s="2">
        <v>1035</v>
      </c>
      <c r="Q612" s="2">
        <v>345</v>
      </c>
      <c r="R612" s="33">
        <v>52500</v>
      </c>
    </row>
    <row r="613" spans="12:18" x14ac:dyDescent="0.25">
      <c r="L613" s="52">
        <v>595</v>
      </c>
      <c r="M613" s="2">
        <v>5000</v>
      </c>
      <c r="N613" s="2">
        <v>2250</v>
      </c>
      <c r="O613" s="2">
        <v>1750</v>
      </c>
      <c r="P613" s="2">
        <v>750</v>
      </c>
      <c r="Q613" s="2">
        <v>250</v>
      </c>
      <c r="R613" s="33">
        <v>48000</v>
      </c>
    </row>
    <row r="614" spans="12:18" x14ac:dyDescent="0.25">
      <c r="L614" s="52">
        <v>596</v>
      </c>
      <c r="M614" s="2">
        <v>4900</v>
      </c>
      <c r="N614" s="2">
        <v>2205</v>
      </c>
      <c r="O614" s="2">
        <v>1715</v>
      </c>
      <c r="P614" s="2">
        <v>735</v>
      </c>
      <c r="Q614" s="2">
        <v>245</v>
      </c>
      <c r="R614" s="33">
        <v>27000</v>
      </c>
    </row>
    <row r="615" spans="12:18" x14ac:dyDescent="0.25">
      <c r="L615" s="52">
        <v>597</v>
      </c>
      <c r="M615" s="2">
        <v>5300</v>
      </c>
      <c r="N615" s="2">
        <v>2385</v>
      </c>
      <c r="O615" s="2">
        <v>1855</v>
      </c>
      <c r="P615" s="2">
        <v>795</v>
      </c>
      <c r="Q615" s="2">
        <v>265</v>
      </c>
      <c r="R615" s="33">
        <v>30000</v>
      </c>
    </row>
    <row r="616" spans="12:18" x14ac:dyDescent="0.25">
      <c r="L616" s="52">
        <v>598</v>
      </c>
      <c r="M616" s="2">
        <v>5800</v>
      </c>
      <c r="N616" s="2">
        <v>2610</v>
      </c>
      <c r="O616" s="2">
        <v>2030</v>
      </c>
      <c r="P616" s="2">
        <v>870</v>
      </c>
      <c r="Q616" s="2">
        <v>290</v>
      </c>
      <c r="R616" s="33">
        <v>43500</v>
      </c>
    </row>
    <row r="617" spans="12:18" x14ac:dyDescent="0.25">
      <c r="L617" s="52">
        <v>599</v>
      </c>
      <c r="M617" s="2">
        <v>4900</v>
      </c>
      <c r="N617" s="2">
        <v>2205</v>
      </c>
      <c r="O617" s="2">
        <v>1715</v>
      </c>
      <c r="P617" s="2">
        <v>735</v>
      </c>
      <c r="Q617" s="2">
        <v>245</v>
      </c>
      <c r="R617" s="33">
        <v>40500</v>
      </c>
    </row>
    <row r="618" spans="12:18" x14ac:dyDescent="0.25">
      <c r="L618" s="52">
        <v>600</v>
      </c>
      <c r="M618" s="2">
        <v>5600</v>
      </c>
      <c r="N618" s="2">
        <v>2520</v>
      </c>
      <c r="O618" s="2">
        <v>1960</v>
      </c>
      <c r="P618" s="2">
        <v>840</v>
      </c>
      <c r="Q618" s="2">
        <v>280</v>
      </c>
      <c r="R618" s="33">
        <v>42000</v>
      </c>
    </row>
    <row r="619" spans="12:18" x14ac:dyDescent="0.25">
      <c r="L619" s="52">
        <v>601</v>
      </c>
      <c r="M619" s="2">
        <v>4900</v>
      </c>
      <c r="N619" s="2">
        <v>2205</v>
      </c>
      <c r="O619" s="2">
        <v>1715</v>
      </c>
      <c r="P619" s="2">
        <v>735</v>
      </c>
      <c r="Q619" s="2">
        <v>245</v>
      </c>
      <c r="R619" s="33">
        <v>22500</v>
      </c>
    </row>
    <row r="620" spans="12:18" x14ac:dyDescent="0.25">
      <c r="L620" s="52">
        <v>602</v>
      </c>
      <c r="M620" s="2">
        <v>4600</v>
      </c>
      <c r="N620" s="2">
        <v>2070</v>
      </c>
      <c r="O620" s="2">
        <v>1610</v>
      </c>
      <c r="P620" s="2">
        <v>690</v>
      </c>
      <c r="Q620" s="2">
        <v>230</v>
      </c>
      <c r="R620" s="33">
        <v>33000</v>
      </c>
    </row>
    <row r="621" spans="12:18" x14ac:dyDescent="0.25">
      <c r="L621" s="52">
        <v>603</v>
      </c>
      <c r="M621" s="2">
        <v>4500</v>
      </c>
      <c r="N621" s="2">
        <v>2025</v>
      </c>
      <c r="O621" s="2">
        <v>1575</v>
      </c>
      <c r="P621" s="2">
        <v>675</v>
      </c>
      <c r="Q621" s="2">
        <v>225</v>
      </c>
      <c r="R621" s="33">
        <v>25500</v>
      </c>
    </row>
    <row r="622" spans="12:18" x14ac:dyDescent="0.25">
      <c r="L622" s="52">
        <v>604</v>
      </c>
      <c r="M622" s="2">
        <v>5500</v>
      </c>
      <c r="N622" s="2">
        <v>2475</v>
      </c>
      <c r="O622" s="2">
        <v>1925</v>
      </c>
      <c r="P622" s="2">
        <v>825</v>
      </c>
      <c r="Q622" s="2">
        <v>275</v>
      </c>
      <c r="R622" s="33">
        <v>46500</v>
      </c>
    </row>
    <row r="623" spans="12:18" x14ac:dyDescent="0.25">
      <c r="L623" s="52">
        <v>605</v>
      </c>
      <c r="M623" s="2">
        <v>6400</v>
      </c>
      <c r="N623" s="2">
        <v>2880</v>
      </c>
      <c r="O623" s="2">
        <v>2240</v>
      </c>
      <c r="P623" s="2">
        <v>960</v>
      </c>
      <c r="Q623" s="2">
        <v>320</v>
      </c>
      <c r="R623" s="33">
        <v>31500</v>
      </c>
    </row>
    <row r="624" spans="12:18" x14ac:dyDescent="0.25">
      <c r="L624" s="52">
        <v>606</v>
      </c>
      <c r="M624" s="2">
        <v>5000</v>
      </c>
      <c r="N624" s="2">
        <v>2250</v>
      </c>
      <c r="O624" s="2">
        <v>1750</v>
      </c>
      <c r="P624" s="2">
        <v>750</v>
      </c>
      <c r="Q624" s="2">
        <v>250</v>
      </c>
      <c r="R624" s="33">
        <v>24000</v>
      </c>
    </row>
    <row r="625" spans="12:18" x14ac:dyDescent="0.25">
      <c r="L625" s="52">
        <v>607</v>
      </c>
      <c r="M625" s="2">
        <v>7100</v>
      </c>
      <c r="N625" s="2">
        <v>3195</v>
      </c>
      <c r="O625" s="2">
        <v>2485</v>
      </c>
      <c r="P625" s="2">
        <v>1065</v>
      </c>
      <c r="Q625" s="2">
        <v>355</v>
      </c>
      <c r="R625" s="33">
        <v>78000</v>
      </c>
    </row>
    <row r="626" spans="12:18" x14ac:dyDescent="0.25">
      <c r="L626" s="52">
        <v>608</v>
      </c>
      <c r="M626" s="2">
        <v>4600</v>
      </c>
      <c r="N626" s="2">
        <v>2070</v>
      </c>
      <c r="O626" s="2">
        <v>1610</v>
      </c>
      <c r="P626" s="2">
        <v>690</v>
      </c>
      <c r="Q626" s="2">
        <v>230</v>
      </c>
      <c r="R626" s="33">
        <v>40500</v>
      </c>
    </row>
    <row r="627" spans="12:18" x14ac:dyDescent="0.25">
      <c r="L627" s="52">
        <v>609</v>
      </c>
      <c r="M627" s="2">
        <v>5100</v>
      </c>
      <c r="N627" s="2">
        <v>2295</v>
      </c>
      <c r="O627" s="2">
        <v>1785</v>
      </c>
      <c r="P627" s="2">
        <v>765</v>
      </c>
      <c r="Q627" s="2">
        <v>255</v>
      </c>
      <c r="R627" s="33">
        <v>40500</v>
      </c>
    </row>
    <row r="628" spans="12:18" x14ac:dyDescent="0.25">
      <c r="L628" s="52">
        <v>610</v>
      </c>
      <c r="M628" s="2">
        <v>4800</v>
      </c>
      <c r="N628" s="2">
        <v>2160</v>
      </c>
      <c r="O628" s="2">
        <v>1680</v>
      </c>
      <c r="P628" s="2">
        <v>720</v>
      </c>
      <c r="Q628" s="2">
        <v>240</v>
      </c>
      <c r="R628" s="33">
        <v>39000</v>
      </c>
    </row>
    <row r="629" spans="12:18" x14ac:dyDescent="0.25">
      <c r="L629" s="52">
        <v>611</v>
      </c>
      <c r="M629" s="2">
        <v>6600</v>
      </c>
      <c r="N629" s="2">
        <v>2970</v>
      </c>
      <c r="O629" s="2">
        <v>2310</v>
      </c>
      <c r="P629" s="2">
        <v>990</v>
      </c>
      <c r="Q629" s="2">
        <v>330</v>
      </c>
      <c r="R629" s="33">
        <v>58500</v>
      </c>
    </row>
    <row r="630" spans="12:18" x14ac:dyDescent="0.25">
      <c r="L630" s="52">
        <v>612</v>
      </c>
      <c r="M630" s="2">
        <v>4200</v>
      </c>
      <c r="N630" s="2">
        <v>1890</v>
      </c>
      <c r="O630" s="2">
        <v>1470</v>
      </c>
      <c r="P630" s="2">
        <v>630</v>
      </c>
      <c r="Q630" s="2">
        <v>210</v>
      </c>
      <c r="R630" s="33">
        <v>24000</v>
      </c>
    </row>
    <row r="631" spans="12:18" x14ac:dyDescent="0.25">
      <c r="L631" s="52">
        <v>613</v>
      </c>
      <c r="M631" s="2">
        <v>5500</v>
      </c>
      <c r="N631" s="2">
        <v>2475</v>
      </c>
      <c r="O631" s="2">
        <v>1925</v>
      </c>
      <c r="P631" s="2">
        <v>825</v>
      </c>
      <c r="Q631" s="2">
        <v>275</v>
      </c>
      <c r="R631" s="33">
        <v>45000</v>
      </c>
    </row>
    <row r="632" spans="12:18" x14ac:dyDescent="0.25">
      <c r="L632" s="52">
        <v>614</v>
      </c>
      <c r="M632" s="2">
        <v>4600</v>
      </c>
      <c r="N632" s="2">
        <v>2070</v>
      </c>
      <c r="O632" s="2">
        <v>1610</v>
      </c>
      <c r="P632" s="2">
        <v>690</v>
      </c>
      <c r="Q632" s="2">
        <v>230</v>
      </c>
      <c r="R632" s="33">
        <v>40500</v>
      </c>
    </row>
    <row r="633" spans="12:18" x14ac:dyDescent="0.25">
      <c r="L633" s="52">
        <v>615</v>
      </c>
      <c r="M633" s="2">
        <v>4000</v>
      </c>
      <c r="N633" s="2">
        <v>1800</v>
      </c>
      <c r="O633" s="2">
        <v>1400</v>
      </c>
      <c r="P633" s="2">
        <v>600</v>
      </c>
      <c r="Q633" s="2">
        <v>200</v>
      </c>
      <c r="R633" s="33">
        <v>16500</v>
      </c>
    </row>
    <row r="634" spans="12:18" x14ac:dyDescent="0.25">
      <c r="L634" s="52">
        <v>616</v>
      </c>
      <c r="M634" s="2">
        <v>5100</v>
      </c>
      <c r="N634" s="2">
        <v>2295</v>
      </c>
      <c r="O634" s="2">
        <v>1785</v>
      </c>
      <c r="P634" s="2">
        <v>765</v>
      </c>
      <c r="Q634" s="2">
        <v>255</v>
      </c>
      <c r="R634" s="33">
        <v>46500</v>
      </c>
    </row>
    <row r="635" spans="12:18" x14ac:dyDescent="0.25">
      <c r="L635" s="52">
        <v>617</v>
      </c>
      <c r="M635" s="2">
        <v>5700</v>
      </c>
      <c r="N635" s="2">
        <v>2565</v>
      </c>
      <c r="O635" s="2">
        <v>1995</v>
      </c>
      <c r="P635" s="2">
        <v>855</v>
      </c>
      <c r="Q635" s="2">
        <v>285</v>
      </c>
      <c r="R635" s="33">
        <v>54000</v>
      </c>
    </row>
    <row r="636" spans="12:18" x14ac:dyDescent="0.25">
      <c r="L636" s="52">
        <v>618</v>
      </c>
      <c r="M636" s="2">
        <v>6200</v>
      </c>
      <c r="N636" s="2">
        <v>2790</v>
      </c>
      <c r="O636" s="2">
        <v>2170</v>
      </c>
      <c r="P636" s="2">
        <v>930</v>
      </c>
      <c r="Q636" s="2">
        <v>310</v>
      </c>
      <c r="R636" s="33">
        <v>64500</v>
      </c>
    </row>
    <row r="637" spans="12:18" x14ac:dyDescent="0.25">
      <c r="L637" s="52">
        <v>619</v>
      </c>
      <c r="M637" s="2">
        <v>6400</v>
      </c>
      <c r="N637" s="2">
        <v>2880</v>
      </c>
      <c r="O637" s="2">
        <v>2240</v>
      </c>
      <c r="P637" s="2">
        <v>960</v>
      </c>
      <c r="Q637" s="2">
        <v>320</v>
      </c>
      <c r="R637" s="33">
        <v>76500</v>
      </c>
    </row>
    <row r="638" spans="12:18" x14ac:dyDescent="0.25">
      <c r="L638" s="52">
        <v>620</v>
      </c>
      <c r="M638" s="2">
        <v>4800</v>
      </c>
      <c r="N638" s="2">
        <v>2160</v>
      </c>
      <c r="O638" s="2">
        <v>1680</v>
      </c>
      <c r="P638" s="2">
        <v>720</v>
      </c>
      <c r="Q638" s="2">
        <v>240</v>
      </c>
      <c r="R638" s="33">
        <v>22500</v>
      </c>
    </row>
    <row r="639" spans="12:18" x14ac:dyDescent="0.25">
      <c r="L639" s="52">
        <v>621</v>
      </c>
      <c r="M639" s="2">
        <v>3800</v>
      </c>
      <c r="N639" s="2">
        <v>1710</v>
      </c>
      <c r="O639" s="2">
        <v>1330</v>
      </c>
      <c r="P639" s="2">
        <v>570</v>
      </c>
      <c r="Q639" s="2">
        <v>190</v>
      </c>
      <c r="R639" s="33">
        <v>22500</v>
      </c>
    </row>
    <row r="640" spans="12:18" x14ac:dyDescent="0.25">
      <c r="L640" s="52">
        <v>622</v>
      </c>
      <c r="M640" s="2">
        <v>5000</v>
      </c>
      <c r="N640" s="2">
        <v>2250</v>
      </c>
      <c r="O640" s="2">
        <v>1750</v>
      </c>
      <c r="P640" s="2">
        <v>750</v>
      </c>
      <c r="Q640" s="2">
        <v>250</v>
      </c>
      <c r="R640" s="33">
        <v>31500</v>
      </c>
    </row>
    <row r="641" spans="12:18" x14ac:dyDescent="0.25">
      <c r="L641" s="52">
        <v>623</v>
      </c>
      <c r="M641" s="2">
        <v>6500</v>
      </c>
      <c r="N641" s="2">
        <v>2925</v>
      </c>
      <c r="O641" s="2">
        <v>2275</v>
      </c>
      <c r="P641" s="2">
        <v>975</v>
      </c>
      <c r="Q641" s="2">
        <v>325</v>
      </c>
      <c r="R641" s="33">
        <v>49500</v>
      </c>
    </row>
    <row r="642" spans="12:18" x14ac:dyDescent="0.25">
      <c r="L642" s="52">
        <v>624</v>
      </c>
      <c r="M642" s="2">
        <v>4800</v>
      </c>
      <c r="N642" s="2">
        <v>2160</v>
      </c>
      <c r="O642" s="2">
        <v>1680</v>
      </c>
      <c r="P642" s="2">
        <v>720</v>
      </c>
      <c r="Q642" s="2">
        <v>240</v>
      </c>
      <c r="R642" s="33">
        <v>34500</v>
      </c>
    </row>
    <row r="643" spans="12:18" x14ac:dyDescent="0.25">
      <c r="L643" s="52">
        <v>625</v>
      </c>
      <c r="M643" s="2">
        <v>4300</v>
      </c>
      <c r="N643" s="2">
        <v>1935</v>
      </c>
      <c r="O643" s="2">
        <v>1505</v>
      </c>
      <c r="P643" s="2">
        <v>645</v>
      </c>
      <c r="Q643" s="2">
        <v>215</v>
      </c>
      <c r="R643" s="33">
        <v>27000</v>
      </c>
    </row>
    <row r="644" spans="12:18" x14ac:dyDescent="0.25">
      <c r="L644" s="52">
        <v>626</v>
      </c>
      <c r="M644" s="2">
        <v>4700</v>
      </c>
      <c r="N644" s="2">
        <v>2115</v>
      </c>
      <c r="O644" s="2">
        <v>1645</v>
      </c>
      <c r="P644" s="2">
        <v>705</v>
      </c>
      <c r="Q644" s="2">
        <v>235</v>
      </c>
      <c r="R644" s="33">
        <v>9000</v>
      </c>
    </row>
    <row r="645" spans="12:18" x14ac:dyDescent="0.25">
      <c r="L645" s="52">
        <v>627</v>
      </c>
      <c r="M645" s="2">
        <v>6300</v>
      </c>
      <c r="N645" s="2">
        <v>2835</v>
      </c>
      <c r="O645" s="2">
        <v>2205</v>
      </c>
      <c r="P645" s="2">
        <v>945</v>
      </c>
      <c r="Q645" s="2">
        <v>315</v>
      </c>
      <c r="R645" s="33">
        <v>58500</v>
      </c>
    </row>
    <row r="646" spans="12:18" x14ac:dyDescent="0.25">
      <c r="L646" s="52">
        <v>628</v>
      </c>
      <c r="M646" s="2">
        <v>5800</v>
      </c>
      <c r="N646" s="2">
        <v>2610</v>
      </c>
      <c r="O646" s="2">
        <v>2030</v>
      </c>
      <c r="P646" s="2">
        <v>870</v>
      </c>
      <c r="Q646" s="2">
        <v>290</v>
      </c>
      <c r="R646" s="33">
        <v>42000</v>
      </c>
    </row>
    <row r="647" spans="12:18" x14ac:dyDescent="0.25">
      <c r="L647" s="52">
        <v>629</v>
      </c>
      <c r="M647" s="2">
        <v>5300</v>
      </c>
      <c r="N647" s="2">
        <v>2385</v>
      </c>
      <c r="O647" s="2">
        <v>1855</v>
      </c>
      <c r="P647" s="2">
        <v>795</v>
      </c>
      <c r="Q647" s="2">
        <v>265</v>
      </c>
      <c r="R647" s="33">
        <v>42000</v>
      </c>
    </row>
    <row r="648" spans="12:18" x14ac:dyDescent="0.25">
      <c r="L648" s="52">
        <v>630</v>
      </c>
      <c r="M648" s="2">
        <v>5800</v>
      </c>
      <c r="N648" s="2">
        <v>2610</v>
      </c>
      <c r="O648" s="2">
        <v>2030</v>
      </c>
      <c r="P648" s="2">
        <v>870</v>
      </c>
      <c r="Q648" s="2">
        <v>290</v>
      </c>
      <c r="R648" s="33">
        <v>49500</v>
      </c>
    </row>
    <row r="649" spans="12:18" x14ac:dyDescent="0.25">
      <c r="L649" s="52">
        <v>631</v>
      </c>
      <c r="M649" s="2">
        <v>3800</v>
      </c>
      <c r="N649" s="2">
        <v>1710</v>
      </c>
      <c r="O649" s="2">
        <v>1330</v>
      </c>
      <c r="P649" s="2">
        <v>570</v>
      </c>
      <c r="Q649" s="2">
        <v>190</v>
      </c>
      <c r="R649" s="33">
        <v>30000</v>
      </c>
    </row>
    <row r="650" spans="12:18" x14ac:dyDescent="0.25">
      <c r="L650" s="52">
        <v>632</v>
      </c>
      <c r="M650" s="2">
        <v>5200</v>
      </c>
      <c r="N650" s="2">
        <v>2340</v>
      </c>
      <c r="O650" s="2">
        <v>1820</v>
      </c>
      <c r="P650" s="2">
        <v>780</v>
      </c>
      <c r="Q650" s="2">
        <v>260</v>
      </c>
      <c r="R650" s="33">
        <v>33000</v>
      </c>
    </row>
    <row r="651" spans="12:18" x14ac:dyDescent="0.25">
      <c r="L651" s="52">
        <v>633</v>
      </c>
      <c r="M651" s="2">
        <v>6900</v>
      </c>
      <c r="N651" s="2">
        <v>3105</v>
      </c>
      <c r="O651" s="2">
        <v>2415</v>
      </c>
      <c r="P651" s="2">
        <v>1035</v>
      </c>
      <c r="Q651" s="2">
        <v>345</v>
      </c>
      <c r="R651" s="33">
        <v>67500</v>
      </c>
    </row>
    <row r="652" spans="12:18" x14ac:dyDescent="0.25">
      <c r="L652" s="52">
        <v>634</v>
      </c>
      <c r="M652" s="2">
        <v>6700</v>
      </c>
      <c r="N652" s="2">
        <v>3015</v>
      </c>
      <c r="O652" s="2">
        <v>2345</v>
      </c>
      <c r="P652" s="2">
        <v>1005</v>
      </c>
      <c r="Q652" s="2">
        <v>335</v>
      </c>
      <c r="R652" s="33">
        <v>46500</v>
      </c>
    </row>
    <row r="653" spans="12:18" x14ac:dyDescent="0.25">
      <c r="L653" s="52">
        <v>635</v>
      </c>
      <c r="M653" s="2">
        <v>6100</v>
      </c>
      <c r="N653" s="2">
        <v>2745</v>
      </c>
      <c r="O653" s="2">
        <v>2135</v>
      </c>
      <c r="P653" s="2">
        <v>915</v>
      </c>
      <c r="Q653" s="2">
        <v>305</v>
      </c>
      <c r="R653" s="33">
        <v>40500</v>
      </c>
    </row>
    <row r="654" spans="12:18" x14ac:dyDescent="0.25">
      <c r="L654" s="52">
        <v>636</v>
      </c>
      <c r="M654" s="2">
        <v>4900</v>
      </c>
      <c r="N654" s="2">
        <v>2205</v>
      </c>
      <c r="O654" s="2">
        <v>1715</v>
      </c>
      <c r="P654" s="2">
        <v>735</v>
      </c>
      <c r="Q654" s="2">
        <v>245</v>
      </c>
      <c r="R654" s="33">
        <v>39000</v>
      </c>
    </row>
    <row r="655" spans="12:18" x14ac:dyDescent="0.25">
      <c r="L655" s="52">
        <v>637</v>
      </c>
      <c r="M655" s="2">
        <v>5400</v>
      </c>
      <c r="N655" s="2">
        <v>2430</v>
      </c>
      <c r="O655" s="2">
        <v>1890</v>
      </c>
      <c r="P655" s="2">
        <v>810</v>
      </c>
      <c r="Q655" s="2">
        <v>270</v>
      </c>
      <c r="R655" s="33">
        <v>39000</v>
      </c>
    </row>
    <row r="656" spans="12:18" x14ac:dyDescent="0.25">
      <c r="L656" s="52">
        <v>638</v>
      </c>
      <c r="M656" s="2">
        <v>9000</v>
      </c>
      <c r="N656" s="2">
        <v>4050</v>
      </c>
      <c r="O656" s="2">
        <v>3150</v>
      </c>
      <c r="P656" s="2">
        <v>1350</v>
      </c>
      <c r="Q656" s="2">
        <v>450</v>
      </c>
      <c r="R656" s="33">
        <v>76500</v>
      </c>
    </row>
    <row r="657" spans="12:18" x14ac:dyDescent="0.25">
      <c r="L657" s="52">
        <v>639</v>
      </c>
      <c r="M657" s="2">
        <v>5400</v>
      </c>
      <c r="N657" s="2">
        <v>2430</v>
      </c>
      <c r="O657" s="2">
        <v>1890</v>
      </c>
      <c r="P657" s="2">
        <v>810</v>
      </c>
      <c r="Q657" s="2">
        <v>270</v>
      </c>
      <c r="R657" s="33">
        <v>34500</v>
      </c>
    </row>
    <row r="658" spans="12:18" x14ac:dyDescent="0.25">
      <c r="L658" s="52">
        <v>640</v>
      </c>
      <c r="M658" s="2">
        <v>6700</v>
      </c>
      <c r="N658" s="2">
        <v>3015</v>
      </c>
      <c r="O658" s="2">
        <v>2345</v>
      </c>
      <c r="P658" s="2">
        <v>1005</v>
      </c>
      <c r="Q658" s="2">
        <v>335</v>
      </c>
      <c r="R658" s="33">
        <v>42000</v>
      </c>
    </row>
    <row r="659" spans="12:18" x14ac:dyDescent="0.25">
      <c r="L659" s="52">
        <v>641</v>
      </c>
      <c r="M659" s="2">
        <v>5300</v>
      </c>
      <c r="N659" s="2">
        <v>2385</v>
      </c>
      <c r="O659" s="2">
        <v>1855</v>
      </c>
      <c r="P659" s="2">
        <v>795</v>
      </c>
      <c r="Q659" s="2">
        <v>265</v>
      </c>
      <c r="R659" s="33">
        <v>60000</v>
      </c>
    </row>
    <row r="660" spans="12:18" x14ac:dyDescent="0.25">
      <c r="L660" s="52">
        <v>642</v>
      </c>
      <c r="M660" s="2">
        <v>5900</v>
      </c>
      <c r="N660" s="2">
        <v>2655</v>
      </c>
      <c r="O660" s="2">
        <v>2065</v>
      </c>
      <c r="P660" s="2">
        <v>885</v>
      </c>
      <c r="Q660" s="2">
        <v>295</v>
      </c>
      <c r="R660" s="33">
        <v>51000</v>
      </c>
    </row>
    <row r="661" spans="12:18" x14ac:dyDescent="0.25">
      <c r="L661" s="52">
        <v>643</v>
      </c>
      <c r="M661" s="2">
        <v>3700</v>
      </c>
      <c r="N661" s="2">
        <v>1665</v>
      </c>
      <c r="O661" s="2">
        <v>1295</v>
      </c>
      <c r="P661" s="2">
        <v>555</v>
      </c>
      <c r="Q661" s="2">
        <v>185</v>
      </c>
      <c r="R661" s="33">
        <v>24000</v>
      </c>
    </row>
    <row r="662" spans="12:18" x14ac:dyDescent="0.25">
      <c r="L662" s="52">
        <v>644</v>
      </c>
      <c r="M662" s="2">
        <v>6800</v>
      </c>
      <c r="N662" s="2">
        <v>3060</v>
      </c>
      <c r="O662" s="2">
        <v>2380</v>
      </c>
      <c r="P662" s="2">
        <v>1020</v>
      </c>
      <c r="Q662" s="2">
        <v>340</v>
      </c>
      <c r="R662" s="33">
        <v>42000</v>
      </c>
    </row>
    <row r="663" spans="12:18" x14ac:dyDescent="0.25">
      <c r="L663" s="52">
        <v>645</v>
      </c>
      <c r="M663" s="2">
        <v>4100</v>
      </c>
      <c r="N663" s="2">
        <v>1845</v>
      </c>
      <c r="O663" s="2">
        <v>1435</v>
      </c>
      <c r="P663" s="2">
        <v>615</v>
      </c>
      <c r="Q663" s="2">
        <v>205</v>
      </c>
      <c r="R663" s="33">
        <v>31500</v>
      </c>
    </row>
    <row r="664" spans="12:18" x14ac:dyDescent="0.25">
      <c r="L664" s="52">
        <v>646</v>
      </c>
      <c r="M664" s="2">
        <v>6600</v>
      </c>
      <c r="N664" s="2">
        <v>2970</v>
      </c>
      <c r="O664" s="2">
        <v>2310</v>
      </c>
      <c r="P664" s="2">
        <v>990</v>
      </c>
      <c r="Q664" s="2">
        <v>330</v>
      </c>
      <c r="R664" s="33">
        <v>63000</v>
      </c>
    </row>
    <row r="665" spans="12:18" x14ac:dyDescent="0.25">
      <c r="L665" s="52">
        <v>647</v>
      </c>
      <c r="M665" s="2">
        <v>5500</v>
      </c>
      <c r="N665" s="2">
        <v>2475</v>
      </c>
      <c r="O665" s="2">
        <v>1925</v>
      </c>
      <c r="P665" s="2">
        <v>825</v>
      </c>
      <c r="Q665" s="2">
        <v>275</v>
      </c>
      <c r="R665" s="33">
        <v>51000</v>
      </c>
    </row>
    <row r="666" spans="12:18" x14ac:dyDescent="0.25">
      <c r="L666" s="52">
        <v>648</v>
      </c>
      <c r="M666" s="2">
        <v>6200</v>
      </c>
      <c r="N666" s="2">
        <v>2790</v>
      </c>
      <c r="O666" s="2">
        <v>2170</v>
      </c>
      <c r="P666" s="2">
        <v>930</v>
      </c>
      <c r="Q666" s="2">
        <v>310</v>
      </c>
      <c r="R666" s="33">
        <v>45000</v>
      </c>
    </row>
    <row r="667" spans="12:18" x14ac:dyDescent="0.25">
      <c r="L667" s="52">
        <v>649</v>
      </c>
      <c r="M667" s="2">
        <v>4000</v>
      </c>
      <c r="N667" s="2">
        <v>1800</v>
      </c>
      <c r="O667" s="2">
        <v>1400</v>
      </c>
      <c r="P667" s="2">
        <v>600</v>
      </c>
      <c r="Q667" s="2">
        <v>200</v>
      </c>
      <c r="R667" s="33">
        <v>25500</v>
      </c>
    </row>
    <row r="668" spans="12:18" x14ac:dyDescent="0.25">
      <c r="L668" s="52">
        <v>650</v>
      </c>
      <c r="M668" s="2">
        <v>5800</v>
      </c>
      <c r="N668" s="2">
        <v>2610</v>
      </c>
      <c r="O668" s="2">
        <v>2030</v>
      </c>
      <c r="P668" s="2">
        <v>870</v>
      </c>
      <c r="Q668" s="2">
        <v>290</v>
      </c>
      <c r="R668" s="33">
        <v>49500</v>
      </c>
    </row>
    <row r="669" spans="12:18" x14ac:dyDescent="0.25">
      <c r="L669" s="52">
        <v>651</v>
      </c>
      <c r="M669" s="2">
        <v>6300</v>
      </c>
      <c r="N669" s="2">
        <v>2835</v>
      </c>
      <c r="O669" s="2">
        <v>2205</v>
      </c>
      <c r="P669" s="2">
        <v>945</v>
      </c>
      <c r="Q669" s="2">
        <v>315</v>
      </c>
      <c r="R669" s="33">
        <v>49500</v>
      </c>
    </row>
    <row r="670" spans="12:18" x14ac:dyDescent="0.25">
      <c r="L670" s="52">
        <v>652</v>
      </c>
      <c r="M670" s="2">
        <v>6400</v>
      </c>
      <c r="N670" s="2">
        <v>2880</v>
      </c>
      <c r="O670" s="2">
        <v>2240</v>
      </c>
      <c r="P670" s="2">
        <v>960</v>
      </c>
      <c r="Q670" s="2">
        <v>320</v>
      </c>
      <c r="R670" s="33">
        <v>61500</v>
      </c>
    </row>
    <row r="671" spans="12:18" x14ac:dyDescent="0.25">
      <c r="L671" s="52">
        <v>653</v>
      </c>
      <c r="M671" s="2">
        <v>6100</v>
      </c>
      <c r="N671" s="2">
        <v>2745</v>
      </c>
      <c r="O671" s="2">
        <v>2135</v>
      </c>
      <c r="P671" s="2">
        <v>915</v>
      </c>
      <c r="Q671" s="2">
        <v>305</v>
      </c>
      <c r="R671" s="33">
        <v>51000</v>
      </c>
    </row>
    <row r="672" spans="12:18" x14ac:dyDescent="0.25">
      <c r="L672" s="52">
        <v>654</v>
      </c>
      <c r="M672" s="2">
        <v>7200</v>
      </c>
      <c r="N672" s="2">
        <v>3240</v>
      </c>
      <c r="O672" s="2">
        <v>2520</v>
      </c>
      <c r="P672" s="2">
        <v>1080</v>
      </c>
      <c r="Q672" s="2">
        <v>360</v>
      </c>
      <c r="R672" s="33">
        <v>45000</v>
      </c>
    </row>
    <row r="673" spans="12:18" x14ac:dyDescent="0.25">
      <c r="L673" s="52">
        <v>655</v>
      </c>
      <c r="M673" s="2">
        <v>3400</v>
      </c>
      <c r="N673" s="2">
        <v>1530</v>
      </c>
      <c r="O673" s="2">
        <v>1190</v>
      </c>
      <c r="P673" s="2">
        <v>510</v>
      </c>
      <c r="Q673" s="2">
        <v>170</v>
      </c>
      <c r="R673" s="33">
        <v>0</v>
      </c>
    </row>
    <row r="674" spans="12:18" x14ac:dyDescent="0.25">
      <c r="L674" s="52">
        <v>656</v>
      </c>
      <c r="M674" s="2">
        <v>5500</v>
      </c>
      <c r="N674" s="2">
        <v>2475</v>
      </c>
      <c r="O674" s="2">
        <v>1925</v>
      </c>
      <c r="P674" s="2">
        <v>825</v>
      </c>
      <c r="Q674" s="2">
        <v>275</v>
      </c>
      <c r="R674" s="33">
        <v>31500</v>
      </c>
    </row>
    <row r="675" spans="12:18" x14ac:dyDescent="0.25">
      <c r="L675" s="52">
        <v>657</v>
      </c>
      <c r="M675" s="2">
        <v>4600</v>
      </c>
      <c r="N675" s="2">
        <v>2070</v>
      </c>
      <c r="O675" s="2">
        <v>1610</v>
      </c>
      <c r="P675" s="2">
        <v>690</v>
      </c>
      <c r="Q675" s="2">
        <v>230</v>
      </c>
      <c r="R675" s="33">
        <v>40500</v>
      </c>
    </row>
    <row r="676" spans="12:18" x14ac:dyDescent="0.25">
      <c r="L676" s="52">
        <v>658</v>
      </c>
      <c r="M676" s="2">
        <v>5600</v>
      </c>
      <c r="N676" s="2">
        <v>2520</v>
      </c>
      <c r="O676" s="2">
        <v>1960</v>
      </c>
      <c r="P676" s="2">
        <v>840</v>
      </c>
      <c r="Q676" s="2">
        <v>280</v>
      </c>
      <c r="R676" s="33">
        <v>34500</v>
      </c>
    </row>
    <row r="677" spans="12:18" x14ac:dyDescent="0.25">
      <c r="L677" s="52">
        <v>659</v>
      </c>
      <c r="M677" s="2">
        <v>6900</v>
      </c>
      <c r="N677" s="2">
        <v>3105</v>
      </c>
      <c r="O677" s="2">
        <v>2415</v>
      </c>
      <c r="P677" s="2">
        <v>1035</v>
      </c>
      <c r="Q677" s="2">
        <v>345</v>
      </c>
      <c r="R677" s="33">
        <v>58500</v>
      </c>
    </row>
    <row r="678" spans="12:18" x14ac:dyDescent="0.25">
      <c r="L678" s="52">
        <v>660</v>
      </c>
      <c r="M678" s="2">
        <v>5400</v>
      </c>
      <c r="N678" s="2">
        <v>2430</v>
      </c>
      <c r="O678" s="2">
        <v>1890</v>
      </c>
      <c r="P678" s="2">
        <v>810</v>
      </c>
      <c r="Q678" s="2">
        <v>270</v>
      </c>
      <c r="R678" s="33">
        <v>51000</v>
      </c>
    </row>
    <row r="679" spans="12:18" x14ac:dyDescent="0.25">
      <c r="L679" s="52">
        <v>661</v>
      </c>
      <c r="M679" s="2">
        <v>5300</v>
      </c>
      <c r="N679" s="2">
        <v>2385</v>
      </c>
      <c r="O679" s="2">
        <v>1855</v>
      </c>
      <c r="P679" s="2">
        <v>795</v>
      </c>
      <c r="Q679" s="2">
        <v>265</v>
      </c>
      <c r="R679" s="33">
        <v>30000</v>
      </c>
    </row>
    <row r="680" spans="12:18" x14ac:dyDescent="0.25">
      <c r="L680" s="52">
        <v>662</v>
      </c>
      <c r="M680" s="2">
        <v>5100</v>
      </c>
      <c r="N680" s="2">
        <v>2295</v>
      </c>
      <c r="O680" s="2">
        <v>1785</v>
      </c>
      <c r="P680" s="2">
        <v>765</v>
      </c>
      <c r="Q680" s="2">
        <v>255</v>
      </c>
      <c r="R680" s="33">
        <v>22500</v>
      </c>
    </row>
    <row r="681" spans="12:18" x14ac:dyDescent="0.25">
      <c r="L681" s="52">
        <v>663</v>
      </c>
      <c r="M681" s="2">
        <v>5400</v>
      </c>
      <c r="N681" s="2">
        <v>2430</v>
      </c>
      <c r="O681" s="2">
        <v>1890</v>
      </c>
      <c r="P681" s="2">
        <v>810</v>
      </c>
      <c r="Q681" s="2">
        <v>270</v>
      </c>
      <c r="R681" s="33">
        <v>24000</v>
      </c>
    </row>
    <row r="682" spans="12:18" x14ac:dyDescent="0.25">
      <c r="L682" s="52">
        <v>664</v>
      </c>
      <c r="M682" s="2">
        <v>4200</v>
      </c>
      <c r="N682" s="2">
        <v>1890</v>
      </c>
      <c r="O682" s="2">
        <v>1470</v>
      </c>
      <c r="P682" s="2">
        <v>630</v>
      </c>
      <c r="Q682" s="2">
        <v>210</v>
      </c>
      <c r="R682" s="33">
        <v>16500</v>
      </c>
    </row>
    <row r="683" spans="12:18" x14ac:dyDescent="0.25">
      <c r="L683" s="52">
        <v>665</v>
      </c>
      <c r="M683" s="2">
        <v>4000</v>
      </c>
      <c r="N683" s="2">
        <v>1800</v>
      </c>
      <c r="O683" s="2">
        <v>1400</v>
      </c>
      <c r="P683" s="2">
        <v>600</v>
      </c>
      <c r="Q683" s="2">
        <v>200</v>
      </c>
      <c r="R683" s="33">
        <v>15000</v>
      </c>
    </row>
    <row r="684" spans="12:18" x14ac:dyDescent="0.25">
      <c r="L684" s="52">
        <v>666</v>
      </c>
      <c r="M684" s="2">
        <v>5000</v>
      </c>
      <c r="N684" s="2">
        <v>2250</v>
      </c>
      <c r="O684" s="2">
        <v>1750</v>
      </c>
      <c r="P684" s="2">
        <v>750</v>
      </c>
      <c r="Q684" s="2">
        <v>250</v>
      </c>
      <c r="R684" s="33">
        <v>24000</v>
      </c>
    </row>
    <row r="685" spans="12:18" x14ac:dyDescent="0.25">
      <c r="L685" s="52">
        <v>667</v>
      </c>
      <c r="M685" s="2">
        <v>6200</v>
      </c>
      <c r="N685" s="2">
        <v>2790</v>
      </c>
      <c r="O685" s="2">
        <v>2170</v>
      </c>
      <c r="P685" s="2">
        <v>930</v>
      </c>
      <c r="Q685" s="2">
        <v>310</v>
      </c>
      <c r="R685" s="33">
        <v>37500</v>
      </c>
    </row>
    <row r="686" spans="12:18" x14ac:dyDescent="0.25">
      <c r="L686" s="52">
        <v>668</v>
      </c>
      <c r="M686" s="2">
        <v>3400</v>
      </c>
      <c r="N686" s="2">
        <v>1530</v>
      </c>
      <c r="O686" s="2">
        <v>1190</v>
      </c>
      <c r="P686" s="2">
        <v>510</v>
      </c>
      <c r="Q686" s="2">
        <v>170</v>
      </c>
      <c r="R686" s="33">
        <v>15000</v>
      </c>
    </row>
    <row r="687" spans="12:18" x14ac:dyDescent="0.25">
      <c r="L687" s="52">
        <v>669</v>
      </c>
      <c r="M687" s="2">
        <v>3400</v>
      </c>
      <c r="N687" s="2">
        <v>1530</v>
      </c>
      <c r="O687" s="2">
        <v>1190</v>
      </c>
      <c r="P687" s="2">
        <v>510</v>
      </c>
      <c r="Q687" s="2">
        <v>170</v>
      </c>
      <c r="R687" s="33">
        <v>16500</v>
      </c>
    </row>
    <row r="688" spans="12:18" x14ac:dyDescent="0.25">
      <c r="L688" s="52">
        <v>670</v>
      </c>
      <c r="M688" s="2">
        <v>5300</v>
      </c>
      <c r="N688" s="2">
        <v>2385</v>
      </c>
      <c r="O688" s="2">
        <v>1855</v>
      </c>
      <c r="P688" s="2">
        <v>795</v>
      </c>
      <c r="Q688" s="2">
        <v>265</v>
      </c>
      <c r="R688" s="33">
        <v>46500</v>
      </c>
    </row>
    <row r="689" spans="12:18" x14ac:dyDescent="0.25">
      <c r="L689" s="52">
        <v>671</v>
      </c>
      <c r="M689" s="2">
        <v>6400</v>
      </c>
      <c r="N689" s="2">
        <v>2880</v>
      </c>
      <c r="O689" s="2">
        <v>2240</v>
      </c>
      <c r="P689" s="2">
        <v>960</v>
      </c>
      <c r="Q689" s="2">
        <v>320</v>
      </c>
      <c r="R689" s="33">
        <v>45000</v>
      </c>
    </row>
    <row r="690" spans="12:18" x14ac:dyDescent="0.25">
      <c r="L690" s="52">
        <v>672</v>
      </c>
      <c r="M690" s="2">
        <v>4600</v>
      </c>
      <c r="N690" s="2">
        <v>2070</v>
      </c>
      <c r="O690" s="2">
        <v>1610</v>
      </c>
      <c r="P690" s="2">
        <v>690</v>
      </c>
      <c r="Q690" s="2">
        <v>230</v>
      </c>
      <c r="R690" s="33">
        <v>34500</v>
      </c>
    </row>
    <row r="691" spans="12:18" x14ac:dyDescent="0.25">
      <c r="L691" s="52">
        <v>673</v>
      </c>
      <c r="M691" s="2">
        <v>5400</v>
      </c>
      <c r="N691" s="2">
        <v>2430</v>
      </c>
      <c r="O691" s="2">
        <v>1890</v>
      </c>
      <c r="P691" s="2">
        <v>810</v>
      </c>
      <c r="Q691" s="2">
        <v>270</v>
      </c>
      <c r="R691" s="33">
        <v>39000</v>
      </c>
    </row>
    <row r="692" spans="12:18" x14ac:dyDescent="0.25">
      <c r="L692" s="52">
        <v>674</v>
      </c>
      <c r="M692" s="2">
        <v>4400</v>
      </c>
      <c r="N692" s="2">
        <v>1980</v>
      </c>
      <c r="O692" s="2">
        <v>1540</v>
      </c>
      <c r="P692" s="2">
        <v>660</v>
      </c>
      <c r="Q692" s="2">
        <v>220</v>
      </c>
      <c r="R692" s="33">
        <v>30000</v>
      </c>
    </row>
    <row r="693" spans="12:18" x14ac:dyDescent="0.25">
      <c r="L693" s="52">
        <v>675</v>
      </c>
      <c r="M693" s="2">
        <v>5400</v>
      </c>
      <c r="N693" s="2">
        <v>2430</v>
      </c>
      <c r="O693" s="2">
        <v>1890</v>
      </c>
      <c r="P693" s="2">
        <v>810</v>
      </c>
      <c r="Q693" s="2">
        <v>270</v>
      </c>
      <c r="R693" s="33">
        <v>49500</v>
      </c>
    </row>
    <row r="694" spans="12:18" x14ac:dyDescent="0.25">
      <c r="L694" s="52">
        <v>676</v>
      </c>
      <c r="M694" s="2">
        <v>6800</v>
      </c>
      <c r="N694" s="2">
        <v>3060</v>
      </c>
      <c r="O694" s="2">
        <v>2380</v>
      </c>
      <c r="P694" s="2">
        <v>1020</v>
      </c>
      <c r="Q694" s="2">
        <v>340</v>
      </c>
      <c r="R694" s="33">
        <v>55500</v>
      </c>
    </row>
    <row r="695" spans="12:18" x14ac:dyDescent="0.25">
      <c r="L695" s="52">
        <v>677</v>
      </c>
      <c r="M695" s="2">
        <v>5000</v>
      </c>
      <c r="N695" s="2">
        <v>2250</v>
      </c>
      <c r="O695" s="2">
        <v>1750</v>
      </c>
      <c r="P695" s="2">
        <v>750</v>
      </c>
      <c r="Q695" s="2">
        <v>250</v>
      </c>
      <c r="R695" s="33">
        <v>31500</v>
      </c>
    </row>
    <row r="696" spans="12:18" x14ac:dyDescent="0.25">
      <c r="L696" s="52">
        <v>678</v>
      </c>
      <c r="M696" s="2">
        <v>5100</v>
      </c>
      <c r="N696" s="2">
        <v>2295</v>
      </c>
      <c r="O696" s="2">
        <v>1785</v>
      </c>
      <c r="P696" s="2">
        <v>765</v>
      </c>
      <c r="Q696" s="2">
        <v>255</v>
      </c>
      <c r="R696" s="33">
        <v>43500</v>
      </c>
    </row>
    <row r="697" spans="12:18" x14ac:dyDescent="0.25">
      <c r="L697" s="52">
        <v>679</v>
      </c>
      <c r="M697" s="2">
        <v>5800</v>
      </c>
      <c r="N697" s="2">
        <v>2610</v>
      </c>
      <c r="O697" s="2">
        <v>2030</v>
      </c>
      <c r="P697" s="2">
        <v>870</v>
      </c>
      <c r="Q697" s="2">
        <v>290</v>
      </c>
      <c r="R697" s="33">
        <v>31500</v>
      </c>
    </row>
    <row r="698" spans="12:18" x14ac:dyDescent="0.25">
      <c r="L698" s="52">
        <v>680</v>
      </c>
      <c r="M698" s="2">
        <v>7700</v>
      </c>
      <c r="N698" s="2">
        <v>3465</v>
      </c>
      <c r="O698" s="2">
        <v>2695</v>
      </c>
      <c r="P698" s="2">
        <v>1155</v>
      </c>
      <c r="Q698" s="2">
        <v>385</v>
      </c>
      <c r="R698" s="33">
        <v>75000</v>
      </c>
    </row>
    <row r="699" spans="12:18" x14ac:dyDescent="0.25">
      <c r="L699" s="52">
        <v>681</v>
      </c>
      <c r="M699" s="2">
        <v>4300</v>
      </c>
      <c r="N699" s="2">
        <v>1935</v>
      </c>
      <c r="O699" s="2">
        <v>1505</v>
      </c>
      <c r="P699" s="2">
        <v>645</v>
      </c>
      <c r="Q699" s="2">
        <v>215</v>
      </c>
      <c r="R699" s="33">
        <v>25500</v>
      </c>
    </row>
    <row r="700" spans="12:18" x14ac:dyDescent="0.25">
      <c r="L700" s="52">
        <v>682</v>
      </c>
      <c r="M700" s="2">
        <v>6000</v>
      </c>
      <c r="N700" s="2">
        <v>2700</v>
      </c>
      <c r="O700" s="2">
        <v>2100</v>
      </c>
      <c r="P700" s="2">
        <v>900</v>
      </c>
      <c r="Q700" s="2">
        <v>300</v>
      </c>
      <c r="R700" s="33">
        <v>45000</v>
      </c>
    </row>
    <row r="701" spans="12:18" x14ac:dyDescent="0.25">
      <c r="L701" s="52">
        <v>683</v>
      </c>
      <c r="M701" s="2">
        <v>6700</v>
      </c>
      <c r="N701" s="2">
        <v>3015</v>
      </c>
      <c r="O701" s="2">
        <v>2345</v>
      </c>
      <c r="P701" s="2">
        <v>1005</v>
      </c>
      <c r="Q701" s="2">
        <v>335</v>
      </c>
      <c r="R701" s="33">
        <v>64500</v>
      </c>
    </row>
    <row r="702" spans="12:18" x14ac:dyDescent="0.25">
      <c r="L702" s="52">
        <v>684</v>
      </c>
      <c r="M702" s="2">
        <v>5200</v>
      </c>
      <c r="N702" s="2">
        <v>2340</v>
      </c>
      <c r="O702" s="2">
        <v>1820</v>
      </c>
      <c r="P702" s="2">
        <v>780</v>
      </c>
      <c r="Q702" s="2">
        <v>260</v>
      </c>
      <c r="R702" s="33">
        <v>40500</v>
      </c>
    </row>
    <row r="703" spans="12:18" x14ac:dyDescent="0.25">
      <c r="L703" s="52">
        <v>685</v>
      </c>
      <c r="M703" s="2">
        <v>5100</v>
      </c>
      <c r="N703" s="2">
        <v>2295</v>
      </c>
      <c r="O703" s="2">
        <v>1785</v>
      </c>
      <c r="P703" s="2">
        <v>765</v>
      </c>
      <c r="Q703" s="2">
        <v>255</v>
      </c>
      <c r="R703" s="33">
        <v>57000</v>
      </c>
    </row>
    <row r="704" spans="12:18" x14ac:dyDescent="0.25">
      <c r="L704" s="52">
        <v>686</v>
      </c>
      <c r="M704" s="2">
        <v>7000</v>
      </c>
      <c r="N704" s="2">
        <v>3150</v>
      </c>
      <c r="O704" s="2">
        <v>2450</v>
      </c>
      <c r="P704" s="2">
        <v>1050</v>
      </c>
      <c r="Q704" s="2">
        <v>350</v>
      </c>
      <c r="R704" s="33">
        <v>69000</v>
      </c>
    </row>
    <row r="705" spans="12:18" x14ac:dyDescent="0.25">
      <c r="L705" s="52">
        <v>687</v>
      </c>
      <c r="M705" s="2">
        <v>4800</v>
      </c>
      <c r="N705" s="2">
        <v>2160</v>
      </c>
      <c r="O705" s="2">
        <v>1680</v>
      </c>
      <c r="P705" s="2">
        <v>720</v>
      </c>
      <c r="Q705" s="2">
        <v>240</v>
      </c>
      <c r="R705" s="33">
        <v>30000</v>
      </c>
    </row>
    <row r="706" spans="12:18" x14ac:dyDescent="0.25">
      <c r="L706" s="52">
        <v>688</v>
      </c>
      <c r="M706" s="2">
        <v>5100</v>
      </c>
      <c r="N706" s="2">
        <v>2295</v>
      </c>
      <c r="O706" s="2">
        <v>1785</v>
      </c>
      <c r="P706" s="2">
        <v>765</v>
      </c>
      <c r="Q706" s="2">
        <v>255</v>
      </c>
      <c r="R706" s="33">
        <v>34500</v>
      </c>
    </row>
    <row r="707" spans="12:18" x14ac:dyDescent="0.25">
      <c r="L707" s="52">
        <v>689</v>
      </c>
      <c r="M707" s="2">
        <v>3600</v>
      </c>
      <c r="N707" s="2">
        <v>1620</v>
      </c>
      <c r="O707" s="2">
        <v>1260</v>
      </c>
      <c r="P707" s="2">
        <v>540</v>
      </c>
      <c r="Q707" s="2">
        <v>180</v>
      </c>
      <c r="R707" s="33">
        <v>15000</v>
      </c>
    </row>
    <row r="708" spans="12:18" x14ac:dyDescent="0.25">
      <c r="L708" s="52">
        <v>690</v>
      </c>
      <c r="M708" s="2">
        <v>5800</v>
      </c>
      <c r="N708" s="2">
        <v>2610</v>
      </c>
      <c r="O708" s="2">
        <v>2030</v>
      </c>
      <c r="P708" s="2">
        <v>870</v>
      </c>
      <c r="Q708" s="2">
        <v>290</v>
      </c>
      <c r="R708" s="33">
        <v>37500</v>
      </c>
    </row>
    <row r="709" spans="12:18" x14ac:dyDescent="0.25">
      <c r="L709" s="52">
        <v>691</v>
      </c>
      <c r="M709" s="2">
        <v>5700</v>
      </c>
      <c r="N709" s="2">
        <v>2565</v>
      </c>
      <c r="O709" s="2">
        <v>1995</v>
      </c>
      <c r="P709" s="2">
        <v>855</v>
      </c>
      <c r="Q709" s="2">
        <v>285</v>
      </c>
      <c r="R709" s="33">
        <v>42000</v>
      </c>
    </row>
    <row r="710" spans="12:18" x14ac:dyDescent="0.25">
      <c r="L710" s="52">
        <v>692</v>
      </c>
      <c r="M710" s="2">
        <v>6000</v>
      </c>
      <c r="N710" s="2">
        <v>2700</v>
      </c>
      <c r="O710" s="2">
        <v>2100</v>
      </c>
      <c r="P710" s="2">
        <v>900</v>
      </c>
      <c r="Q710" s="2">
        <v>300</v>
      </c>
      <c r="R710" s="33">
        <v>49500</v>
      </c>
    </row>
    <row r="711" spans="12:18" x14ac:dyDescent="0.25">
      <c r="L711" s="52">
        <v>693</v>
      </c>
      <c r="M711" s="2">
        <v>4400</v>
      </c>
      <c r="N711" s="2">
        <v>1980</v>
      </c>
      <c r="O711" s="2">
        <v>1540</v>
      </c>
      <c r="P711" s="2">
        <v>660</v>
      </c>
      <c r="Q711" s="2">
        <v>220</v>
      </c>
      <c r="R711" s="33">
        <v>40500</v>
      </c>
    </row>
    <row r="712" spans="12:18" x14ac:dyDescent="0.25">
      <c r="L712" s="52">
        <v>694</v>
      </c>
      <c r="M712" s="2">
        <v>5300</v>
      </c>
      <c r="N712" s="2">
        <v>2385</v>
      </c>
      <c r="O712" s="2">
        <v>1855</v>
      </c>
      <c r="P712" s="2">
        <v>795</v>
      </c>
      <c r="Q712" s="2">
        <v>265</v>
      </c>
      <c r="R712" s="33">
        <v>55500</v>
      </c>
    </row>
    <row r="713" spans="12:18" x14ac:dyDescent="0.25">
      <c r="L713" s="52">
        <v>695</v>
      </c>
      <c r="M713" s="2">
        <v>6400</v>
      </c>
      <c r="N713" s="2">
        <v>2880</v>
      </c>
      <c r="O713" s="2">
        <v>2240</v>
      </c>
      <c r="P713" s="2">
        <v>960</v>
      </c>
      <c r="Q713" s="2">
        <v>320</v>
      </c>
      <c r="R713" s="33">
        <v>46500</v>
      </c>
    </row>
    <row r="714" spans="12:18" x14ac:dyDescent="0.25">
      <c r="L714" s="52">
        <v>696</v>
      </c>
      <c r="M714" s="2">
        <v>5300</v>
      </c>
      <c r="N714" s="2">
        <v>2385</v>
      </c>
      <c r="O714" s="2">
        <v>1855</v>
      </c>
      <c r="P714" s="2">
        <v>795</v>
      </c>
      <c r="Q714" s="2">
        <v>265</v>
      </c>
      <c r="R714" s="33">
        <v>48000</v>
      </c>
    </row>
    <row r="715" spans="12:18" x14ac:dyDescent="0.25">
      <c r="L715" s="52">
        <v>697</v>
      </c>
      <c r="M715" s="2">
        <v>5300</v>
      </c>
      <c r="N715" s="2">
        <v>2385</v>
      </c>
      <c r="O715" s="2">
        <v>1855</v>
      </c>
      <c r="P715" s="2">
        <v>795</v>
      </c>
      <c r="Q715" s="2">
        <v>265</v>
      </c>
      <c r="R715" s="33">
        <v>27000</v>
      </c>
    </row>
    <row r="716" spans="12:18" x14ac:dyDescent="0.25">
      <c r="L716" s="52">
        <v>698</v>
      </c>
      <c r="M716" s="2">
        <v>4000</v>
      </c>
      <c r="N716" s="2">
        <v>1800</v>
      </c>
      <c r="O716" s="2">
        <v>1400</v>
      </c>
      <c r="P716" s="2">
        <v>600</v>
      </c>
      <c r="Q716" s="2">
        <v>200</v>
      </c>
      <c r="R716" s="33">
        <v>15000</v>
      </c>
    </row>
    <row r="717" spans="12:18" x14ac:dyDescent="0.25">
      <c r="L717" s="52">
        <v>699</v>
      </c>
      <c r="M717" s="2">
        <v>6900</v>
      </c>
      <c r="N717" s="2">
        <v>3105</v>
      </c>
      <c r="O717" s="2">
        <v>2415</v>
      </c>
      <c r="P717" s="2">
        <v>1035</v>
      </c>
      <c r="Q717" s="2">
        <v>345</v>
      </c>
      <c r="R717" s="33">
        <v>72000</v>
      </c>
    </row>
    <row r="718" spans="12:18" x14ac:dyDescent="0.25">
      <c r="L718" s="52">
        <v>700</v>
      </c>
      <c r="M718" s="2">
        <v>4100</v>
      </c>
      <c r="N718" s="2">
        <v>1845</v>
      </c>
      <c r="O718" s="2">
        <v>1435</v>
      </c>
      <c r="P718" s="2">
        <v>615</v>
      </c>
      <c r="Q718" s="2">
        <v>205</v>
      </c>
      <c r="R718" s="33">
        <v>19500</v>
      </c>
    </row>
    <row r="719" spans="12:18" x14ac:dyDescent="0.25">
      <c r="L719" s="52">
        <v>701</v>
      </c>
      <c r="M719" s="2">
        <v>4600</v>
      </c>
      <c r="N719" s="2">
        <v>2070</v>
      </c>
      <c r="O719" s="2">
        <v>1610</v>
      </c>
      <c r="P719" s="2">
        <v>690</v>
      </c>
      <c r="Q719" s="2">
        <v>230</v>
      </c>
      <c r="R719" s="33">
        <v>42000</v>
      </c>
    </row>
    <row r="720" spans="12:18" x14ac:dyDescent="0.25">
      <c r="L720" s="52">
        <v>702</v>
      </c>
      <c r="M720" s="2">
        <v>6400</v>
      </c>
      <c r="N720" s="2">
        <v>2880</v>
      </c>
      <c r="O720" s="2">
        <v>2240</v>
      </c>
      <c r="P720" s="2">
        <v>960</v>
      </c>
      <c r="Q720" s="2">
        <v>320</v>
      </c>
      <c r="R720" s="33">
        <v>64500</v>
      </c>
    </row>
    <row r="721" spans="12:18" x14ac:dyDescent="0.25">
      <c r="L721" s="52">
        <v>703</v>
      </c>
      <c r="M721" s="2">
        <v>5200</v>
      </c>
      <c r="N721" s="2">
        <v>2340</v>
      </c>
      <c r="O721" s="2">
        <v>1820</v>
      </c>
      <c r="P721" s="2">
        <v>780</v>
      </c>
      <c r="Q721" s="2">
        <v>260</v>
      </c>
      <c r="R721" s="33">
        <v>40500</v>
      </c>
    </row>
    <row r="722" spans="12:18" x14ac:dyDescent="0.25">
      <c r="L722" s="52">
        <v>704</v>
      </c>
      <c r="M722" s="2">
        <v>6300</v>
      </c>
      <c r="N722" s="2">
        <v>2835</v>
      </c>
      <c r="O722" s="2">
        <v>2205</v>
      </c>
      <c r="P722" s="2">
        <v>945</v>
      </c>
      <c r="Q722" s="2">
        <v>315</v>
      </c>
      <c r="R722" s="33">
        <v>64500</v>
      </c>
    </row>
    <row r="723" spans="12:18" x14ac:dyDescent="0.25">
      <c r="L723" s="52">
        <v>705</v>
      </c>
      <c r="M723" s="2">
        <v>4700</v>
      </c>
      <c r="N723" s="2">
        <v>2115</v>
      </c>
      <c r="O723" s="2">
        <v>1645</v>
      </c>
      <c r="P723" s="2">
        <v>705</v>
      </c>
      <c r="Q723" s="2">
        <v>235</v>
      </c>
      <c r="R723" s="33">
        <v>18000</v>
      </c>
    </row>
    <row r="724" spans="12:18" x14ac:dyDescent="0.25">
      <c r="L724" s="52">
        <v>706</v>
      </c>
      <c r="M724" s="2">
        <v>4800</v>
      </c>
      <c r="N724" s="2">
        <v>2160</v>
      </c>
      <c r="O724" s="2">
        <v>1680</v>
      </c>
      <c r="P724" s="2">
        <v>720</v>
      </c>
      <c r="Q724" s="2">
        <v>240</v>
      </c>
      <c r="R724" s="33">
        <v>48000</v>
      </c>
    </row>
    <row r="725" spans="12:18" x14ac:dyDescent="0.25">
      <c r="L725" s="52">
        <v>707</v>
      </c>
      <c r="M725" s="2">
        <v>4200</v>
      </c>
      <c r="N725" s="2">
        <v>1890</v>
      </c>
      <c r="O725" s="2">
        <v>1470</v>
      </c>
      <c r="P725" s="2">
        <v>630</v>
      </c>
      <c r="Q725" s="2">
        <v>210</v>
      </c>
      <c r="R725" s="33">
        <v>22500</v>
      </c>
    </row>
    <row r="726" spans="12:18" x14ac:dyDescent="0.25">
      <c r="L726" s="52">
        <v>708</v>
      </c>
      <c r="M726" s="2">
        <v>7000</v>
      </c>
      <c r="N726" s="2">
        <v>3150</v>
      </c>
      <c r="O726" s="2">
        <v>2450</v>
      </c>
      <c r="P726" s="2">
        <v>1050</v>
      </c>
      <c r="Q726" s="2">
        <v>350</v>
      </c>
      <c r="R726" s="33">
        <v>66000</v>
      </c>
    </row>
    <row r="727" spans="12:18" x14ac:dyDescent="0.25">
      <c r="L727" s="52">
        <v>709</v>
      </c>
      <c r="M727" s="2">
        <v>6200</v>
      </c>
      <c r="N727" s="2">
        <v>2790</v>
      </c>
      <c r="O727" s="2">
        <v>2170</v>
      </c>
      <c r="P727" s="2">
        <v>930</v>
      </c>
      <c r="Q727" s="2">
        <v>310</v>
      </c>
      <c r="R727" s="33">
        <v>58500</v>
      </c>
    </row>
    <row r="728" spans="12:18" x14ac:dyDescent="0.25">
      <c r="L728" s="52">
        <v>710</v>
      </c>
      <c r="M728" s="2">
        <v>5600</v>
      </c>
      <c r="N728" s="2">
        <v>2520</v>
      </c>
      <c r="O728" s="2">
        <v>1960</v>
      </c>
      <c r="P728" s="2">
        <v>840</v>
      </c>
      <c r="Q728" s="2">
        <v>280</v>
      </c>
      <c r="R728" s="33">
        <v>33000</v>
      </c>
    </row>
    <row r="729" spans="12:18" x14ac:dyDescent="0.25">
      <c r="L729" s="52">
        <v>711</v>
      </c>
      <c r="M729" s="2">
        <v>5800</v>
      </c>
      <c r="N729" s="2">
        <v>2610</v>
      </c>
      <c r="O729" s="2">
        <v>2030</v>
      </c>
      <c r="P729" s="2">
        <v>870</v>
      </c>
      <c r="Q729" s="2">
        <v>290</v>
      </c>
      <c r="R729" s="33">
        <v>45000</v>
      </c>
    </row>
    <row r="730" spans="12:18" x14ac:dyDescent="0.25">
      <c r="L730" s="52">
        <v>712</v>
      </c>
      <c r="M730" s="2">
        <v>5800</v>
      </c>
      <c r="N730" s="2">
        <v>2610</v>
      </c>
      <c r="O730" s="2">
        <v>2030</v>
      </c>
      <c r="P730" s="2">
        <v>870</v>
      </c>
      <c r="Q730" s="2">
        <v>290</v>
      </c>
      <c r="R730" s="33">
        <v>24000</v>
      </c>
    </row>
    <row r="731" spans="12:18" x14ac:dyDescent="0.25">
      <c r="L731" s="52">
        <v>713</v>
      </c>
      <c r="M731" s="2">
        <v>6200</v>
      </c>
      <c r="N731" s="2">
        <v>2790</v>
      </c>
      <c r="O731" s="2">
        <v>2170</v>
      </c>
      <c r="P731" s="2">
        <v>930</v>
      </c>
      <c r="Q731" s="2">
        <v>310</v>
      </c>
      <c r="R731" s="33">
        <v>49500</v>
      </c>
    </row>
    <row r="732" spans="12:18" x14ac:dyDescent="0.25">
      <c r="L732" s="52">
        <v>714</v>
      </c>
      <c r="M732" s="2">
        <v>4200</v>
      </c>
      <c r="N732" s="2">
        <v>1890</v>
      </c>
      <c r="O732" s="2">
        <v>1470</v>
      </c>
      <c r="P732" s="2">
        <v>630</v>
      </c>
      <c r="Q732" s="2">
        <v>210</v>
      </c>
      <c r="R732" s="33">
        <v>16500</v>
      </c>
    </row>
    <row r="733" spans="12:18" x14ac:dyDescent="0.25">
      <c r="L733" s="52">
        <v>715</v>
      </c>
      <c r="M733" s="2">
        <v>4300</v>
      </c>
      <c r="N733" s="2">
        <v>1935</v>
      </c>
      <c r="O733" s="2">
        <v>1505</v>
      </c>
      <c r="P733" s="2">
        <v>645</v>
      </c>
      <c r="Q733" s="2">
        <v>215</v>
      </c>
      <c r="R733" s="33">
        <v>30000</v>
      </c>
    </row>
    <row r="734" spans="12:18" x14ac:dyDescent="0.25">
      <c r="L734" s="52">
        <v>716</v>
      </c>
      <c r="M734" s="2">
        <v>3500</v>
      </c>
      <c r="N734" s="2">
        <v>1575</v>
      </c>
      <c r="O734" s="2">
        <v>1225</v>
      </c>
      <c r="P734" s="2">
        <v>525</v>
      </c>
      <c r="Q734" s="2">
        <v>175</v>
      </c>
      <c r="R734" s="33">
        <v>24000</v>
      </c>
    </row>
    <row r="735" spans="12:18" x14ac:dyDescent="0.25">
      <c r="L735" s="52">
        <v>717</v>
      </c>
      <c r="M735" s="2">
        <v>4200</v>
      </c>
      <c r="N735" s="2">
        <v>1890</v>
      </c>
      <c r="O735" s="2">
        <v>1470</v>
      </c>
      <c r="P735" s="2">
        <v>630</v>
      </c>
      <c r="Q735" s="2">
        <v>210</v>
      </c>
      <c r="R735" s="33">
        <v>31500</v>
      </c>
    </row>
    <row r="736" spans="12:18" x14ac:dyDescent="0.25">
      <c r="L736" s="52">
        <v>718</v>
      </c>
      <c r="M736" s="2">
        <v>6300</v>
      </c>
      <c r="N736" s="2">
        <v>2835</v>
      </c>
      <c r="O736" s="2">
        <v>2205</v>
      </c>
      <c r="P736" s="2">
        <v>945</v>
      </c>
      <c r="Q736" s="2">
        <v>315</v>
      </c>
      <c r="R736" s="33">
        <v>42000</v>
      </c>
    </row>
    <row r="737" spans="12:18" x14ac:dyDescent="0.25">
      <c r="L737" s="52">
        <v>719</v>
      </c>
      <c r="M737" s="2">
        <v>4500</v>
      </c>
      <c r="N737" s="2">
        <v>2025</v>
      </c>
      <c r="O737" s="2">
        <v>1575</v>
      </c>
      <c r="P737" s="2">
        <v>675</v>
      </c>
      <c r="Q737" s="2">
        <v>225</v>
      </c>
      <c r="R737" s="33">
        <v>25500</v>
      </c>
    </row>
    <row r="738" spans="12:18" x14ac:dyDescent="0.25">
      <c r="L738" s="52">
        <v>720</v>
      </c>
      <c r="M738" s="2">
        <v>5200</v>
      </c>
      <c r="N738" s="2">
        <v>2340</v>
      </c>
      <c r="O738" s="2">
        <v>1820</v>
      </c>
      <c r="P738" s="2">
        <v>780</v>
      </c>
      <c r="Q738" s="2">
        <v>260</v>
      </c>
      <c r="R738" s="33">
        <v>36000</v>
      </c>
    </row>
    <row r="739" spans="12:18" x14ac:dyDescent="0.25">
      <c r="L739" s="52">
        <v>721</v>
      </c>
      <c r="M739" s="2">
        <v>4100</v>
      </c>
      <c r="N739" s="2">
        <v>1845</v>
      </c>
      <c r="O739" s="2">
        <v>1435</v>
      </c>
      <c r="P739" s="2">
        <v>615</v>
      </c>
      <c r="Q739" s="2">
        <v>205</v>
      </c>
      <c r="R739" s="33">
        <v>30000</v>
      </c>
    </row>
    <row r="740" spans="12:18" x14ac:dyDescent="0.25">
      <c r="L740" s="52">
        <v>722</v>
      </c>
      <c r="M740" s="2">
        <v>4300</v>
      </c>
      <c r="N740" s="2">
        <v>1935</v>
      </c>
      <c r="O740" s="2">
        <v>1505</v>
      </c>
      <c r="P740" s="2">
        <v>645</v>
      </c>
      <c r="Q740" s="2">
        <v>215</v>
      </c>
      <c r="R740" s="33">
        <v>27000</v>
      </c>
    </row>
    <row r="741" spans="12:18" x14ac:dyDescent="0.25">
      <c r="L741" s="52">
        <v>723</v>
      </c>
      <c r="M741" s="2">
        <v>5400</v>
      </c>
      <c r="N741" s="2">
        <v>2430</v>
      </c>
      <c r="O741" s="2">
        <v>1890</v>
      </c>
      <c r="P741" s="2">
        <v>810</v>
      </c>
      <c r="Q741" s="2">
        <v>270</v>
      </c>
      <c r="R741" s="33">
        <v>40500</v>
      </c>
    </row>
    <row r="742" spans="12:18" x14ac:dyDescent="0.25">
      <c r="L742" s="52">
        <v>724</v>
      </c>
      <c r="M742" s="2">
        <v>6200</v>
      </c>
      <c r="N742" s="2">
        <v>2790</v>
      </c>
      <c r="O742" s="2">
        <v>2170</v>
      </c>
      <c r="P742" s="2">
        <v>930</v>
      </c>
      <c r="Q742" s="2">
        <v>310</v>
      </c>
      <c r="R742" s="33">
        <v>46500</v>
      </c>
    </row>
    <row r="743" spans="12:18" x14ac:dyDescent="0.25">
      <c r="L743" s="52">
        <v>725</v>
      </c>
      <c r="M743" s="2">
        <v>6000</v>
      </c>
      <c r="N743" s="2">
        <v>2700</v>
      </c>
      <c r="O743" s="2">
        <v>2100</v>
      </c>
      <c r="P743" s="2">
        <v>900</v>
      </c>
      <c r="Q743" s="2">
        <v>300</v>
      </c>
      <c r="R743" s="33">
        <v>48000</v>
      </c>
    </row>
    <row r="744" spans="12:18" x14ac:dyDescent="0.25">
      <c r="L744" s="52">
        <v>726</v>
      </c>
      <c r="M744" s="2">
        <v>4900</v>
      </c>
      <c r="N744" s="2">
        <v>2205</v>
      </c>
      <c r="O744" s="2">
        <v>1715</v>
      </c>
      <c r="P744" s="2">
        <v>735</v>
      </c>
      <c r="Q744" s="2">
        <v>245</v>
      </c>
      <c r="R744" s="33">
        <v>43500</v>
      </c>
    </row>
    <row r="745" spans="12:18" x14ac:dyDescent="0.25">
      <c r="L745" s="52">
        <v>727</v>
      </c>
      <c r="M745" s="2">
        <v>5600</v>
      </c>
      <c r="N745" s="2">
        <v>2520</v>
      </c>
      <c r="O745" s="2">
        <v>1960</v>
      </c>
      <c r="P745" s="2">
        <v>840</v>
      </c>
      <c r="Q745" s="2">
        <v>280</v>
      </c>
      <c r="R745" s="33">
        <v>46500</v>
      </c>
    </row>
    <row r="746" spans="12:18" x14ac:dyDescent="0.25">
      <c r="L746" s="52">
        <v>728</v>
      </c>
      <c r="M746" s="2">
        <v>5000</v>
      </c>
      <c r="N746" s="2">
        <v>2250</v>
      </c>
      <c r="O746" s="2">
        <v>1750</v>
      </c>
      <c r="P746" s="2">
        <v>750</v>
      </c>
      <c r="Q746" s="2">
        <v>250</v>
      </c>
      <c r="R746" s="33">
        <v>33000</v>
      </c>
    </row>
    <row r="747" spans="12:18" x14ac:dyDescent="0.25">
      <c r="L747" s="52">
        <v>729</v>
      </c>
      <c r="M747" s="2">
        <v>4400</v>
      </c>
      <c r="N747" s="2">
        <v>1980</v>
      </c>
      <c r="O747" s="2">
        <v>1540</v>
      </c>
      <c r="P747" s="2">
        <v>660</v>
      </c>
      <c r="Q747" s="2">
        <v>220</v>
      </c>
      <c r="R747" s="33">
        <v>16500</v>
      </c>
    </row>
    <row r="748" spans="12:18" x14ac:dyDescent="0.25">
      <c r="L748" s="52">
        <v>730</v>
      </c>
      <c r="M748" s="2">
        <v>6200</v>
      </c>
      <c r="N748" s="2">
        <v>2790</v>
      </c>
      <c r="O748" s="2">
        <v>2170</v>
      </c>
      <c r="P748" s="2">
        <v>930</v>
      </c>
      <c r="Q748" s="2">
        <v>310</v>
      </c>
      <c r="R748" s="33">
        <v>60000</v>
      </c>
    </row>
    <row r="749" spans="12:18" x14ac:dyDescent="0.25">
      <c r="L749" s="52">
        <v>731</v>
      </c>
      <c r="M749" s="2">
        <v>4900</v>
      </c>
      <c r="N749" s="2">
        <v>2205</v>
      </c>
      <c r="O749" s="2">
        <v>1715</v>
      </c>
      <c r="P749" s="2">
        <v>735</v>
      </c>
      <c r="Q749" s="2">
        <v>245</v>
      </c>
      <c r="R749" s="33">
        <v>24000</v>
      </c>
    </row>
    <row r="750" spans="12:18" x14ac:dyDescent="0.25">
      <c r="L750" s="52">
        <v>732</v>
      </c>
      <c r="M750" s="2">
        <v>5800</v>
      </c>
      <c r="N750" s="2">
        <v>2610</v>
      </c>
      <c r="O750" s="2">
        <v>2030</v>
      </c>
      <c r="P750" s="2">
        <v>870</v>
      </c>
      <c r="Q750" s="2">
        <v>290</v>
      </c>
      <c r="R750" s="33">
        <v>39000</v>
      </c>
    </row>
    <row r="751" spans="12:18" x14ac:dyDescent="0.25">
      <c r="L751" s="52">
        <v>733</v>
      </c>
      <c r="M751" s="2">
        <v>6300</v>
      </c>
      <c r="N751" s="2">
        <v>2835</v>
      </c>
      <c r="O751" s="2">
        <v>2205</v>
      </c>
      <c r="P751" s="2">
        <v>945</v>
      </c>
      <c r="Q751" s="2">
        <v>315</v>
      </c>
      <c r="R751" s="33">
        <v>72000</v>
      </c>
    </row>
    <row r="752" spans="12:18" x14ac:dyDescent="0.25">
      <c r="L752" s="52">
        <v>734</v>
      </c>
      <c r="M752" s="2">
        <v>5500</v>
      </c>
      <c r="N752" s="2">
        <v>2475</v>
      </c>
      <c r="O752" s="2">
        <v>1925</v>
      </c>
      <c r="P752" s="2">
        <v>825</v>
      </c>
      <c r="Q752" s="2">
        <v>275</v>
      </c>
      <c r="R752" s="33">
        <v>52500</v>
      </c>
    </row>
    <row r="753" spans="12:18" x14ac:dyDescent="0.25">
      <c r="L753" s="52">
        <v>735</v>
      </c>
      <c r="M753" s="2">
        <v>4800</v>
      </c>
      <c r="N753" s="2">
        <v>2160</v>
      </c>
      <c r="O753" s="2">
        <v>1680</v>
      </c>
      <c r="P753" s="2">
        <v>720</v>
      </c>
      <c r="Q753" s="2">
        <v>240</v>
      </c>
      <c r="R753" s="33">
        <v>39000</v>
      </c>
    </row>
    <row r="754" spans="12:18" x14ac:dyDescent="0.25">
      <c r="L754" s="52">
        <v>736</v>
      </c>
      <c r="M754" s="2">
        <v>5900</v>
      </c>
      <c r="N754" s="2">
        <v>2655</v>
      </c>
      <c r="O754" s="2">
        <v>2065</v>
      </c>
      <c r="P754" s="2">
        <v>885</v>
      </c>
      <c r="Q754" s="2">
        <v>295</v>
      </c>
      <c r="R754" s="33">
        <v>46500</v>
      </c>
    </row>
    <row r="755" spans="12:18" x14ac:dyDescent="0.25">
      <c r="L755" s="52">
        <v>737</v>
      </c>
      <c r="M755" s="2">
        <v>4400</v>
      </c>
      <c r="N755" s="2">
        <v>1980</v>
      </c>
      <c r="O755" s="2">
        <v>1540</v>
      </c>
      <c r="P755" s="2">
        <v>660</v>
      </c>
      <c r="Q755" s="2">
        <v>220</v>
      </c>
      <c r="R755" s="33">
        <v>40500</v>
      </c>
    </row>
    <row r="756" spans="12:18" x14ac:dyDescent="0.25">
      <c r="L756" s="52">
        <v>738</v>
      </c>
      <c r="M756" s="2">
        <v>4300</v>
      </c>
      <c r="N756" s="2">
        <v>1935</v>
      </c>
      <c r="O756" s="2">
        <v>1505</v>
      </c>
      <c r="P756" s="2">
        <v>645</v>
      </c>
      <c r="Q756" s="2">
        <v>215</v>
      </c>
      <c r="R756" s="33">
        <v>25500</v>
      </c>
    </row>
    <row r="757" spans="12:18" x14ac:dyDescent="0.25">
      <c r="L757" s="52">
        <v>739</v>
      </c>
      <c r="M757" s="2">
        <v>5900</v>
      </c>
      <c r="N757" s="2">
        <v>2655</v>
      </c>
      <c r="O757" s="2">
        <v>2065</v>
      </c>
      <c r="P757" s="2">
        <v>885</v>
      </c>
      <c r="Q757" s="2">
        <v>295</v>
      </c>
      <c r="R757" s="33">
        <v>66000</v>
      </c>
    </row>
    <row r="758" spans="12:18" x14ac:dyDescent="0.25">
      <c r="L758" s="52">
        <v>740</v>
      </c>
      <c r="M758" s="2">
        <v>5700</v>
      </c>
      <c r="N758" s="2">
        <v>2565</v>
      </c>
      <c r="O758" s="2">
        <v>1995</v>
      </c>
      <c r="P758" s="2">
        <v>855</v>
      </c>
      <c r="Q758" s="2">
        <v>285</v>
      </c>
      <c r="R758" s="33">
        <v>49500</v>
      </c>
    </row>
    <row r="759" spans="12:18" x14ac:dyDescent="0.25">
      <c r="L759" s="52">
        <v>741</v>
      </c>
      <c r="M759" s="2">
        <v>4900</v>
      </c>
      <c r="N759" s="2">
        <v>2205</v>
      </c>
      <c r="O759" s="2">
        <v>1715</v>
      </c>
      <c r="P759" s="2">
        <v>735</v>
      </c>
      <c r="Q759" s="2">
        <v>245</v>
      </c>
      <c r="R759" s="33">
        <v>33000</v>
      </c>
    </row>
    <row r="760" spans="12:18" x14ac:dyDescent="0.25">
      <c r="L760" s="52">
        <v>742</v>
      </c>
      <c r="M760" s="2">
        <v>4700</v>
      </c>
      <c r="N760" s="2">
        <v>2115</v>
      </c>
      <c r="O760" s="2">
        <v>1645</v>
      </c>
      <c r="P760" s="2">
        <v>705</v>
      </c>
      <c r="Q760" s="2">
        <v>235</v>
      </c>
      <c r="R760" s="33">
        <v>33000</v>
      </c>
    </row>
    <row r="761" spans="12:18" x14ac:dyDescent="0.25">
      <c r="L761" s="52">
        <v>743</v>
      </c>
      <c r="M761" s="2">
        <v>5700</v>
      </c>
      <c r="N761" s="2">
        <v>2565</v>
      </c>
      <c r="O761" s="2">
        <v>1995</v>
      </c>
      <c r="P761" s="2">
        <v>855</v>
      </c>
      <c r="Q761" s="2">
        <v>285</v>
      </c>
      <c r="R761" s="33">
        <v>52500</v>
      </c>
    </row>
    <row r="762" spans="12:18" x14ac:dyDescent="0.25">
      <c r="L762" s="52">
        <v>744</v>
      </c>
      <c r="M762" s="2">
        <v>5600</v>
      </c>
      <c r="N762" s="2">
        <v>2520</v>
      </c>
      <c r="O762" s="2">
        <v>1960</v>
      </c>
      <c r="P762" s="2">
        <v>840</v>
      </c>
      <c r="Q762" s="2">
        <v>280</v>
      </c>
      <c r="R762" s="33">
        <v>36000</v>
      </c>
    </row>
    <row r="763" spans="12:18" x14ac:dyDescent="0.25">
      <c r="L763" s="52">
        <v>745</v>
      </c>
      <c r="M763" s="2">
        <v>3700</v>
      </c>
      <c r="N763" s="2">
        <v>1665</v>
      </c>
      <c r="O763" s="2">
        <v>1295</v>
      </c>
      <c r="P763" s="2">
        <v>555</v>
      </c>
      <c r="Q763" s="2">
        <v>185</v>
      </c>
      <c r="R763" s="33">
        <v>40500</v>
      </c>
    </row>
    <row r="764" spans="12:18" x14ac:dyDescent="0.25">
      <c r="L764" s="52">
        <v>746</v>
      </c>
      <c r="M764" s="2">
        <v>4400</v>
      </c>
      <c r="N764" s="2">
        <v>1980</v>
      </c>
      <c r="O764" s="2">
        <v>1540</v>
      </c>
      <c r="P764" s="2">
        <v>660</v>
      </c>
      <c r="Q764" s="2">
        <v>220</v>
      </c>
      <c r="R764" s="33">
        <v>51000</v>
      </c>
    </row>
    <row r="765" spans="12:18" x14ac:dyDescent="0.25">
      <c r="L765" s="52">
        <v>747</v>
      </c>
      <c r="M765" s="2">
        <v>5600</v>
      </c>
      <c r="N765" s="2">
        <v>2520</v>
      </c>
      <c r="O765" s="2">
        <v>1960</v>
      </c>
      <c r="P765" s="2">
        <v>840</v>
      </c>
      <c r="Q765" s="2">
        <v>280</v>
      </c>
      <c r="R765" s="33">
        <v>54000</v>
      </c>
    </row>
    <row r="766" spans="12:18" x14ac:dyDescent="0.25">
      <c r="L766" s="52">
        <v>748</v>
      </c>
      <c r="M766" s="2">
        <v>5000</v>
      </c>
      <c r="N766" s="2">
        <v>2250</v>
      </c>
      <c r="O766" s="2">
        <v>1750</v>
      </c>
      <c r="P766" s="2">
        <v>750</v>
      </c>
      <c r="Q766" s="2">
        <v>250</v>
      </c>
      <c r="R766" s="33">
        <v>28500</v>
      </c>
    </row>
    <row r="767" spans="12:18" x14ac:dyDescent="0.25">
      <c r="L767" s="52">
        <v>749</v>
      </c>
      <c r="M767" s="2">
        <v>4400</v>
      </c>
      <c r="N767" s="2">
        <v>1980</v>
      </c>
      <c r="O767" s="2">
        <v>1540</v>
      </c>
      <c r="P767" s="2">
        <v>660</v>
      </c>
      <c r="Q767" s="2">
        <v>220</v>
      </c>
      <c r="R767" s="33">
        <v>31500</v>
      </c>
    </row>
    <row r="768" spans="12:18" x14ac:dyDescent="0.25">
      <c r="L768" s="52">
        <v>750</v>
      </c>
      <c r="M768" s="2">
        <v>4100</v>
      </c>
      <c r="N768" s="2">
        <v>1845</v>
      </c>
      <c r="O768" s="2">
        <v>1435</v>
      </c>
      <c r="P768" s="2">
        <v>615</v>
      </c>
      <c r="Q768" s="2">
        <v>205</v>
      </c>
      <c r="R768" s="33">
        <v>0</v>
      </c>
    </row>
    <row r="769" spans="12:18" x14ac:dyDescent="0.25">
      <c r="L769" s="52">
        <v>751</v>
      </c>
      <c r="M769" s="2">
        <v>6100</v>
      </c>
      <c r="N769" s="2">
        <v>2745</v>
      </c>
      <c r="O769" s="2">
        <v>2135</v>
      </c>
      <c r="P769" s="2">
        <v>915</v>
      </c>
      <c r="Q769" s="2">
        <v>305</v>
      </c>
      <c r="R769" s="33">
        <v>45000</v>
      </c>
    </row>
    <row r="770" spans="12:18" x14ac:dyDescent="0.25">
      <c r="L770" s="52">
        <v>752</v>
      </c>
      <c r="M770" s="2">
        <v>6400</v>
      </c>
      <c r="N770" s="2">
        <v>2880</v>
      </c>
      <c r="O770" s="2">
        <v>2240</v>
      </c>
      <c r="P770" s="2">
        <v>960</v>
      </c>
      <c r="Q770" s="2">
        <v>320</v>
      </c>
      <c r="R770" s="33">
        <v>49500</v>
      </c>
    </row>
    <row r="771" spans="12:18" x14ac:dyDescent="0.25">
      <c r="L771" s="52">
        <v>753</v>
      </c>
      <c r="M771" s="2">
        <v>5200</v>
      </c>
      <c r="N771" s="2">
        <v>2340</v>
      </c>
      <c r="O771" s="2">
        <v>1820</v>
      </c>
      <c r="P771" s="2">
        <v>780</v>
      </c>
      <c r="Q771" s="2">
        <v>260</v>
      </c>
      <c r="R771" s="33">
        <v>31500</v>
      </c>
    </row>
    <row r="772" spans="12:18" x14ac:dyDescent="0.25">
      <c r="L772" s="52">
        <v>754</v>
      </c>
      <c r="M772" s="2">
        <v>5100</v>
      </c>
      <c r="N772" s="2">
        <v>2295</v>
      </c>
      <c r="O772" s="2">
        <v>1785</v>
      </c>
      <c r="P772" s="2">
        <v>765</v>
      </c>
      <c r="Q772" s="2">
        <v>255</v>
      </c>
      <c r="R772" s="33">
        <v>27000</v>
      </c>
    </row>
    <row r="773" spans="12:18" x14ac:dyDescent="0.25">
      <c r="L773" s="52">
        <v>755</v>
      </c>
      <c r="M773" s="2">
        <v>4600</v>
      </c>
      <c r="N773" s="2">
        <v>2070</v>
      </c>
      <c r="O773" s="2">
        <v>1610</v>
      </c>
      <c r="P773" s="2">
        <v>690</v>
      </c>
      <c r="Q773" s="2">
        <v>230</v>
      </c>
      <c r="R773" s="33">
        <v>16500</v>
      </c>
    </row>
    <row r="774" spans="12:18" x14ac:dyDescent="0.25">
      <c r="L774" s="52">
        <v>756</v>
      </c>
      <c r="M774" s="2">
        <v>4600</v>
      </c>
      <c r="N774" s="2">
        <v>2070</v>
      </c>
      <c r="O774" s="2">
        <v>1610</v>
      </c>
      <c r="P774" s="2">
        <v>690</v>
      </c>
      <c r="Q774" s="2">
        <v>230</v>
      </c>
      <c r="R774" s="33">
        <v>49500</v>
      </c>
    </row>
    <row r="775" spans="12:18" x14ac:dyDescent="0.25">
      <c r="L775" s="52">
        <v>757</v>
      </c>
      <c r="M775" s="2">
        <v>5900</v>
      </c>
      <c r="N775" s="2">
        <v>2655</v>
      </c>
      <c r="O775" s="2">
        <v>2065</v>
      </c>
      <c r="P775" s="2">
        <v>885</v>
      </c>
      <c r="Q775" s="2">
        <v>295</v>
      </c>
      <c r="R775" s="33">
        <v>46500</v>
      </c>
    </row>
    <row r="776" spans="12:18" x14ac:dyDescent="0.25">
      <c r="L776" s="52">
        <v>758</v>
      </c>
      <c r="M776" s="2">
        <v>4000</v>
      </c>
      <c r="N776" s="2">
        <v>1800</v>
      </c>
      <c r="O776" s="2">
        <v>1400</v>
      </c>
      <c r="P776" s="2">
        <v>600</v>
      </c>
      <c r="Q776" s="2">
        <v>200</v>
      </c>
      <c r="R776" s="33">
        <v>27000</v>
      </c>
    </row>
    <row r="777" spans="12:18" x14ac:dyDescent="0.25">
      <c r="L777" s="52">
        <v>759</v>
      </c>
      <c r="M777" s="2">
        <v>7000</v>
      </c>
      <c r="N777" s="2">
        <v>3150</v>
      </c>
      <c r="O777" s="2">
        <v>2450</v>
      </c>
      <c r="P777" s="2">
        <v>1050</v>
      </c>
      <c r="Q777" s="2">
        <v>350</v>
      </c>
      <c r="R777" s="33">
        <v>60000</v>
      </c>
    </row>
    <row r="778" spans="12:18" x14ac:dyDescent="0.25">
      <c r="L778" s="52">
        <v>760</v>
      </c>
      <c r="M778" s="2">
        <v>4400</v>
      </c>
      <c r="N778" s="2">
        <v>1980</v>
      </c>
      <c r="O778" s="2">
        <v>1540</v>
      </c>
      <c r="P778" s="2">
        <v>660</v>
      </c>
      <c r="Q778" s="2">
        <v>220</v>
      </c>
      <c r="R778" s="33">
        <v>33000</v>
      </c>
    </row>
    <row r="779" spans="12:18" x14ac:dyDescent="0.25">
      <c r="L779" s="52">
        <v>761</v>
      </c>
      <c r="M779" s="2">
        <v>6800</v>
      </c>
      <c r="N779" s="2">
        <v>3060</v>
      </c>
      <c r="O779" s="2">
        <v>2380</v>
      </c>
      <c r="P779" s="2">
        <v>1020</v>
      </c>
      <c r="Q779" s="2">
        <v>340</v>
      </c>
      <c r="R779" s="33">
        <v>60000</v>
      </c>
    </row>
    <row r="780" spans="12:18" x14ac:dyDescent="0.25">
      <c r="L780" s="52">
        <v>762</v>
      </c>
      <c r="M780" s="2">
        <v>6000</v>
      </c>
      <c r="N780" s="2">
        <v>2700</v>
      </c>
      <c r="O780" s="2">
        <v>2100</v>
      </c>
      <c r="P780" s="2">
        <v>900</v>
      </c>
      <c r="Q780" s="2">
        <v>300</v>
      </c>
      <c r="R780" s="33">
        <v>18000</v>
      </c>
    </row>
    <row r="781" spans="12:18" x14ac:dyDescent="0.25">
      <c r="L781" s="52">
        <v>763</v>
      </c>
      <c r="M781" s="2">
        <v>5000</v>
      </c>
      <c r="N781" s="2">
        <v>2250</v>
      </c>
      <c r="O781" s="2">
        <v>1750</v>
      </c>
      <c r="P781" s="2">
        <v>750</v>
      </c>
      <c r="Q781" s="2">
        <v>250</v>
      </c>
      <c r="R781" s="33">
        <v>34500</v>
      </c>
    </row>
    <row r="782" spans="12:18" x14ac:dyDescent="0.25">
      <c r="L782" s="52">
        <v>764</v>
      </c>
      <c r="M782" s="2">
        <v>5100</v>
      </c>
      <c r="N782" s="2">
        <v>2295</v>
      </c>
      <c r="O782" s="2">
        <v>1785</v>
      </c>
      <c r="P782" s="2">
        <v>765</v>
      </c>
      <c r="Q782" s="2">
        <v>255</v>
      </c>
      <c r="R782" s="33">
        <v>49500</v>
      </c>
    </row>
    <row r="783" spans="12:18" x14ac:dyDescent="0.25">
      <c r="L783" s="52">
        <v>765</v>
      </c>
      <c r="M783" s="2">
        <v>5100</v>
      </c>
      <c r="N783" s="2">
        <v>2295</v>
      </c>
      <c r="O783" s="2">
        <v>1785</v>
      </c>
      <c r="P783" s="2">
        <v>765</v>
      </c>
      <c r="Q783" s="2">
        <v>255</v>
      </c>
      <c r="R783" s="33">
        <v>25500</v>
      </c>
    </row>
    <row r="784" spans="12:18" x14ac:dyDescent="0.25">
      <c r="L784" s="52">
        <v>766</v>
      </c>
      <c r="M784" s="2">
        <v>4500</v>
      </c>
      <c r="N784" s="2">
        <v>2025</v>
      </c>
      <c r="O784" s="2">
        <v>1575</v>
      </c>
      <c r="P784" s="2">
        <v>675</v>
      </c>
      <c r="Q784" s="2">
        <v>225</v>
      </c>
      <c r="R784" s="33">
        <v>33000</v>
      </c>
    </row>
    <row r="785" spans="12:18" x14ac:dyDescent="0.25">
      <c r="L785" s="52">
        <v>767</v>
      </c>
      <c r="M785" s="2">
        <v>6600</v>
      </c>
      <c r="N785" s="2">
        <v>2970</v>
      </c>
      <c r="O785" s="2">
        <v>2310</v>
      </c>
      <c r="P785" s="2">
        <v>990</v>
      </c>
      <c r="Q785" s="2">
        <v>330</v>
      </c>
      <c r="R785" s="33">
        <v>63000</v>
      </c>
    </row>
    <row r="786" spans="12:18" x14ac:dyDescent="0.25">
      <c r="L786" s="52">
        <v>768</v>
      </c>
      <c r="M786" s="2">
        <v>5600</v>
      </c>
      <c r="N786" s="2">
        <v>2520</v>
      </c>
      <c r="O786" s="2">
        <v>1960</v>
      </c>
      <c r="P786" s="2">
        <v>840</v>
      </c>
      <c r="Q786" s="2">
        <v>280</v>
      </c>
      <c r="R786" s="33">
        <v>36000</v>
      </c>
    </row>
    <row r="787" spans="12:18" x14ac:dyDescent="0.25">
      <c r="L787" s="52">
        <v>769</v>
      </c>
      <c r="M787" s="2">
        <v>5100</v>
      </c>
      <c r="N787" s="2">
        <v>2295</v>
      </c>
      <c r="O787" s="2">
        <v>1785</v>
      </c>
      <c r="P787" s="2">
        <v>765</v>
      </c>
      <c r="Q787" s="2">
        <v>255</v>
      </c>
      <c r="R787" s="33">
        <v>19500</v>
      </c>
    </row>
    <row r="788" spans="12:18" x14ac:dyDescent="0.25">
      <c r="L788" s="52">
        <v>770</v>
      </c>
      <c r="M788" s="2">
        <v>4800</v>
      </c>
      <c r="N788" s="2">
        <v>2160</v>
      </c>
      <c r="O788" s="2">
        <v>1680</v>
      </c>
      <c r="P788" s="2">
        <v>720</v>
      </c>
      <c r="Q788" s="2">
        <v>240</v>
      </c>
      <c r="R788" s="33">
        <v>52500</v>
      </c>
    </row>
    <row r="789" spans="12:18" x14ac:dyDescent="0.25">
      <c r="L789" s="52">
        <v>771</v>
      </c>
      <c r="M789" s="2">
        <v>6100</v>
      </c>
      <c r="N789" s="2">
        <v>2745</v>
      </c>
      <c r="O789" s="2">
        <v>2135</v>
      </c>
      <c r="P789" s="2">
        <v>915</v>
      </c>
      <c r="Q789" s="2">
        <v>305</v>
      </c>
      <c r="R789" s="33">
        <v>58500</v>
      </c>
    </row>
    <row r="790" spans="12:18" x14ac:dyDescent="0.25">
      <c r="L790" s="52">
        <v>772</v>
      </c>
      <c r="M790" s="2">
        <v>5400</v>
      </c>
      <c r="N790" s="2">
        <v>2430</v>
      </c>
      <c r="O790" s="2">
        <v>1890</v>
      </c>
      <c r="P790" s="2">
        <v>810</v>
      </c>
      <c r="Q790" s="2">
        <v>270</v>
      </c>
      <c r="R790" s="33">
        <v>33000</v>
      </c>
    </row>
    <row r="791" spans="12:18" x14ac:dyDescent="0.25">
      <c r="L791" s="52">
        <v>773</v>
      </c>
      <c r="M791" s="2">
        <v>5100</v>
      </c>
      <c r="N791" s="2">
        <v>2295</v>
      </c>
      <c r="O791" s="2">
        <v>1785</v>
      </c>
      <c r="P791" s="2">
        <v>765</v>
      </c>
      <c r="Q791" s="2">
        <v>255</v>
      </c>
      <c r="R791" s="33">
        <v>42000</v>
      </c>
    </row>
    <row r="792" spans="12:18" x14ac:dyDescent="0.25">
      <c r="L792" s="52">
        <v>774</v>
      </c>
      <c r="M792" s="2">
        <v>6200</v>
      </c>
      <c r="N792" s="2">
        <v>2790</v>
      </c>
      <c r="O792" s="2">
        <v>2170</v>
      </c>
      <c r="P792" s="2">
        <v>930</v>
      </c>
      <c r="Q792" s="2">
        <v>310</v>
      </c>
      <c r="R792" s="33">
        <v>60000</v>
      </c>
    </row>
    <row r="793" spans="12:18" x14ac:dyDescent="0.25">
      <c r="L793" s="52">
        <v>775</v>
      </c>
      <c r="M793" s="2">
        <v>6100</v>
      </c>
      <c r="N793" s="2">
        <v>2745</v>
      </c>
      <c r="O793" s="2">
        <v>2135</v>
      </c>
      <c r="P793" s="2">
        <v>915</v>
      </c>
      <c r="Q793" s="2">
        <v>305</v>
      </c>
      <c r="R793" s="33">
        <v>61500</v>
      </c>
    </row>
    <row r="794" spans="12:18" x14ac:dyDescent="0.25">
      <c r="L794" s="52">
        <v>776</v>
      </c>
      <c r="M794" s="2">
        <v>6400</v>
      </c>
      <c r="N794" s="2">
        <v>2880</v>
      </c>
      <c r="O794" s="2">
        <v>2240</v>
      </c>
      <c r="P794" s="2">
        <v>960</v>
      </c>
      <c r="Q794" s="2">
        <v>320</v>
      </c>
      <c r="R794" s="33">
        <v>43500</v>
      </c>
    </row>
    <row r="795" spans="12:18" x14ac:dyDescent="0.25">
      <c r="L795" s="52">
        <v>777</v>
      </c>
      <c r="M795" s="2">
        <v>4300</v>
      </c>
      <c r="N795" s="2">
        <v>1935</v>
      </c>
      <c r="O795" s="2">
        <v>1505</v>
      </c>
      <c r="P795" s="2">
        <v>645</v>
      </c>
      <c r="Q795" s="2">
        <v>215</v>
      </c>
      <c r="R795" s="33">
        <v>31500</v>
      </c>
    </row>
    <row r="796" spans="12:18" x14ac:dyDescent="0.25">
      <c r="L796" s="52">
        <v>778</v>
      </c>
      <c r="M796" s="2">
        <v>5400</v>
      </c>
      <c r="N796" s="2">
        <v>2430</v>
      </c>
      <c r="O796" s="2">
        <v>1890</v>
      </c>
      <c r="P796" s="2">
        <v>810</v>
      </c>
      <c r="Q796" s="2">
        <v>270</v>
      </c>
      <c r="R796" s="33">
        <v>54000</v>
      </c>
    </row>
    <row r="797" spans="12:18" x14ac:dyDescent="0.25">
      <c r="L797" s="52">
        <v>779</v>
      </c>
      <c r="M797" s="2">
        <v>5300</v>
      </c>
      <c r="N797" s="2">
        <v>2385</v>
      </c>
      <c r="O797" s="2">
        <v>1855</v>
      </c>
      <c r="P797" s="2">
        <v>795</v>
      </c>
      <c r="Q797" s="2">
        <v>265</v>
      </c>
      <c r="R797" s="33">
        <v>24000</v>
      </c>
    </row>
    <row r="798" spans="12:18" x14ac:dyDescent="0.25">
      <c r="L798" s="52">
        <v>780</v>
      </c>
      <c r="M798" s="2">
        <v>6600</v>
      </c>
      <c r="N798" s="2">
        <v>2970</v>
      </c>
      <c r="O798" s="2">
        <v>2310</v>
      </c>
      <c r="P798" s="2">
        <v>990</v>
      </c>
      <c r="Q798" s="2">
        <v>330</v>
      </c>
      <c r="R798" s="33">
        <v>39000</v>
      </c>
    </row>
    <row r="799" spans="12:18" x14ac:dyDescent="0.25">
      <c r="L799" s="52">
        <v>781</v>
      </c>
      <c r="M799" s="2">
        <v>7300</v>
      </c>
      <c r="N799" s="2">
        <v>3285</v>
      </c>
      <c r="O799" s="2">
        <v>2555</v>
      </c>
      <c r="P799" s="2">
        <v>1095</v>
      </c>
      <c r="Q799" s="2">
        <v>365</v>
      </c>
      <c r="R799" s="33">
        <v>79500</v>
      </c>
    </row>
    <row r="800" spans="12:18" x14ac:dyDescent="0.25">
      <c r="L800" s="52">
        <v>782</v>
      </c>
      <c r="M800" s="2">
        <v>5800</v>
      </c>
      <c r="N800" s="2">
        <v>2610</v>
      </c>
      <c r="O800" s="2">
        <v>2030</v>
      </c>
      <c r="P800" s="2">
        <v>870</v>
      </c>
      <c r="Q800" s="2">
        <v>290</v>
      </c>
      <c r="R800" s="33">
        <v>52500</v>
      </c>
    </row>
    <row r="801" spans="12:18" x14ac:dyDescent="0.25">
      <c r="L801" s="52">
        <v>783</v>
      </c>
      <c r="M801" s="2">
        <v>6500</v>
      </c>
      <c r="N801" s="2">
        <v>2925</v>
      </c>
      <c r="O801" s="2">
        <v>2275</v>
      </c>
      <c r="P801" s="2">
        <v>975</v>
      </c>
      <c r="Q801" s="2">
        <v>325</v>
      </c>
      <c r="R801" s="33">
        <v>63000</v>
      </c>
    </row>
    <row r="802" spans="12:18" x14ac:dyDescent="0.25">
      <c r="L802" s="52">
        <v>784</v>
      </c>
      <c r="M802" s="2">
        <v>4200</v>
      </c>
      <c r="N802" s="2">
        <v>1890</v>
      </c>
      <c r="O802" s="2">
        <v>1470</v>
      </c>
      <c r="P802" s="2">
        <v>630</v>
      </c>
      <c r="Q802" s="2">
        <v>210</v>
      </c>
      <c r="R802" s="33">
        <v>24000</v>
      </c>
    </row>
    <row r="803" spans="12:18" x14ac:dyDescent="0.25">
      <c r="L803" s="52">
        <v>785</v>
      </c>
      <c r="M803" s="2">
        <v>5400</v>
      </c>
      <c r="N803" s="2">
        <v>2430</v>
      </c>
      <c r="O803" s="2">
        <v>1890</v>
      </c>
      <c r="P803" s="2">
        <v>810</v>
      </c>
      <c r="Q803" s="2">
        <v>270</v>
      </c>
      <c r="R803" s="33">
        <v>42000</v>
      </c>
    </row>
    <row r="804" spans="12:18" x14ac:dyDescent="0.25">
      <c r="L804" s="52">
        <v>786</v>
      </c>
      <c r="M804" s="2">
        <v>5900</v>
      </c>
      <c r="N804" s="2">
        <v>2655</v>
      </c>
      <c r="O804" s="2">
        <v>2065</v>
      </c>
      <c r="P804" s="2">
        <v>885</v>
      </c>
      <c r="Q804" s="2">
        <v>295</v>
      </c>
      <c r="R804" s="33">
        <v>43500</v>
      </c>
    </row>
    <row r="805" spans="12:18" x14ac:dyDescent="0.25">
      <c r="L805" s="52">
        <v>787</v>
      </c>
      <c r="M805" s="2">
        <v>5800</v>
      </c>
      <c r="N805" s="2">
        <v>2610</v>
      </c>
      <c r="O805" s="2">
        <v>2030</v>
      </c>
      <c r="P805" s="2">
        <v>870</v>
      </c>
      <c r="Q805" s="2">
        <v>290</v>
      </c>
      <c r="R805" s="33">
        <v>55500</v>
      </c>
    </row>
    <row r="806" spans="12:18" x14ac:dyDescent="0.25">
      <c r="L806" s="52">
        <v>788</v>
      </c>
      <c r="M806" s="2">
        <v>4700</v>
      </c>
      <c r="N806" s="2">
        <v>2115</v>
      </c>
      <c r="O806" s="2">
        <v>1645</v>
      </c>
      <c r="P806" s="2">
        <v>705</v>
      </c>
      <c r="Q806" s="2">
        <v>235</v>
      </c>
      <c r="R806" s="33">
        <v>30000</v>
      </c>
    </row>
    <row r="807" spans="12:18" x14ac:dyDescent="0.25">
      <c r="L807" s="52">
        <v>789</v>
      </c>
      <c r="M807" s="2">
        <v>5900</v>
      </c>
      <c r="N807" s="2">
        <v>2655</v>
      </c>
      <c r="O807" s="2">
        <v>2065</v>
      </c>
      <c r="P807" s="2">
        <v>885</v>
      </c>
      <c r="Q807" s="2">
        <v>295</v>
      </c>
      <c r="R807" s="33">
        <v>43500</v>
      </c>
    </row>
    <row r="808" spans="12:18" x14ac:dyDescent="0.25">
      <c r="L808" s="52">
        <v>790</v>
      </c>
      <c r="M808" s="2">
        <v>5400</v>
      </c>
      <c r="N808" s="2">
        <v>2430</v>
      </c>
      <c r="O808" s="2">
        <v>1890</v>
      </c>
      <c r="P808" s="2">
        <v>810</v>
      </c>
      <c r="Q808" s="2">
        <v>270</v>
      </c>
      <c r="R808" s="33">
        <v>48000</v>
      </c>
    </row>
    <row r="809" spans="12:18" x14ac:dyDescent="0.25">
      <c r="L809" s="52">
        <v>791</v>
      </c>
      <c r="M809" s="2">
        <v>4300</v>
      </c>
      <c r="N809" s="2">
        <v>1935</v>
      </c>
      <c r="O809" s="2">
        <v>1505</v>
      </c>
      <c r="P809" s="2">
        <v>645</v>
      </c>
      <c r="Q809" s="2">
        <v>215</v>
      </c>
      <c r="R809" s="33">
        <v>39000</v>
      </c>
    </row>
    <row r="810" spans="12:18" x14ac:dyDescent="0.25">
      <c r="L810" s="52">
        <v>792</v>
      </c>
      <c r="M810" s="2">
        <v>5200</v>
      </c>
      <c r="N810" s="2">
        <v>2340</v>
      </c>
      <c r="O810" s="2">
        <v>1820</v>
      </c>
      <c r="P810" s="2">
        <v>780</v>
      </c>
      <c r="Q810" s="2">
        <v>260</v>
      </c>
      <c r="R810" s="33">
        <v>27000</v>
      </c>
    </row>
    <row r="811" spans="12:18" x14ac:dyDescent="0.25">
      <c r="L811" s="52">
        <v>793</v>
      </c>
      <c r="M811" s="2">
        <v>5600</v>
      </c>
      <c r="N811" s="2">
        <v>2520</v>
      </c>
      <c r="O811" s="2">
        <v>1960</v>
      </c>
      <c r="P811" s="2">
        <v>840</v>
      </c>
      <c r="Q811" s="2">
        <v>280</v>
      </c>
      <c r="R811" s="33">
        <v>36000</v>
      </c>
    </row>
    <row r="812" spans="12:18" x14ac:dyDescent="0.25">
      <c r="L812" s="52">
        <v>794</v>
      </c>
      <c r="M812" s="2">
        <v>6000</v>
      </c>
      <c r="N812" s="2">
        <v>2700</v>
      </c>
      <c r="O812" s="2">
        <v>2100</v>
      </c>
      <c r="P812" s="2">
        <v>900</v>
      </c>
      <c r="Q812" s="2">
        <v>300</v>
      </c>
      <c r="R812" s="33">
        <v>37500</v>
      </c>
    </row>
    <row r="813" spans="12:18" x14ac:dyDescent="0.25">
      <c r="L813" s="52">
        <v>795</v>
      </c>
      <c r="M813" s="2">
        <v>4600</v>
      </c>
      <c r="N813" s="2">
        <v>2070</v>
      </c>
      <c r="O813" s="2">
        <v>1610</v>
      </c>
      <c r="P813" s="2">
        <v>690</v>
      </c>
      <c r="Q813" s="2">
        <v>230</v>
      </c>
      <c r="R813" s="33">
        <v>37500</v>
      </c>
    </row>
    <row r="814" spans="12:18" x14ac:dyDescent="0.25">
      <c r="L814" s="52">
        <v>796</v>
      </c>
      <c r="M814" s="2">
        <v>7000</v>
      </c>
      <c r="N814" s="2">
        <v>3150</v>
      </c>
      <c r="O814" s="2">
        <v>2450</v>
      </c>
      <c r="P814" s="2">
        <v>1050</v>
      </c>
      <c r="Q814" s="2">
        <v>350</v>
      </c>
      <c r="R814" s="33">
        <v>51000</v>
      </c>
    </row>
    <row r="815" spans="12:18" x14ac:dyDescent="0.25">
      <c r="L815" s="52">
        <v>797</v>
      </c>
      <c r="M815" s="2">
        <v>5300</v>
      </c>
      <c r="N815" s="2">
        <v>2385</v>
      </c>
      <c r="O815" s="2">
        <v>1855</v>
      </c>
      <c r="P815" s="2">
        <v>795</v>
      </c>
      <c r="Q815" s="2">
        <v>265</v>
      </c>
      <c r="R815" s="33">
        <v>30000</v>
      </c>
    </row>
    <row r="816" spans="12:18" x14ac:dyDescent="0.25">
      <c r="L816" s="52">
        <v>798</v>
      </c>
      <c r="M816" s="2">
        <v>3800</v>
      </c>
      <c r="N816" s="2">
        <v>1710</v>
      </c>
      <c r="O816" s="2">
        <v>1330</v>
      </c>
      <c r="P816" s="2">
        <v>570</v>
      </c>
      <c r="Q816" s="2">
        <v>190</v>
      </c>
      <c r="R816" s="33">
        <v>16500</v>
      </c>
    </row>
    <row r="817" spans="12:18" x14ac:dyDescent="0.25">
      <c r="L817" s="52">
        <v>799</v>
      </c>
      <c r="M817" s="2">
        <v>5100</v>
      </c>
      <c r="N817" s="2">
        <v>2295</v>
      </c>
      <c r="O817" s="2">
        <v>1785</v>
      </c>
      <c r="P817" s="2">
        <v>765</v>
      </c>
      <c r="Q817" s="2">
        <v>255</v>
      </c>
      <c r="R817" s="33">
        <v>55500</v>
      </c>
    </row>
    <row r="818" spans="12:18" x14ac:dyDescent="0.25">
      <c r="L818" s="52">
        <v>800</v>
      </c>
      <c r="M818" s="2">
        <v>6000</v>
      </c>
      <c r="N818" s="2">
        <v>2700</v>
      </c>
      <c r="O818" s="2">
        <v>2100</v>
      </c>
      <c r="P818" s="2">
        <v>900</v>
      </c>
      <c r="Q818" s="2">
        <v>300</v>
      </c>
      <c r="R818" s="33">
        <v>49500</v>
      </c>
    </row>
    <row r="819" spans="12:18" x14ac:dyDescent="0.25">
      <c r="L819" s="52">
        <v>801</v>
      </c>
      <c r="M819" s="2">
        <v>5200</v>
      </c>
      <c r="N819" s="2">
        <v>2340</v>
      </c>
      <c r="O819" s="2">
        <v>1820</v>
      </c>
      <c r="P819" s="2">
        <v>780</v>
      </c>
      <c r="Q819" s="2">
        <v>260</v>
      </c>
      <c r="R819" s="33">
        <v>18000</v>
      </c>
    </row>
    <row r="820" spans="12:18" x14ac:dyDescent="0.25">
      <c r="L820" s="52">
        <v>802</v>
      </c>
      <c r="M820" s="2">
        <v>5800</v>
      </c>
      <c r="N820" s="2">
        <v>2610</v>
      </c>
      <c r="O820" s="2">
        <v>2030</v>
      </c>
      <c r="P820" s="2">
        <v>870</v>
      </c>
      <c r="Q820" s="2">
        <v>290</v>
      </c>
      <c r="R820" s="33">
        <v>49500</v>
      </c>
    </row>
    <row r="821" spans="12:18" x14ac:dyDescent="0.25">
      <c r="L821" s="52">
        <v>803</v>
      </c>
      <c r="M821" s="2">
        <v>6100</v>
      </c>
      <c r="N821" s="2">
        <v>2745</v>
      </c>
      <c r="O821" s="2">
        <v>2135</v>
      </c>
      <c r="P821" s="2">
        <v>915</v>
      </c>
      <c r="Q821" s="2">
        <v>305</v>
      </c>
      <c r="R821" s="33">
        <v>54000</v>
      </c>
    </row>
    <row r="822" spans="12:18" x14ac:dyDescent="0.25">
      <c r="L822" s="52">
        <v>804</v>
      </c>
      <c r="M822" s="2">
        <v>5100</v>
      </c>
      <c r="N822" s="2">
        <v>2295</v>
      </c>
      <c r="O822" s="2">
        <v>1785</v>
      </c>
      <c r="P822" s="2">
        <v>765</v>
      </c>
      <c r="Q822" s="2">
        <v>255</v>
      </c>
      <c r="R822" s="33">
        <v>33000</v>
      </c>
    </row>
    <row r="823" spans="12:18" x14ac:dyDescent="0.25">
      <c r="L823" s="52">
        <v>805</v>
      </c>
      <c r="M823" s="2">
        <v>4300</v>
      </c>
      <c r="N823" s="2">
        <v>1935</v>
      </c>
      <c r="O823" s="2">
        <v>1505</v>
      </c>
      <c r="P823" s="2">
        <v>645</v>
      </c>
      <c r="Q823" s="2">
        <v>215</v>
      </c>
      <c r="R823" s="33">
        <v>25500</v>
      </c>
    </row>
    <row r="824" spans="12:18" x14ac:dyDescent="0.25">
      <c r="L824" s="52">
        <v>806</v>
      </c>
      <c r="M824" s="2">
        <v>6600</v>
      </c>
      <c r="N824" s="2">
        <v>2970</v>
      </c>
      <c r="O824" s="2">
        <v>2310</v>
      </c>
      <c r="P824" s="2">
        <v>990</v>
      </c>
      <c r="Q824" s="2">
        <v>330</v>
      </c>
      <c r="R824" s="33">
        <v>36000</v>
      </c>
    </row>
    <row r="825" spans="12:18" x14ac:dyDescent="0.25">
      <c r="L825" s="52">
        <v>807</v>
      </c>
      <c r="M825" s="2">
        <v>4500</v>
      </c>
      <c r="N825" s="2">
        <v>2025</v>
      </c>
      <c r="O825" s="2">
        <v>1575</v>
      </c>
      <c r="P825" s="2">
        <v>675</v>
      </c>
      <c r="Q825" s="2">
        <v>225</v>
      </c>
      <c r="R825" s="33">
        <v>51000</v>
      </c>
    </row>
    <row r="826" spans="12:18" x14ac:dyDescent="0.25">
      <c r="L826" s="52">
        <v>808</v>
      </c>
      <c r="M826" s="2">
        <v>4700</v>
      </c>
      <c r="N826" s="2">
        <v>2115</v>
      </c>
      <c r="O826" s="2">
        <v>1645</v>
      </c>
      <c r="P826" s="2">
        <v>705</v>
      </c>
      <c r="Q826" s="2">
        <v>235</v>
      </c>
      <c r="R826" s="33">
        <v>42000</v>
      </c>
    </row>
    <row r="827" spans="12:18" x14ac:dyDescent="0.25">
      <c r="L827" s="52">
        <v>809</v>
      </c>
      <c r="M827" s="2">
        <v>6200</v>
      </c>
      <c r="N827" s="2">
        <v>2790</v>
      </c>
      <c r="O827" s="2">
        <v>2170</v>
      </c>
      <c r="P827" s="2">
        <v>930</v>
      </c>
      <c r="Q827" s="2">
        <v>310</v>
      </c>
      <c r="R827" s="33">
        <v>64500</v>
      </c>
    </row>
    <row r="828" spans="12:18" x14ac:dyDescent="0.25">
      <c r="L828" s="52">
        <v>810</v>
      </c>
      <c r="M828" s="2">
        <v>5500</v>
      </c>
      <c r="N828" s="2">
        <v>2475</v>
      </c>
      <c r="O828" s="2">
        <v>1925</v>
      </c>
      <c r="P828" s="2">
        <v>825</v>
      </c>
      <c r="Q828" s="2">
        <v>275</v>
      </c>
      <c r="R828" s="33">
        <v>52500</v>
      </c>
    </row>
    <row r="829" spans="12:18" x14ac:dyDescent="0.25">
      <c r="L829" s="52">
        <v>811</v>
      </c>
      <c r="M829" s="2">
        <v>5800</v>
      </c>
      <c r="N829" s="2">
        <v>2610</v>
      </c>
      <c r="O829" s="2">
        <v>2030</v>
      </c>
      <c r="P829" s="2">
        <v>870</v>
      </c>
      <c r="Q829" s="2">
        <v>290</v>
      </c>
      <c r="R829" s="33">
        <v>34500</v>
      </c>
    </row>
    <row r="830" spans="12:18" x14ac:dyDescent="0.25">
      <c r="L830" s="52">
        <v>812</v>
      </c>
      <c r="M830" s="2">
        <v>4600</v>
      </c>
      <c r="N830" s="2">
        <v>2070</v>
      </c>
      <c r="O830" s="2">
        <v>1610</v>
      </c>
      <c r="P830" s="2">
        <v>690</v>
      </c>
      <c r="Q830" s="2">
        <v>230</v>
      </c>
      <c r="R830" s="33">
        <v>30000</v>
      </c>
    </row>
    <row r="831" spans="12:18" x14ac:dyDescent="0.25">
      <c r="L831" s="52">
        <v>813</v>
      </c>
      <c r="M831" s="2">
        <v>5100</v>
      </c>
      <c r="N831" s="2">
        <v>2295</v>
      </c>
      <c r="O831" s="2">
        <v>1785</v>
      </c>
      <c r="P831" s="2">
        <v>765</v>
      </c>
      <c r="Q831" s="2">
        <v>255</v>
      </c>
      <c r="R831" s="33">
        <v>34500</v>
      </c>
    </row>
    <row r="832" spans="12:18" x14ac:dyDescent="0.25">
      <c r="L832" s="52">
        <v>814</v>
      </c>
      <c r="M832" s="2">
        <v>6400</v>
      </c>
      <c r="N832" s="2">
        <v>2880</v>
      </c>
      <c r="O832" s="2">
        <v>2240</v>
      </c>
      <c r="P832" s="2">
        <v>960</v>
      </c>
      <c r="Q832" s="2">
        <v>320</v>
      </c>
      <c r="R832" s="33">
        <v>51000</v>
      </c>
    </row>
    <row r="833" spans="12:18" x14ac:dyDescent="0.25">
      <c r="L833" s="52">
        <v>815</v>
      </c>
      <c r="M833" s="2">
        <v>7300</v>
      </c>
      <c r="N833" s="2">
        <v>3285</v>
      </c>
      <c r="O833" s="2">
        <v>2555</v>
      </c>
      <c r="P833" s="2">
        <v>1095</v>
      </c>
      <c r="Q833" s="2">
        <v>365</v>
      </c>
      <c r="R833" s="33">
        <v>54000</v>
      </c>
    </row>
    <row r="834" spans="12:18" x14ac:dyDescent="0.25">
      <c r="L834" s="52">
        <v>816</v>
      </c>
      <c r="M834" s="2">
        <v>3300</v>
      </c>
      <c r="N834" s="2">
        <v>1485</v>
      </c>
      <c r="O834" s="2">
        <v>1155</v>
      </c>
      <c r="P834" s="2">
        <v>495</v>
      </c>
      <c r="Q834" s="2">
        <v>165</v>
      </c>
      <c r="R834" s="33">
        <v>0</v>
      </c>
    </row>
    <row r="835" spans="12:18" x14ac:dyDescent="0.25">
      <c r="L835" s="52">
        <v>817</v>
      </c>
      <c r="M835" s="2">
        <v>6100</v>
      </c>
      <c r="N835" s="2">
        <v>2745</v>
      </c>
      <c r="O835" s="2">
        <v>2135</v>
      </c>
      <c r="P835" s="2">
        <v>915</v>
      </c>
      <c r="Q835" s="2">
        <v>305</v>
      </c>
      <c r="R835" s="33">
        <v>57000</v>
      </c>
    </row>
    <row r="836" spans="12:18" x14ac:dyDescent="0.25">
      <c r="L836" s="52">
        <v>818</v>
      </c>
      <c r="M836" s="2">
        <v>6600</v>
      </c>
      <c r="N836" s="2">
        <v>2970</v>
      </c>
      <c r="O836" s="2">
        <v>2310</v>
      </c>
      <c r="P836" s="2">
        <v>990</v>
      </c>
      <c r="Q836" s="2">
        <v>330</v>
      </c>
      <c r="R836" s="33">
        <v>55500</v>
      </c>
    </row>
    <row r="837" spans="12:18" x14ac:dyDescent="0.25">
      <c r="L837" s="52">
        <v>819</v>
      </c>
      <c r="M837" s="2">
        <v>5500</v>
      </c>
      <c r="N837" s="2">
        <v>2475</v>
      </c>
      <c r="O837" s="2">
        <v>1925</v>
      </c>
      <c r="P837" s="2">
        <v>825</v>
      </c>
      <c r="Q837" s="2">
        <v>275</v>
      </c>
      <c r="R837" s="33">
        <v>43500</v>
      </c>
    </row>
    <row r="838" spans="12:18" x14ac:dyDescent="0.25">
      <c r="L838" s="52">
        <v>820</v>
      </c>
      <c r="M838" s="2">
        <v>5200</v>
      </c>
      <c r="N838" s="2">
        <v>2340</v>
      </c>
      <c r="O838" s="2">
        <v>1820</v>
      </c>
      <c r="P838" s="2">
        <v>780</v>
      </c>
      <c r="Q838" s="2">
        <v>260</v>
      </c>
      <c r="R838" s="33">
        <v>40500</v>
      </c>
    </row>
    <row r="839" spans="12:18" x14ac:dyDescent="0.25">
      <c r="L839" s="52">
        <v>821</v>
      </c>
      <c r="M839" s="2">
        <v>4000</v>
      </c>
      <c r="N839" s="2">
        <v>1800</v>
      </c>
      <c r="O839" s="2">
        <v>1400</v>
      </c>
      <c r="P839" s="2">
        <v>600</v>
      </c>
      <c r="Q839" s="2">
        <v>200</v>
      </c>
      <c r="R839" s="33">
        <v>15000</v>
      </c>
    </row>
    <row r="840" spans="12:18" x14ac:dyDescent="0.25">
      <c r="L840" s="52">
        <v>822</v>
      </c>
      <c r="M840" s="2">
        <v>3700</v>
      </c>
      <c r="N840" s="2">
        <v>1665</v>
      </c>
      <c r="O840" s="2">
        <v>1295</v>
      </c>
      <c r="P840" s="2">
        <v>555</v>
      </c>
      <c r="Q840" s="2">
        <v>185</v>
      </c>
      <c r="R840" s="33">
        <v>15000</v>
      </c>
    </row>
    <row r="841" spans="12:18" x14ac:dyDescent="0.25">
      <c r="L841" s="52">
        <v>823</v>
      </c>
      <c r="M841" s="2">
        <v>5000</v>
      </c>
      <c r="N841" s="2">
        <v>2250</v>
      </c>
      <c r="O841" s="2">
        <v>1750</v>
      </c>
      <c r="P841" s="2">
        <v>750</v>
      </c>
      <c r="Q841" s="2">
        <v>250</v>
      </c>
      <c r="R841" s="33">
        <v>18000</v>
      </c>
    </row>
    <row r="842" spans="12:18" x14ac:dyDescent="0.25">
      <c r="L842" s="52">
        <v>824</v>
      </c>
      <c r="M842" s="2">
        <v>4500</v>
      </c>
      <c r="N842" s="2">
        <v>2025</v>
      </c>
      <c r="O842" s="2">
        <v>1575</v>
      </c>
      <c r="P842" s="2">
        <v>675</v>
      </c>
      <c r="Q842" s="2">
        <v>225</v>
      </c>
      <c r="R842" s="33">
        <v>36000</v>
      </c>
    </row>
    <row r="843" spans="12:18" x14ac:dyDescent="0.25">
      <c r="L843" s="52">
        <v>825</v>
      </c>
      <c r="M843" s="2">
        <v>4800</v>
      </c>
      <c r="N843" s="2">
        <v>2160</v>
      </c>
      <c r="O843" s="2">
        <v>1680</v>
      </c>
      <c r="P843" s="2">
        <v>720</v>
      </c>
      <c r="Q843" s="2">
        <v>240</v>
      </c>
      <c r="R843" s="33">
        <v>45000</v>
      </c>
    </row>
    <row r="844" spans="12:18" x14ac:dyDescent="0.25">
      <c r="L844" s="52">
        <v>826</v>
      </c>
      <c r="M844" s="2">
        <v>5200</v>
      </c>
      <c r="N844" s="2">
        <v>2340</v>
      </c>
      <c r="O844" s="2">
        <v>1820</v>
      </c>
      <c r="P844" s="2">
        <v>780</v>
      </c>
      <c r="Q844" s="2">
        <v>260</v>
      </c>
      <c r="R844" s="33">
        <v>30000</v>
      </c>
    </row>
    <row r="845" spans="12:18" x14ac:dyDescent="0.25">
      <c r="L845" s="52">
        <v>827</v>
      </c>
      <c r="M845" s="2">
        <v>4700</v>
      </c>
      <c r="N845" s="2">
        <v>2115</v>
      </c>
      <c r="O845" s="2">
        <v>1645</v>
      </c>
      <c r="P845" s="2">
        <v>705</v>
      </c>
      <c r="Q845" s="2">
        <v>235</v>
      </c>
      <c r="R845" s="33">
        <v>43500</v>
      </c>
    </row>
    <row r="846" spans="12:18" x14ac:dyDescent="0.25">
      <c r="L846" s="52">
        <v>828</v>
      </c>
      <c r="M846" s="2">
        <v>5800</v>
      </c>
      <c r="N846" s="2">
        <v>2610</v>
      </c>
      <c r="O846" s="2">
        <v>2030</v>
      </c>
      <c r="P846" s="2">
        <v>870</v>
      </c>
      <c r="Q846" s="2">
        <v>290</v>
      </c>
      <c r="R846" s="33">
        <v>48000</v>
      </c>
    </row>
    <row r="847" spans="12:18" x14ac:dyDescent="0.25">
      <c r="L847" s="52">
        <v>829</v>
      </c>
      <c r="M847" s="2">
        <v>6000</v>
      </c>
      <c r="N847" s="2">
        <v>2700</v>
      </c>
      <c r="O847" s="2">
        <v>2100</v>
      </c>
      <c r="P847" s="2">
        <v>900</v>
      </c>
      <c r="Q847" s="2">
        <v>300</v>
      </c>
      <c r="R847" s="33">
        <v>57000</v>
      </c>
    </row>
    <row r="848" spans="12:18" x14ac:dyDescent="0.25">
      <c r="L848" s="52">
        <v>830</v>
      </c>
      <c r="M848" s="2">
        <v>5600</v>
      </c>
      <c r="N848" s="2">
        <v>2520</v>
      </c>
      <c r="O848" s="2">
        <v>1960</v>
      </c>
      <c r="P848" s="2">
        <v>840</v>
      </c>
      <c r="Q848" s="2">
        <v>280</v>
      </c>
      <c r="R848" s="33">
        <v>52500</v>
      </c>
    </row>
    <row r="849" spans="12:18" x14ac:dyDescent="0.25">
      <c r="L849" s="52">
        <v>831</v>
      </c>
      <c r="M849" s="2">
        <v>6400</v>
      </c>
      <c r="N849" s="2">
        <v>2880</v>
      </c>
      <c r="O849" s="2">
        <v>2240</v>
      </c>
      <c r="P849" s="2">
        <v>960</v>
      </c>
      <c r="Q849" s="2">
        <v>320</v>
      </c>
      <c r="R849" s="33">
        <v>49500</v>
      </c>
    </row>
    <row r="850" spans="12:18" x14ac:dyDescent="0.25">
      <c r="L850" s="52">
        <v>832</v>
      </c>
      <c r="M850" s="2">
        <v>5800</v>
      </c>
      <c r="N850" s="2">
        <v>2610</v>
      </c>
      <c r="O850" s="2">
        <v>2030</v>
      </c>
      <c r="P850" s="2">
        <v>870</v>
      </c>
      <c r="Q850" s="2">
        <v>290</v>
      </c>
      <c r="R850" s="33">
        <v>42000</v>
      </c>
    </row>
    <row r="851" spans="12:18" x14ac:dyDescent="0.25">
      <c r="L851" s="52">
        <v>833</v>
      </c>
      <c r="M851" s="2">
        <v>4600</v>
      </c>
      <c r="N851" s="2">
        <v>2070</v>
      </c>
      <c r="O851" s="2">
        <v>1610</v>
      </c>
      <c r="P851" s="2">
        <v>690</v>
      </c>
      <c r="Q851" s="2">
        <v>230</v>
      </c>
      <c r="R851" s="33">
        <v>27000</v>
      </c>
    </row>
    <row r="852" spans="12:18" x14ac:dyDescent="0.25">
      <c r="L852" s="52">
        <v>834</v>
      </c>
      <c r="M852" s="2">
        <v>3800</v>
      </c>
      <c r="N852" s="2">
        <v>1710</v>
      </c>
      <c r="O852" s="2">
        <v>1330</v>
      </c>
      <c r="P852" s="2">
        <v>570</v>
      </c>
      <c r="Q852" s="2">
        <v>190</v>
      </c>
      <c r="R852" s="33">
        <v>27000</v>
      </c>
    </row>
    <row r="853" spans="12:18" x14ac:dyDescent="0.25">
      <c r="L853" s="52">
        <v>835</v>
      </c>
      <c r="M853" s="2">
        <v>6900</v>
      </c>
      <c r="N853" s="2">
        <v>3105</v>
      </c>
      <c r="O853" s="2">
        <v>2415</v>
      </c>
      <c r="P853" s="2">
        <v>1035</v>
      </c>
      <c r="Q853" s="2">
        <v>345</v>
      </c>
      <c r="R853" s="33">
        <v>76500</v>
      </c>
    </row>
    <row r="854" spans="12:18" x14ac:dyDescent="0.25">
      <c r="L854" s="52">
        <v>836</v>
      </c>
      <c r="M854" s="2">
        <v>6100</v>
      </c>
      <c r="N854" s="2">
        <v>2745</v>
      </c>
      <c r="O854" s="2">
        <v>2135</v>
      </c>
      <c r="P854" s="2">
        <v>915</v>
      </c>
      <c r="Q854" s="2">
        <v>305</v>
      </c>
      <c r="R854" s="33">
        <v>40500</v>
      </c>
    </row>
    <row r="855" spans="12:18" x14ac:dyDescent="0.25">
      <c r="L855" s="52">
        <v>837</v>
      </c>
      <c r="M855" s="2">
        <v>4400</v>
      </c>
      <c r="N855" s="2">
        <v>1980</v>
      </c>
      <c r="O855" s="2">
        <v>1540</v>
      </c>
      <c r="P855" s="2">
        <v>660</v>
      </c>
      <c r="Q855" s="2">
        <v>220</v>
      </c>
      <c r="R855" s="33">
        <v>31500</v>
      </c>
    </row>
    <row r="856" spans="12:18" x14ac:dyDescent="0.25">
      <c r="L856" s="52">
        <v>838</v>
      </c>
      <c r="M856" s="2">
        <v>6400</v>
      </c>
      <c r="N856" s="2">
        <v>2880</v>
      </c>
      <c r="O856" s="2">
        <v>2240</v>
      </c>
      <c r="P856" s="2">
        <v>960</v>
      </c>
      <c r="Q856" s="2">
        <v>320</v>
      </c>
      <c r="R856" s="33">
        <v>43500</v>
      </c>
    </row>
    <row r="857" spans="12:18" x14ac:dyDescent="0.25">
      <c r="L857" s="52">
        <v>839</v>
      </c>
      <c r="M857" s="2">
        <v>3400</v>
      </c>
      <c r="N857" s="2">
        <v>1530</v>
      </c>
      <c r="O857" s="2">
        <v>1190</v>
      </c>
      <c r="P857" s="2">
        <v>510</v>
      </c>
      <c r="Q857" s="2">
        <v>170</v>
      </c>
      <c r="R857" s="33">
        <v>18000</v>
      </c>
    </row>
    <row r="858" spans="12:18" x14ac:dyDescent="0.25">
      <c r="L858" s="52">
        <v>840</v>
      </c>
      <c r="M858" s="2">
        <v>5000</v>
      </c>
      <c r="N858" s="2">
        <v>2250</v>
      </c>
      <c r="O858" s="2">
        <v>1750</v>
      </c>
      <c r="P858" s="2">
        <v>750</v>
      </c>
      <c r="Q858" s="2">
        <v>250</v>
      </c>
      <c r="R858" s="33">
        <v>22500</v>
      </c>
    </row>
    <row r="859" spans="12:18" x14ac:dyDescent="0.25">
      <c r="L859" s="52">
        <v>841</v>
      </c>
      <c r="M859" s="2">
        <v>6200</v>
      </c>
      <c r="N859" s="2">
        <v>2790</v>
      </c>
      <c r="O859" s="2">
        <v>2170</v>
      </c>
      <c r="P859" s="2">
        <v>930</v>
      </c>
      <c r="Q859" s="2">
        <v>310</v>
      </c>
      <c r="R859" s="33">
        <v>58500</v>
      </c>
    </row>
    <row r="860" spans="12:18" x14ac:dyDescent="0.25">
      <c r="L860" s="52">
        <v>842</v>
      </c>
      <c r="M860" s="2">
        <v>4300</v>
      </c>
      <c r="N860" s="2">
        <v>1935</v>
      </c>
      <c r="O860" s="2">
        <v>1505</v>
      </c>
      <c r="P860" s="2">
        <v>645</v>
      </c>
      <c r="Q860" s="2">
        <v>215</v>
      </c>
      <c r="R860" s="33">
        <v>25500</v>
      </c>
    </row>
    <row r="861" spans="12:18" x14ac:dyDescent="0.25">
      <c r="L861" s="52">
        <v>843</v>
      </c>
      <c r="M861" s="2">
        <v>4000</v>
      </c>
      <c r="N861" s="2">
        <v>1800</v>
      </c>
      <c r="O861" s="2">
        <v>1400</v>
      </c>
      <c r="P861" s="2">
        <v>600</v>
      </c>
      <c r="Q861" s="2">
        <v>200</v>
      </c>
      <c r="R861" s="33">
        <v>18000</v>
      </c>
    </row>
    <row r="862" spans="12:18" x14ac:dyDescent="0.25">
      <c r="L862" s="52">
        <v>844</v>
      </c>
      <c r="M862" s="2">
        <v>5500</v>
      </c>
      <c r="N862" s="2">
        <v>2475</v>
      </c>
      <c r="O862" s="2">
        <v>1925</v>
      </c>
      <c r="P862" s="2">
        <v>825</v>
      </c>
      <c r="Q862" s="2">
        <v>275</v>
      </c>
      <c r="R862" s="33">
        <v>42000</v>
      </c>
    </row>
    <row r="863" spans="12:18" x14ac:dyDescent="0.25">
      <c r="L863" s="52">
        <v>845</v>
      </c>
      <c r="M863" s="2">
        <v>5100</v>
      </c>
      <c r="N863" s="2">
        <v>2295</v>
      </c>
      <c r="O863" s="2">
        <v>1785</v>
      </c>
      <c r="P863" s="2">
        <v>765</v>
      </c>
      <c r="Q863" s="2">
        <v>255</v>
      </c>
      <c r="R863" s="33">
        <v>24000</v>
      </c>
    </row>
    <row r="864" spans="12:18" x14ac:dyDescent="0.25">
      <c r="L864" s="52">
        <v>846</v>
      </c>
      <c r="M864" s="2">
        <v>6200</v>
      </c>
      <c r="N864" s="2">
        <v>2790</v>
      </c>
      <c r="O864" s="2">
        <v>2170</v>
      </c>
      <c r="P864" s="2">
        <v>930</v>
      </c>
      <c r="Q864" s="2">
        <v>310</v>
      </c>
      <c r="R864" s="33">
        <v>39000</v>
      </c>
    </row>
    <row r="865" spans="12:18" x14ac:dyDescent="0.25">
      <c r="L865" s="52">
        <v>847</v>
      </c>
      <c r="M865" s="2">
        <v>5400</v>
      </c>
      <c r="N865" s="2">
        <v>2430</v>
      </c>
      <c r="O865" s="2">
        <v>1890</v>
      </c>
      <c r="P865" s="2">
        <v>810</v>
      </c>
      <c r="Q865" s="2">
        <v>270</v>
      </c>
      <c r="R865" s="33">
        <v>39000</v>
      </c>
    </row>
    <row r="866" spans="12:18" x14ac:dyDescent="0.25">
      <c r="L866" s="52">
        <v>848</v>
      </c>
      <c r="M866" s="2">
        <v>4900</v>
      </c>
      <c r="N866" s="2">
        <v>2205</v>
      </c>
      <c r="O866" s="2">
        <v>1715</v>
      </c>
      <c r="P866" s="2">
        <v>735</v>
      </c>
      <c r="Q866" s="2">
        <v>245</v>
      </c>
      <c r="R866" s="33">
        <v>43500</v>
      </c>
    </row>
    <row r="867" spans="12:18" x14ac:dyDescent="0.25">
      <c r="L867" s="52">
        <v>849</v>
      </c>
      <c r="M867" s="2">
        <v>4100</v>
      </c>
      <c r="N867" s="2">
        <v>1845</v>
      </c>
      <c r="O867" s="2">
        <v>1435</v>
      </c>
      <c r="P867" s="2">
        <v>615</v>
      </c>
      <c r="Q867" s="2">
        <v>205</v>
      </c>
      <c r="R867" s="33">
        <v>33000</v>
      </c>
    </row>
    <row r="868" spans="12:18" x14ac:dyDescent="0.25">
      <c r="L868" s="52">
        <v>850</v>
      </c>
      <c r="M868" s="2">
        <v>6000</v>
      </c>
      <c r="N868" s="2">
        <v>2700</v>
      </c>
      <c r="O868" s="2">
        <v>2100</v>
      </c>
      <c r="P868" s="2">
        <v>900</v>
      </c>
      <c r="Q868" s="2">
        <v>300</v>
      </c>
      <c r="R868" s="33">
        <v>34500</v>
      </c>
    </row>
    <row r="869" spans="12:18" x14ac:dyDescent="0.25">
      <c r="L869" s="52">
        <v>851</v>
      </c>
      <c r="M869" s="2">
        <v>4100</v>
      </c>
      <c r="N869" s="2">
        <v>1845</v>
      </c>
      <c r="O869" s="2">
        <v>1435</v>
      </c>
      <c r="P869" s="2">
        <v>615</v>
      </c>
      <c r="Q869" s="2">
        <v>205</v>
      </c>
      <c r="R869" s="33">
        <v>15000</v>
      </c>
    </row>
    <row r="870" spans="12:18" x14ac:dyDescent="0.25">
      <c r="L870" s="52">
        <v>852</v>
      </c>
      <c r="M870" s="2">
        <v>3800</v>
      </c>
      <c r="N870" s="2">
        <v>1710</v>
      </c>
      <c r="O870" s="2">
        <v>1330</v>
      </c>
      <c r="P870" s="2">
        <v>570</v>
      </c>
      <c r="Q870" s="2">
        <v>190</v>
      </c>
      <c r="R870" s="33">
        <v>27000</v>
      </c>
    </row>
    <row r="871" spans="12:18" x14ac:dyDescent="0.25">
      <c r="L871" s="52">
        <v>853</v>
      </c>
      <c r="M871" s="2">
        <v>4600</v>
      </c>
      <c r="N871" s="2">
        <v>2070</v>
      </c>
      <c r="O871" s="2">
        <v>1610</v>
      </c>
      <c r="P871" s="2">
        <v>690</v>
      </c>
      <c r="Q871" s="2">
        <v>230</v>
      </c>
      <c r="R871" s="33">
        <v>40500</v>
      </c>
    </row>
    <row r="872" spans="12:18" x14ac:dyDescent="0.25">
      <c r="L872" s="52">
        <v>854</v>
      </c>
      <c r="M872" s="2">
        <v>5700</v>
      </c>
      <c r="N872" s="2">
        <v>2565</v>
      </c>
      <c r="O872" s="2">
        <v>1995</v>
      </c>
      <c r="P872" s="2">
        <v>855</v>
      </c>
      <c r="Q872" s="2">
        <v>285</v>
      </c>
      <c r="R872" s="33">
        <v>49500</v>
      </c>
    </row>
    <row r="873" spans="12:18" x14ac:dyDescent="0.25">
      <c r="L873" s="52">
        <v>855</v>
      </c>
      <c r="M873" s="2">
        <v>4900</v>
      </c>
      <c r="N873" s="2">
        <v>2205</v>
      </c>
      <c r="O873" s="2">
        <v>1715</v>
      </c>
      <c r="P873" s="2">
        <v>735</v>
      </c>
      <c r="Q873" s="2">
        <v>245</v>
      </c>
      <c r="R873" s="33">
        <v>39000</v>
      </c>
    </row>
    <row r="874" spans="12:18" x14ac:dyDescent="0.25">
      <c r="L874" s="52">
        <v>856</v>
      </c>
      <c r="M874" s="2">
        <v>6400</v>
      </c>
      <c r="N874" s="2">
        <v>2880</v>
      </c>
      <c r="O874" s="2">
        <v>2240</v>
      </c>
      <c r="P874" s="2">
        <v>960</v>
      </c>
      <c r="Q874" s="2">
        <v>320</v>
      </c>
      <c r="R874" s="33">
        <v>45000</v>
      </c>
    </row>
    <row r="875" spans="12:18" x14ac:dyDescent="0.25">
      <c r="L875" s="52">
        <v>857</v>
      </c>
      <c r="M875" s="2">
        <v>4800</v>
      </c>
      <c r="N875" s="2">
        <v>2160</v>
      </c>
      <c r="O875" s="2">
        <v>1680</v>
      </c>
      <c r="P875" s="2">
        <v>720</v>
      </c>
      <c r="Q875" s="2">
        <v>240</v>
      </c>
      <c r="R875" s="33">
        <v>25500</v>
      </c>
    </row>
    <row r="876" spans="12:18" x14ac:dyDescent="0.25">
      <c r="L876" s="52">
        <v>858</v>
      </c>
      <c r="M876" s="2">
        <v>6600</v>
      </c>
      <c r="N876" s="2">
        <v>2970</v>
      </c>
      <c r="O876" s="2">
        <v>2310</v>
      </c>
      <c r="P876" s="2">
        <v>990</v>
      </c>
      <c r="Q876" s="2">
        <v>330</v>
      </c>
      <c r="R876" s="33">
        <v>54000</v>
      </c>
    </row>
    <row r="877" spans="12:18" x14ac:dyDescent="0.25">
      <c r="L877" s="52">
        <v>859</v>
      </c>
      <c r="M877" s="2">
        <v>6400</v>
      </c>
      <c r="N877" s="2">
        <v>2880</v>
      </c>
      <c r="O877" s="2">
        <v>2240</v>
      </c>
      <c r="P877" s="2">
        <v>960</v>
      </c>
      <c r="Q877" s="2">
        <v>320</v>
      </c>
      <c r="R877" s="33">
        <v>73500</v>
      </c>
    </row>
    <row r="878" spans="12:18" x14ac:dyDescent="0.25">
      <c r="L878" s="52">
        <v>860</v>
      </c>
      <c r="M878" s="2">
        <v>5700</v>
      </c>
      <c r="N878" s="2">
        <v>2565</v>
      </c>
      <c r="O878" s="2">
        <v>1995</v>
      </c>
      <c r="P878" s="2">
        <v>855</v>
      </c>
      <c r="Q878" s="2">
        <v>285</v>
      </c>
      <c r="R878" s="33">
        <v>39000</v>
      </c>
    </row>
    <row r="879" spans="12:18" x14ac:dyDescent="0.25">
      <c r="L879" s="52">
        <v>861</v>
      </c>
      <c r="M879" s="2">
        <v>5400</v>
      </c>
      <c r="N879" s="2">
        <v>2430</v>
      </c>
      <c r="O879" s="2">
        <v>1890</v>
      </c>
      <c r="P879" s="2">
        <v>810</v>
      </c>
      <c r="Q879" s="2">
        <v>270</v>
      </c>
      <c r="R879" s="33">
        <v>55500</v>
      </c>
    </row>
    <row r="880" spans="12:18" x14ac:dyDescent="0.25">
      <c r="L880" s="52">
        <v>862</v>
      </c>
      <c r="M880" s="2">
        <v>5400</v>
      </c>
      <c r="N880" s="2">
        <v>2430</v>
      </c>
      <c r="O880" s="2">
        <v>1890</v>
      </c>
      <c r="P880" s="2">
        <v>810</v>
      </c>
      <c r="Q880" s="2">
        <v>270</v>
      </c>
      <c r="R880" s="33">
        <v>51000</v>
      </c>
    </row>
    <row r="881" spans="12:18" x14ac:dyDescent="0.25">
      <c r="L881" s="52">
        <v>863</v>
      </c>
      <c r="M881" s="2">
        <v>5800</v>
      </c>
      <c r="N881" s="2">
        <v>2610</v>
      </c>
      <c r="O881" s="2">
        <v>2030</v>
      </c>
      <c r="P881" s="2">
        <v>870</v>
      </c>
      <c r="Q881" s="2">
        <v>290</v>
      </c>
      <c r="R881" s="33">
        <v>42000</v>
      </c>
    </row>
    <row r="882" spans="12:18" x14ac:dyDescent="0.25">
      <c r="L882" s="52">
        <v>864</v>
      </c>
      <c r="M882" s="2">
        <v>3700</v>
      </c>
      <c r="N882" s="2">
        <v>1665</v>
      </c>
      <c r="O882" s="2">
        <v>1295</v>
      </c>
      <c r="P882" s="2">
        <v>555</v>
      </c>
      <c r="Q882" s="2">
        <v>185</v>
      </c>
      <c r="R882" s="33">
        <v>24000</v>
      </c>
    </row>
    <row r="883" spans="12:18" x14ac:dyDescent="0.25">
      <c r="L883" s="52">
        <v>865</v>
      </c>
      <c r="M883" s="2">
        <v>4000</v>
      </c>
      <c r="N883" s="2">
        <v>1800</v>
      </c>
      <c r="O883" s="2">
        <v>1400</v>
      </c>
      <c r="P883" s="2">
        <v>600</v>
      </c>
      <c r="Q883" s="2">
        <v>200</v>
      </c>
      <c r="R883" s="33">
        <v>24000</v>
      </c>
    </row>
    <row r="884" spans="12:18" x14ac:dyDescent="0.25">
      <c r="L884" s="52">
        <v>866</v>
      </c>
      <c r="M884" s="2">
        <v>5900</v>
      </c>
      <c r="N884" s="2">
        <v>2655</v>
      </c>
      <c r="O884" s="2">
        <v>2065</v>
      </c>
      <c r="P884" s="2">
        <v>885</v>
      </c>
      <c r="Q884" s="2">
        <v>295</v>
      </c>
      <c r="R884" s="33">
        <v>31500</v>
      </c>
    </row>
    <row r="885" spans="12:18" x14ac:dyDescent="0.25">
      <c r="L885" s="52">
        <v>867</v>
      </c>
      <c r="M885" s="2">
        <v>6400</v>
      </c>
      <c r="N885" s="2">
        <v>2880</v>
      </c>
      <c r="O885" s="2">
        <v>2240</v>
      </c>
      <c r="P885" s="2">
        <v>960</v>
      </c>
      <c r="Q885" s="2">
        <v>320</v>
      </c>
      <c r="R885" s="33">
        <v>60000</v>
      </c>
    </row>
    <row r="886" spans="12:18" x14ac:dyDescent="0.25">
      <c r="L886" s="52">
        <v>868</v>
      </c>
      <c r="M886" s="2">
        <v>5500</v>
      </c>
      <c r="N886" s="2">
        <v>2475</v>
      </c>
      <c r="O886" s="2">
        <v>1925</v>
      </c>
      <c r="P886" s="2">
        <v>825</v>
      </c>
      <c r="Q886" s="2">
        <v>275</v>
      </c>
      <c r="R886" s="33">
        <v>22500</v>
      </c>
    </row>
    <row r="887" spans="12:18" x14ac:dyDescent="0.25">
      <c r="L887" s="52">
        <v>869</v>
      </c>
      <c r="M887" s="2">
        <v>5100</v>
      </c>
      <c r="N887" s="2">
        <v>2295</v>
      </c>
      <c r="O887" s="2">
        <v>1785</v>
      </c>
      <c r="P887" s="2">
        <v>765</v>
      </c>
      <c r="Q887" s="2">
        <v>255</v>
      </c>
      <c r="R887" s="33">
        <v>25500</v>
      </c>
    </row>
    <row r="888" spans="12:18" x14ac:dyDescent="0.25">
      <c r="L888" s="52">
        <v>870</v>
      </c>
      <c r="M888" s="2">
        <v>5700</v>
      </c>
      <c r="N888" s="2">
        <v>2565</v>
      </c>
      <c r="O888" s="2">
        <v>1995</v>
      </c>
      <c r="P888" s="2">
        <v>855</v>
      </c>
      <c r="Q888" s="2">
        <v>285</v>
      </c>
      <c r="R888" s="33">
        <v>34500</v>
      </c>
    </row>
    <row r="889" spans="12:18" x14ac:dyDescent="0.25">
      <c r="L889" s="52">
        <v>871</v>
      </c>
      <c r="M889" s="2">
        <v>4600</v>
      </c>
      <c r="N889" s="2">
        <v>2070</v>
      </c>
      <c r="O889" s="2">
        <v>1610</v>
      </c>
      <c r="P889" s="2">
        <v>690</v>
      </c>
      <c r="Q889" s="2">
        <v>230</v>
      </c>
      <c r="R889" s="33">
        <v>27000</v>
      </c>
    </row>
    <row r="890" spans="12:18" x14ac:dyDescent="0.25">
      <c r="L890" s="52">
        <v>872</v>
      </c>
      <c r="M890" s="2">
        <v>4100</v>
      </c>
      <c r="N890" s="2">
        <v>1845</v>
      </c>
      <c r="O890" s="2">
        <v>1435</v>
      </c>
      <c r="P890" s="2">
        <v>615</v>
      </c>
      <c r="Q890" s="2">
        <v>205</v>
      </c>
      <c r="R890" s="33">
        <v>7500</v>
      </c>
    </row>
    <row r="891" spans="12:18" x14ac:dyDescent="0.25">
      <c r="L891" s="52">
        <v>873</v>
      </c>
      <c r="M891" s="2">
        <v>6000</v>
      </c>
      <c r="N891" s="2">
        <v>2700</v>
      </c>
      <c r="O891" s="2">
        <v>2100</v>
      </c>
      <c r="P891" s="2">
        <v>900</v>
      </c>
      <c r="Q891" s="2">
        <v>300</v>
      </c>
      <c r="R891" s="33">
        <v>39000</v>
      </c>
    </row>
    <row r="892" spans="12:18" x14ac:dyDescent="0.25">
      <c r="L892" s="52">
        <v>874</v>
      </c>
      <c r="M892" s="2">
        <v>3500</v>
      </c>
      <c r="N892" s="2">
        <v>1575</v>
      </c>
      <c r="O892" s="2">
        <v>1225</v>
      </c>
      <c r="P892" s="2">
        <v>525</v>
      </c>
      <c r="Q892" s="2">
        <v>175</v>
      </c>
      <c r="R892" s="33">
        <v>22500</v>
      </c>
    </row>
    <row r="893" spans="12:18" x14ac:dyDescent="0.25">
      <c r="L893" s="52">
        <v>875</v>
      </c>
      <c r="M893" s="2">
        <v>6200</v>
      </c>
      <c r="N893" s="2">
        <v>2790</v>
      </c>
      <c r="O893" s="2">
        <v>2170</v>
      </c>
      <c r="P893" s="2">
        <v>930</v>
      </c>
      <c r="Q893" s="2">
        <v>310</v>
      </c>
      <c r="R893" s="33">
        <v>39000</v>
      </c>
    </row>
    <row r="894" spans="12:18" x14ac:dyDescent="0.25">
      <c r="L894" s="52">
        <v>876</v>
      </c>
      <c r="M894" s="2">
        <v>6100</v>
      </c>
      <c r="N894" s="2">
        <v>2745</v>
      </c>
      <c r="O894" s="2">
        <v>2135</v>
      </c>
      <c r="P894" s="2">
        <v>915</v>
      </c>
      <c r="Q894" s="2">
        <v>305</v>
      </c>
      <c r="R894" s="33">
        <v>40500</v>
      </c>
    </row>
    <row r="895" spans="12:18" x14ac:dyDescent="0.25">
      <c r="L895" s="52">
        <v>877</v>
      </c>
      <c r="M895" s="2">
        <v>4000</v>
      </c>
      <c r="N895" s="2">
        <v>1800</v>
      </c>
      <c r="O895" s="2">
        <v>1400</v>
      </c>
      <c r="P895" s="2">
        <v>600</v>
      </c>
      <c r="Q895" s="2">
        <v>200</v>
      </c>
      <c r="R895" s="33">
        <v>25500</v>
      </c>
    </row>
    <row r="896" spans="12:18" x14ac:dyDescent="0.25">
      <c r="L896" s="52">
        <v>878</v>
      </c>
      <c r="M896" s="2">
        <v>4200</v>
      </c>
      <c r="N896" s="2">
        <v>1890</v>
      </c>
      <c r="O896" s="2">
        <v>1470</v>
      </c>
      <c r="P896" s="2">
        <v>630</v>
      </c>
      <c r="Q896" s="2">
        <v>210</v>
      </c>
      <c r="R896" s="33">
        <v>24000</v>
      </c>
    </row>
    <row r="897" spans="12:18" x14ac:dyDescent="0.25">
      <c r="L897" s="52">
        <v>879</v>
      </c>
      <c r="M897" s="2">
        <v>4700</v>
      </c>
      <c r="N897" s="2">
        <v>2115</v>
      </c>
      <c r="O897" s="2">
        <v>1645</v>
      </c>
      <c r="P897" s="2">
        <v>705</v>
      </c>
      <c r="Q897" s="2">
        <v>235</v>
      </c>
      <c r="R897" s="33">
        <v>43500</v>
      </c>
    </row>
    <row r="898" spans="12:18" x14ac:dyDescent="0.25">
      <c r="L898" s="52">
        <v>880</v>
      </c>
      <c r="M898" s="2">
        <v>4600</v>
      </c>
      <c r="N898" s="2">
        <v>2070</v>
      </c>
      <c r="O898" s="2">
        <v>1610</v>
      </c>
      <c r="P898" s="2">
        <v>690</v>
      </c>
      <c r="Q898" s="2">
        <v>230</v>
      </c>
      <c r="R898" s="33">
        <v>36000</v>
      </c>
    </row>
    <row r="899" spans="12:18" x14ac:dyDescent="0.25">
      <c r="L899" s="52">
        <v>881</v>
      </c>
      <c r="M899" s="2">
        <v>7300</v>
      </c>
      <c r="N899" s="2">
        <v>3285</v>
      </c>
      <c r="O899" s="2">
        <v>2555</v>
      </c>
      <c r="P899" s="2">
        <v>1095</v>
      </c>
      <c r="Q899" s="2">
        <v>365</v>
      </c>
      <c r="R899" s="33">
        <v>69000</v>
      </c>
    </row>
    <row r="900" spans="12:18" x14ac:dyDescent="0.25">
      <c r="L900" s="52">
        <v>882</v>
      </c>
      <c r="M900" s="2">
        <v>5800</v>
      </c>
      <c r="N900" s="2">
        <v>2610</v>
      </c>
      <c r="O900" s="2">
        <v>2030</v>
      </c>
      <c r="P900" s="2">
        <v>870</v>
      </c>
      <c r="Q900" s="2">
        <v>290</v>
      </c>
      <c r="R900" s="33">
        <v>54000</v>
      </c>
    </row>
    <row r="901" spans="12:18" x14ac:dyDescent="0.25">
      <c r="L901" s="52">
        <v>883</v>
      </c>
      <c r="M901" s="2">
        <v>6600</v>
      </c>
      <c r="N901" s="2">
        <v>2970</v>
      </c>
      <c r="O901" s="2">
        <v>2310</v>
      </c>
      <c r="P901" s="2">
        <v>990</v>
      </c>
      <c r="Q901" s="2">
        <v>330</v>
      </c>
      <c r="R901" s="33">
        <v>58500</v>
      </c>
    </row>
    <row r="902" spans="12:18" x14ac:dyDescent="0.25">
      <c r="L902" s="52">
        <v>884</v>
      </c>
      <c r="M902" s="2">
        <v>6900</v>
      </c>
      <c r="N902" s="2">
        <v>3105</v>
      </c>
      <c r="O902" s="2">
        <v>2415</v>
      </c>
      <c r="P902" s="2">
        <v>1035</v>
      </c>
      <c r="Q902" s="2">
        <v>345</v>
      </c>
      <c r="R902" s="33">
        <v>64500</v>
      </c>
    </row>
    <row r="903" spans="12:18" x14ac:dyDescent="0.25">
      <c r="L903" s="52">
        <v>885</v>
      </c>
      <c r="M903" s="2">
        <v>7300</v>
      </c>
      <c r="N903" s="2">
        <v>3285</v>
      </c>
      <c r="O903" s="2">
        <v>2555</v>
      </c>
      <c r="P903" s="2">
        <v>1095</v>
      </c>
      <c r="Q903" s="2">
        <v>365</v>
      </c>
      <c r="R903" s="33">
        <v>58500</v>
      </c>
    </row>
    <row r="904" spans="12:18" x14ac:dyDescent="0.25">
      <c r="L904" s="52">
        <v>886</v>
      </c>
      <c r="M904" s="2">
        <v>5100</v>
      </c>
      <c r="N904" s="2">
        <v>2295</v>
      </c>
      <c r="O904" s="2">
        <v>1785</v>
      </c>
      <c r="P904" s="2">
        <v>765</v>
      </c>
      <c r="Q904" s="2">
        <v>255</v>
      </c>
      <c r="R904" s="33">
        <v>31500</v>
      </c>
    </row>
    <row r="905" spans="12:18" x14ac:dyDescent="0.25">
      <c r="L905" s="52">
        <v>887</v>
      </c>
      <c r="M905" s="2">
        <v>5500</v>
      </c>
      <c r="N905" s="2">
        <v>2475</v>
      </c>
      <c r="O905" s="2">
        <v>1925</v>
      </c>
      <c r="P905" s="2">
        <v>825</v>
      </c>
      <c r="Q905" s="2">
        <v>275</v>
      </c>
      <c r="R905" s="33">
        <v>46500</v>
      </c>
    </row>
    <row r="906" spans="12:18" x14ac:dyDescent="0.25">
      <c r="L906" s="52">
        <v>888</v>
      </c>
      <c r="M906" s="2">
        <v>4600</v>
      </c>
      <c r="N906" s="2">
        <v>2070</v>
      </c>
      <c r="O906" s="2">
        <v>1610</v>
      </c>
      <c r="P906" s="2">
        <v>690</v>
      </c>
      <c r="Q906" s="2">
        <v>230</v>
      </c>
      <c r="R906" s="33">
        <v>31500</v>
      </c>
    </row>
    <row r="907" spans="12:18" x14ac:dyDescent="0.25">
      <c r="L907" s="52">
        <v>889</v>
      </c>
      <c r="M907" s="2">
        <v>3800</v>
      </c>
      <c r="N907" s="2">
        <v>1710</v>
      </c>
      <c r="O907" s="2">
        <v>1330</v>
      </c>
      <c r="P907" s="2">
        <v>570</v>
      </c>
      <c r="Q907" s="2">
        <v>190</v>
      </c>
      <c r="R907" s="33">
        <v>24000</v>
      </c>
    </row>
    <row r="908" spans="12:18" x14ac:dyDescent="0.25">
      <c r="L908" s="52">
        <v>890</v>
      </c>
      <c r="M908" s="2">
        <v>3900</v>
      </c>
      <c r="N908" s="2">
        <v>1755</v>
      </c>
      <c r="O908" s="2">
        <v>1365</v>
      </c>
      <c r="P908" s="2">
        <v>585</v>
      </c>
      <c r="Q908" s="2">
        <v>195</v>
      </c>
      <c r="R908" s="33">
        <v>22500</v>
      </c>
    </row>
    <row r="909" spans="12:18" x14ac:dyDescent="0.25">
      <c r="L909" s="52">
        <v>891</v>
      </c>
      <c r="M909" s="2">
        <v>6100</v>
      </c>
      <c r="N909" s="2">
        <v>2745</v>
      </c>
      <c r="O909" s="2">
        <v>2135</v>
      </c>
      <c r="P909" s="2">
        <v>915</v>
      </c>
      <c r="Q909" s="2">
        <v>305</v>
      </c>
      <c r="R909" s="33">
        <v>51000</v>
      </c>
    </row>
    <row r="910" spans="12:18" x14ac:dyDescent="0.25">
      <c r="L910" s="52">
        <v>892</v>
      </c>
      <c r="M910" s="2">
        <v>5000</v>
      </c>
      <c r="N910" s="2">
        <v>2250</v>
      </c>
      <c r="O910" s="2">
        <v>1750</v>
      </c>
      <c r="P910" s="2">
        <v>750</v>
      </c>
      <c r="Q910" s="2">
        <v>250</v>
      </c>
      <c r="R910" s="33">
        <v>16500</v>
      </c>
    </row>
    <row r="911" spans="12:18" x14ac:dyDescent="0.25">
      <c r="L911" s="52">
        <v>893</v>
      </c>
      <c r="M911" s="2">
        <v>4600</v>
      </c>
      <c r="N911" s="2">
        <v>2070</v>
      </c>
      <c r="O911" s="2">
        <v>1610</v>
      </c>
      <c r="P911" s="2">
        <v>690</v>
      </c>
      <c r="Q911" s="2">
        <v>230</v>
      </c>
      <c r="R911" s="33">
        <v>25500</v>
      </c>
    </row>
    <row r="912" spans="12:18" x14ac:dyDescent="0.25">
      <c r="L912" s="52">
        <v>894</v>
      </c>
      <c r="M912" s="2">
        <v>3900</v>
      </c>
      <c r="N912" s="2">
        <v>1755</v>
      </c>
      <c r="O912" s="2">
        <v>1365</v>
      </c>
      <c r="P912" s="2">
        <v>585</v>
      </c>
      <c r="Q912" s="2">
        <v>195</v>
      </c>
      <c r="R912" s="33">
        <v>22500</v>
      </c>
    </row>
    <row r="913" spans="12:18" x14ac:dyDescent="0.25">
      <c r="L913" s="52">
        <v>895</v>
      </c>
      <c r="M913" s="2">
        <v>4400</v>
      </c>
      <c r="N913" s="2">
        <v>1980</v>
      </c>
      <c r="O913" s="2">
        <v>1540</v>
      </c>
      <c r="P913" s="2">
        <v>660</v>
      </c>
      <c r="Q913" s="2">
        <v>220</v>
      </c>
      <c r="R913" s="33">
        <v>42000</v>
      </c>
    </row>
    <row r="914" spans="12:18" x14ac:dyDescent="0.25">
      <c r="L914" s="52">
        <v>896</v>
      </c>
      <c r="M914" s="2">
        <v>6400</v>
      </c>
      <c r="N914" s="2">
        <v>2880</v>
      </c>
      <c r="O914" s="2">
        <v>2240</v>
      </c>
      <c r="P914" s="2">
        <v>960</v>
      </c>
      <c r="Q914" s="2">
        <v>320</v>
      </c>
      <c r="R914" s="33">
        <v>66000</v>
      </c>
    </row>
    <row r="915" spans="12:18" x14ac:dyDescent="0.25">
      <c r="L915" s="52">
        <v>897</v>
      </c>
      <c r="M915" s="2">
        <v>4600</v>
      </c>
      <c r="N915" s="2">
        <v>2070</v>
      </c>
      <c r="O915" s="2">
        <v>1610</v>
      </c>
      <c r="P915" s="2">
        <v>690</v>
      </c>
      <c r="Q915" s="2">
        <v>230</v>
      </c>
      <c r="R915" s="33">
        <v>40500</v>
      </c>
    </row>
    <row r="916" spans="12:18" x14ac:dyDescent="0.25">
      <c r="L916" s="52">
        <v>898</v>
      </c>
      <c r="M916" s="2">
        <v>5700</v>
      </c>
      <c r="N916" s="2">
        <v>2565</v>
      </c>
      <c r="O916" s="2">
        <v>1995</v>
      </c>
      <c r="P916" s="2">
        <v>855</v>
      </c>
      <c r="Q916" s="2">
        <v>285</v>
      </c>
      <c r="R916" s="33">
        <v>31500</v>
      </c>
    </row>
    <row r="917" spans="12:18" x14ac:dyDescent="0.25">
      <c r="L917" s="52">
        <v>899</v>
      </c>
      <c r="M917" s="2">
        <v>4800</v>
      </c>
      <c r="N917" s="2">
        <v>2160</v>
      </c>
      <c r="O917" s="2">
        <v>1680</v>
      </c>
      <c r="P917" s="2">
        <v>720</v>
      </c>
      <c r="Q917" s="2">
        <v>240</v>
      </c>
      <c r="R917" s="33">
        <v>37500</v>
      </c>
    </row>
    <row r="918" spans="12:18" x14ac:dyDescent="0.25">
      <c r="L918" s="52">
        <v>900</v>
      </c>
      <c r="M918" s="2">
        <v>4900</v>
      </c>
      <c r="N918" s="2">
        <v>2205</v>
      </c>
      <c r="O918" s="2">
        <v>1715</v>
      </c>
      <c r="P918" s="2">
        <v>735</v>
      </c>
      <c r="Q918" s="2">
        <v>245</v>
      </c>
      <c r="R918" s="33">
        <v>24000</v>
      </c>
    </row>
    <row r="919" spans="12:18" x14ac:dyDescent="0.25">
      <c r="L919" s="52">
        <v>901</v>
      </c>
      <c r="M919" s="2">
        <v>5700</v>
      </c>
      <c r="N919" s="2">
        <v>2565</v>
      </c>
      <c r="O919" s="2">
        <v>1995</v>
      </c>
      <c r="P919" s="2">
        <v>855</v>
      </c>
      <c r="Q919" s="2">
        <v>285</v>
      </c>
      <c r="R919" s="33">
        <v>49500</v>
      </c>
    </row>
    <row r="920" spans="12:18" x14ac:dyDescent="0.25">
      <c r="L920" s="52">
        <v>902</v>
      </c>
      <c r="M920" s="2">
        <v>3500</v>
      </c>
      <c r="N920" s="2">
        <v>1575</v>
      </c>
      <c r="O920" s="2">
        <v>1225</v>
      </c>
      <c r="P920" s="2">
        <v>525</v>
      </c>
      <c r="Q920" s="2">
        <v>175</v>
      </c>
      <c r="R920" s="33">
        <v>15000</v>
      </c>
    </row>
    <row r="921" spans="12:18" x14ac:dyDescent="0.25">
      <c r="L921" s="52">
        <v>903</v>
      </c>
      <c r="M921" s="2">
        <v>5800</v>
      </c>
      <c r="N921" s="2">
        <v>2610</v>
      </c>
      <c r="O921" s="2">
        <v>2030</v>
      </c>
      <c r="P921" s="2">
        <v>870</v>
      </c>
      <c r="Q921" s="2">
        <v>290</v>
      </c>
      <c r="R921" s="33">
        <v>43500</v>
      </c>
    </row>
    <row r="922" spans="12:18" x14ac:dyDescent="0.25">
      <c r="L922" s="52">
        <v>904</v>
      </c>
      <c r="M922" s="2">
        <v>4700</v>
      </c>
      <c r="N922" s="2">
        <v>2115</v>
      </c>
      <c r="O922" s="2">
        <v>1645</v>
      </c>
      <c r="P922" s="2">
        <v>705</v>
      </c>
      <c r="Q922" s="2">
        <v>235</v>
      </c>
      <c r="R922" s="33">
        <v>24000</v>
      </c>
    </row>
    <row r="923" spans="12:18" x14ac:dyDescent="0.25">
      <c r="L923" s="52">
        <v>905</v>
      </c>
      <c r="M923" s="2">
        <v>4300</v>
      </c>
      <c r="N923" s="2">
        <v>1935</v>
      </c>
      <c r="O923" s="2">
        <v>1505</v>
      </c>
      <c r="P923" s="2">
        <v>645</v>
      </c>
      <c r="Q923" s="2">
        <v>215</v>
      </c>
      <c r="R923" s="33">
        <v>24000</v>
      </c>
    </row>
    <row r="924" spans="12:18" x14ac:dyDescent="0.25">
      <c r="L924" s="52">
        <v>906</v>
      </c>
      <c r="M924" s="2">
        <v>5300</v>
      </c>
      <c r="N924" s="2">
        <v>2385</v>
      </c>
      <c r="O924" s="2">
        <v>1855</v>
      </c>
      <c r="P924" s="2">
        <v>795</v>
      </c>
      <c r="Q924" s="2">
        <v>265</v>
      </c>
      <c r="R924" s="33">
        <v>33000</v>
      </c>
    </row>
    <row r="925" spans="12:18" x14ac:dyDescent="0.25">
      <c r="L925" s="52">
        <v>907</v>
      </c>
      <c r="M925" s="2">
        <v>6600</v>
      </c>
      <c r="N925" s="2">
        <v>2970</v>
      </c>
      <c r="O925" s="2">
        <v>2310</v>
      </c>
      <c r="P925" s="2">
        <v>990</v>
      </c>
      <c r="Q925" s="2">
        <v>330</v>
      </c>
      <c r="R925" s="33">
        <v>72000</v>
      </c>
    </row>
    <row r="926" spans="12:18" x14ac:dyDescent="0.25">
      <c r="L926" s="52">
        <v>908</v>
      </c>
      <c r="M926" s="2">
        <v>4000</v>
      </c>
      <c r="N926" s="2">
        <v>1800</v>
      </c>
      <c r="O926" s="2">
        <v>1400</v>
      </c>
      <c r="P926" s="2">
        <v>600</v>
      </c>
      <c r="Q926" s="2">
        <v>200</v>
      </c>
      <c r="R926" s="33">
        <v>9000</v>
      </c>
    </row>
    <row r="927" spans="12:18" x14ac:dyDescent="0.25">
      <c r="L927" s="52">
        <v>909</v>
      </c>
      <c r="M927" s="2">
        <v>3600</v>
      </c>
      <c r="N927" s="2">
        <v>1620</v>
      </c>
      <c r="O927" s="2">
        <v>1260</v>
      </c>
      <c r="P927" s="2">
        <v>540</v>
      </c>
      <c r="Q927" s="2">
        <v>180</v>
      </c>
      <c r="R927" s="33">
        <v>25500</v>
      </c>
    </row>
    <row r="928" spans="12:18" x14ac:dyDescent="0.25">
      <c r="L928" s="52">
        <v>910</v>
      </c>
      <c r="M928" s="2">
        <v>6200</v>
      </c>
      <c r="N928" s="2">
        <v>2790</v>
      </c>
      <c r="O928" s="2">
        <v>2170</v>
      </c>
      <c r="P928" s="2">
        <v>930</v>
      </c>
      <c r="Q928" s="2">
        <v>310</v>
      </c>
      <c r="R928" s="33">
        <v>43500</v>
      </c>
    </row>
    <row r="929" spans="12:18" x14ac:dyDescent="0.25">
      <c r="L929" s="52">
        <v>911</v>
      </c>
      <c r="M929" s="2">
        <v>4100</v>
      </c>
      <c r="N929" s="2">
        <v>1845</v>
      </c>
      <c r="O929" s="2">
        <v>1435</v>
      </c>
      <c r="P929" s="2">
        <v>615</v>
      </c>
      <c r="Q929" s="2">
        <v>205</v>
      </c>
      <c r="R929" s="33">
        <v>33000</v>
      </c>
    </row>
    <row r="930" spans="12:18" x14ac:dyDescent="0.25">
      <c r="L930" s="52">
        <v>912</v>
      </c>
      <c r="M930" s="2">
        <v>6300</v>
      </c>
      <c r="N930" s="2">
        <v>2835</v>
      </c>
      <c r="O930" s="2">
        <v>2205</v>
      </c>
      <c r="P930" s="2">
        <v>945</v>
      </c>
      <c r="Q930" s="2">
        <v>315</v>
      </c>
      <c r="R930" s="33">
        <v>57000</v>
      </c>
    </row>
    <row r="931" spans="12:18" x14ac:dyDescent="0.25">
      <c r="L931" s="52">
        <v>913</v>
      </c>
      <c r="M931" s="2">
        <v>3800</v>
      </c>
      <c r="N931" s="2">
        <v>1710</v>
      </c>
      <c r="O931" s="2">
        <v>1330</v>
      </c>
      <c r="P931" s="2">
        <v>570</v>
      </c>
      <c r="Q931" s="2">
        <v>190</v>
      </c>
      <c r="R931" s="33">
        <v>24000</v>
      </c>
    </row>
    <row r="932" spans="12:18" x14ac:dyDescent="0.25">
      <c r="L932" s="52">
        <v>914</v>
      </c>
      <c r="M932" s="2">
        <v>4600</v>
      </c>
      <c r="N932" s="2">
        <v>2070</v>
      </c>
      <c r="O932" s="2">
        <v>1610</v>
      </c>
      <c r="P932" s="2">
        <v>690</v>
      </c>
      <c r="Q932" s="2">
        <v>230</v>
      </c>
      <c r="R932" s="33">
        <v>31500</v>
      </c>
    </row>
    <row r="933" spans="12:18" x14ac:dyDescent="0.25">
      <c r="L933" s="52">
        <v>915</v>
      </c>
      <c r="M933" s="2">
        <v>5900</v>
      </c>
      <c r="N933" s="2">
        <v>2655</v>
      </c>
      <c r="O933" s="2">
        <v>2065</v>
      </c>
      <c r="P933" s="2">
        <v>885</v>
      </c>
      <c r="Q933" s="2">
        <v>295</v>
      </c>
      <c r="R933" s="33">
        <v>39000</v>
      </c>
    </row>
    <row r="934" spans="12:18" x14ac:dyDescent="0.25">
      <c r="L934" s="52">
        <v>916</v>
      </c>
      <c r="M934" s="2">
        <v>5500</v>
      </c>
      <c r="N934" s="2">
        <v>2475</v>
      </c>
      <c r="O934" s="2">
        <v>1925</v>
      </c>
      <c r="P934" s="2">
        <v>825</v>
      </c>
      <c r="Q934" s="2">
        <v>275</v>
      </c>
      <c r="R934" s="33">
        <v>48000</v>
      </c>
    </row>
    <row r="935" spans="12:18" x14ac:dyDescent="0.25">
      <c r="L935" s="52">
        <v>917</v>
      </c>
      <c r="M935" s="2">
        <v>4800</v>
      </c>
      <c r="N935" s="2">
        <v>2160</v>
      </c>
      <c r="O935" s="2">
        <v>1680</v>
      </c>
      <c r="P935" s="2">
        <v>720</v>
      </c>
      <c r="Q935" s="2">
        <v>240</v>
      </c>
      <c r="R935" s="33">
        <v>39000</v>
      </c>
    </row>
    <row r="936" spans="12:18" x14ac:dyDescent="0.25">
      <c r="L936" s="52">
        <v>918</v>
      </c>
      <c r="M936" s="2">
        <v>2400</v>
      </c>
      <c r="N936" s="2">
        <v>1080</v>
      </c>
      <c r="O936" s="2">
        <v>840</v>
      </c>
      <c r="P936" s="2">
        <v>360</v>
      </c>
      <c r="Q936" s="2">
        <v>120</v>
      </c>
      <c r="R936" s="33">
        <v>7500</v>
      </c>
    </row>
    <row r="937" spans="12:18" x14ac:dyDescent="0.25">
      <c r="L937" s="52">
        <v>919</v>
      </c>
      <c r="M937" s="2">
        <v>4600</v>
      </c>
      <c r="N937" s="2">
        <v>2070</v>
      </c>
      <c r="O937" s="2">
        <v>1610</v>
      </c>
      <c r="P937" s="2">
        <v>690</v>
      </c>
      <c r="Q937" s="2">
        <v>230</v>
      </c>
      <c r="R937" s="33">
        <v>33000</v>
      </c>
    </row>
    <row r="938" spans="12:18" x14ac:dyDescent="0.25">
      <c r="L938" s="52">
        <v>920</v>
      </c>
      <c r="M938" s="2">
        <v>8000</v>
      </c>
      <c r="N938" s="2">
        <v>3600</v>
      </c>
      <c r="O938" s="2">
        <v>2800</v>
      </c>
      <c r="P938" s="2">
        <v>1200</v>
      </c>
      <c r="Q938" s="2">
        <v>400</v>
      </c>
      <c r="R938" s="33">
        <v>75000</v>
      </c>
    </row>
    <row r="939" spans="12:18" x14ac:dyDescent="0.25">
      <c r="L939" s="52">
        <v>921</v>
      </c>
      <c r="M939" s="2">
        <v>5400</v>
      </c>
      <c r="N939" s="2">
        <v>2430</v>
      </c>
      <c r="O939" s="2">
        <v>1890</v>
      </c>
      <c r="P939" s="2">
        <v>810</v>
      </c>
      <c r="Q939" s="2">
        <v>270</v>
      </c>
      <c r="R939" s="33">
        <v>30000</v>
      </c>
    </row>
    <row r="940" spans="12:18" x14ac:dyDescent="0.25">
      <c r="L940" s="52">
        <v>922</v>
      </c>
      <c r="M940" s="2">
        <v>5100</v>
      </c>
      <c r="N940" s="2">
        <v>2295</v>
      </c>
      <c r="O940" s="2">
        <v>1785</v>
      </c>
      <c r="P940" s="2">
        <v>765</v>
      </c>
      <c r="Q940" s="2">
        <v>255</v>
      </c>
      <c r="R940" s="33">
        <v>39000</v>
      </c>
    </row>
    <row r="941" spans="12:18" x14ac:dyDescent="0.25">
      <c r="L941" s="52">
        <v>923</v>
      </c>
      <c r="M941" s="2">
        <v>5700</v>
      </c>
      <c r="N941" s="2">
        <v>2565</v>
      </c>
      <c r="O941" s="2">
        <v>1995</v>
      </c>
      <c r="P941" s="2">
        <v>855</v>
      </c>
      <c r="Q941" s="2">
        <v>285</v>
      </c>
      <c r="R941" s="33">
        <v>66000</v>
      </c>
    </row>
    <row r="942" spans="12:18" x14ac:dyDescent="0.25">
      <c r="L942" s="52">
        <v>924</v>
      </c>
      <c r="M942" s="2">
        <v>4400</v>
      </c>
      <c r="N942" s="2">
        <v>1980</v>
      </c>
      <c r="O942" s="2">
        <v>1540</v>
      </c>
      <c r="P942" s="2">
        <v>660</v>
      </c>
      <c r="Q942" s="2">
        <v>220</v>
      </c>
      <c r="R942" s="33">
        <v>18000</v>
      </c>
    </row>
    <row r="943" spans="12:18" x14ac:dyDescent="0.25">
      <c r="L943" s="52">
        <v>925</v>
      </c>
      <c r="M943" s="2">
        <v>4500</v>
      </c>
      <c r="N943" s="2">
        <v>2025</v>
      </c>
      <c r="O943" s="2">
        <v>1575</v>
      </c>
      <c r="P943" s="2">
        <v>675</v>
      </c>
      <c r="Q943" s="2">
        <v>225</v>
      </c>
      <c r="R943" s="33">
        <v>18000</v>
      </c>
    </row>
    <row r="944" spans="12:18" x14ac:dyDescent="0.25">
      <c r="L944" s="52">
        <v>926</v>
      </c>
      <c r="M944" s="2">
        <v>5300</v>
      </c>
      <c r="N944" s="2">
        <v>2385</v>
      </c>
      <c r="O944" s="2">
        <v>1855</v>
      </c>
      <c r="P944" s="2">
        <v>795</v>
      </c>
      <c r="Q944" s="2">
        <v>265</v>
      </c>
      <c r="R944" s="33">
        <v>48000</v>
      </c>
    </row>
    <row r="945" spans="12:18" x14ac:dyDescent="0.25">
      <c r="L945" s="52">
        <v>927</v>
      </c>
      <c r="M945" s="2">
        <v>6400</v>
      </c>
      <c r="N945" s="2">
        <v>2880</v>
      </c>
      <c r="O945" s="2">
        <v>2240</v>
      </c>
      <c r="P945" s="2">
        <v>960</v>
      </c>
      <c r="Q945" s="2">
        <v>320</v>
      </c>
      <c r="R945" s="33">
        <v>61500</v>
      </c>
    </row>
    <row r="946" spans="12:18" x14ac:dyDescent="0.25">
      <c r="L946" s="52">
        <v>928</v>
      </c>
      <c r="M946" s="2">
        <v>6200</v>
      </c>
      <c r="N946" s="2">
        <v>2790</v>
      </c>
      <c r="O946" s="2">
        <v>2170</v>
      </c>
      <c r="P946" s="2">
        <v>930</v>
      </c>
      <c r="Q946" s="2">
        <v>310</v>
      </c>
      <c r="R946" s="33">
        <v>34500</v>
      </c>
    </row>
    <row r="947" spans="12:18" x14ac:dyDescent="0.25">
      <c r="L947" s="52">
        <v>929</v>
      </c>
      <c r="M947" s="2">
        <v>5800</v>
      </c>
      <c r="N947" s="2">
        <v>2610</v>
      </c>
      <c r="O947" s="2">
        <v>2030</v>
      </c>
      <c r="P947" s="2">
        <v>870</v>
      </c>
      <c r="Q947" s="2">
        <v>290</v>
      </c>
      <c r="R947" s="33">
        <v>51000</v>
      </c>
    </row>
    <row r="948" spans="12:18" x14ac:dyDescent="0.25">
      <c r="L948" s="52">
        <v>930</v>
      </c>
      <c r="M948" s="2">
        <v>4700</v>
      </c>
      <c r="N948" s="2">
        <v>2115</v>
      </c>
      <c r="O948" s="2">
        <v>1645</v>
      </c>
      <c r="P948" s="2">
        <v>705</v>
      </c>
      <c r="Q948" s="2">
        <v>235</v>
      </c>
      <c r="R948" s="33">
        <v>31500</v>
      </c>
    </row>
    <row r="949" spans="12:18" x14ac:dyDescent="0.25">
      <c r="L949" s="52">
        <v>931</v>
      </c>
      <c r="M949" s="2">
        <v>5000</v>
      </c>
      <c r="N949" s="2">
        <v>2250</v>
      </c>
      <c r="O949" s="2">
        <v>1750</v>
      </c>
      <c r="P949" s="2">
        <v>750</v>
      </c>
      <c r="Q949" s="2">
        <v>250</v>
      </c>
      <c r="R949" s="33">
        <v>16500</v>
      </c>
    </row>
    <row r="950" spans="12:18" x14ac:dyDescent="0.25">
      <c r="L950" s="52">
        <v>932</v>
      </c>
      <c r="M950" s="2">
        <v>4200</v>
      </c>
      <c r="N950" s="2">
        <v>1890</v>
      </c>
      <c r="O950" s="2">
        <v>1470</v>
      </c>
      <c r="P950" s="2">
        <v>630</v>
      </c>
      <c r="Q950" s="2">
        <v>210</v>
      </c>
      <c r="R950" s="33">
        <v>24000</v>
      </c>
    </row>
    <row r="951" spans="12:18" x14ac:dyDescent="0.25">
      <c r="L951" s="52">
        <v>933</v>
      </c>
      <c r="M951" s="2">
        <v>5400</v>
      </c>
      <c r="N951" s="2">
        <v>2430</v>
      </c>
      <c r="O951" s="2">
        <v>1890</v>
      </c>
      <c r="P951" s="2">
        <v>810</v>
      </c>
      <c r="Q951" s="2">
        <v>270</v>
      </c>
      <c r="R951" s="33">
        <v>39000</v>
      </c>
    </row>
    <row r="952" spans="12:18" x14ac:dyDescent="0.25">
      <c r="L952" s="52">
        <v>934</v>
      </c>
      <c r="M952" s="2">
        <v>5500</v>
      </c>
      <c r="N952" s="2">
        <v>2475</v>
      </c>
      <c r="O952" s="2">
        <v>1925</v>
      </c>
      <c r="P952" s="2">
        <v>825</v>
      </c>
      <c r="Q952" s="2">
        <v>275</v>
      </c>
      <c r="R952" s="33">
        <v>57000</v>
      </c>
    </row>
    <row r="953" spans="12:18" x14ac:dyDescent="0.25">
      <c r="L953" s="52">
        <v>935</v>
      </c>
      <c r="M953" s="2">
        <v>5200</v>
      </c>
      <c r="N953" s="2">
        <v>2340</v>
      </c>
      <c r="O953" s="2">
        <v>1820</v>
      </c>
      <c r="P953" s="2">
        <v>780</v>
      </c>
      <c r="Q953" s="2">
        <v>260</v>
      </c>
      <c r="R953" s="33">
        <v>33000</v>
      </c>
    </row>
    <row r="954" spans="12:18" x14ac:dyDescent="0.25">
      <c r="L954" s="52">
        <v>936</v>
      </c>
      <c r="M954" s="2">
        <v>5400</v>
      </c>
      <c r="N954" s="2">
        <v>2430</v>
      </c>
      <c r="O954" s="2">
        <v>1890</v>
      </c>
      <c r="P954" s="2">
        <v>810</v>
      </c>
      <c r="Q954" s="2">
        <v>270</v>
      </c>
      <c r="R954" s="33">
        <v>45000</v>
      </c>
    </row>
    <row r="955" spans="12:18" x14ac:dyDescent="0.25">
      <c r="L955" s="52">
        <v>937</v>
      </c>
      <c r="M955" s="2">
        <v>4100</v>
      </c>
      <c r="N955" s="2">
        <v>1845</v>
      </c>
      <c r="O955" s="2">
        <v>1435</v>
      </c>
      <c r="P955" s="2">
        <v>615</v>
      </c>
      <c r="Q955" s="2">
        <v>205</v>
      </c>
      <c r="R955" s="33">
        <v>22500</v>
      </c>
    </row>
    <row r="956" spans="12:18" x14ac:dyDescent="0.25">
      <c r="L956" s="52">
        <v>938</v>
      </c>
      <c r="M956" s="2">
        <v>6500</v>
      </c>
      <c r="N956" s="2">
        <v>2925</v>
      </c>
      <c r="O956" s="2">
        <v>2275</v>
      </c>
      <c r="P956" s="2">
        <v>975</v>
      </c>
      <c r="Q956" s="2">
        <v>325</v>
      </c>
      <c r="R956" s="33">
        <v>33000</v>
      </c>
    </row>
    <row r="957" spans="12:18" x14ac:dyDescent="0.25">
      <c r="L957" s="52">
        <v>939</v>
      </c>
      <c r="M957" s="2">
        <v>7200</v>
      </c>
      <c r="N957" s="2">
        <v>3240</v>
      </c>
      <c r="O957" s="2">
        <v>2520</v>
      </c>
      <c r="P957" s="2">
        <v>1080</v>
      </c>
      <c r="Q957" s="2">
        <v>360</v>
      </c>
      <c r="R957" s="33">
        <v>72000</v>
      </c>
    </row>
    <row r="958" spans="12:18" x14ac:dyDescent="0.25">
      <c r="L958" s="52">
        <v>940</v>
      </c>
      <c r="M958" s="2">
        <v>4600</v>
      </c>
      <c r="N958" s="2">
        <v>2070</v>
      </c>
      <c r="O958" s="2">
        <v>1610</v>
      </c>
      <c r="P958" s="2">
        <v>690</v>
      </c>
      <c r="Q958" s="2">
        <v>230</v>
      </c>
      <c r="R958" s="33">
        <v>18000</v>
      </c>
    </row>
    <row r="959" spans="12:18" x14ac:dyDescent="0.25">
      <c r="L959" s="52">
        <v>941</v>
      </c>
      <c r="M959" s="2">
        <v>5600</v>
      </c>
      <c r="N959" s="2">
        <v>2520</v>
      </c>
      <c r="O959" s="2">
        <v>1960</v>
      </c>
      <c r="P959" s="2">
        <v>840</v>
      </c>
      <c r="Q959" s="2">
        <v>280</v>
      </c>
      <c r="R959" s="33">
        <v>39000</v>
      </c>
    </row>
    <row r="960" spans="12:18" x14ac:dyDescent="0.25">
      <c r="L960" s="52">
        <v>942</v>
      </c>
      <c r="M960" s="2">
        <v>5300</v>
      </c>
      <c r="N960" s="2">
        <v>2385</v>
      </c>
      <c r="O960" s="2">
        <v>1855</v>
      </c>
      <c r="P960" s="2">
        <v>795</v>
      </c>
      <c r="Q960" s="2">
        <v>265</v>
      </c>
      <c r="R960" s="33">
        <v>55500</v>
      </c>
    </row>
    <row r="961" spans="12:18" x14ac:dyDescent="0.25">
      <c r="L961" s="52">
        <v>943</v>
      </c>
      <c r="M961" s="2">
        <v>6100</v>
      </c>
      <c r="N961" s="2">
        <v>2745</v>
      </c>
      <c r="O961" s="2">
        <v>2135</v>
      </c>
      <c r="P961" s="2">
        <v>915</v>
      </c>
      <c r="Q961" s="2">
        <v>305</v>
      </c>
      <c r="R961" s="33">
        <v>58500</v>
      </c>
    </row>
    <row r="962" spans="12:18" x14ac:dyDescent="0.25">
      <c r="L962" s="52">
        <v>944</v>
      </c>
      <c r="M962" s="2">
        <v>4600</v>
      </c>
      <c r="N962" s="2">
        <v>2070</v>
      </c>
      <c r="O962" s="2">
        <v>1610</v>
      </c>
      <c r="P962" s="2">
        <v>690</v>
      </c>
      <c r="Q962" s="2">
        <v>230</v>
      </c>
      <c r="R962" s="33">
        <v>30000</v>
      </c>
    </row>
    <row r="963" spans="12:18" x14ac:dyDescent="0.25">
      <c r="L963" s="52">
        <v>945</v>
      </c>
      <c r="M963" s="2">
        <v>5300</v>
      </c>
      <c r="N963" s="2">
        <v>2385</v>
      </c>
      <c r="O963" s="2">
        <v>1855</v>
      </c>
      <c r="P963" s="2">
        <v>795</v>
      </c>
      <c r="Q963" s="2">
        <v>265</v>
      </c>
      <c r="R963" s="33">
        <v>19500</v>
      </c>
    </row>
    <row r="964" spans="12:18" x14ac:dyDescent="0.25">
      <c r="L964" s="52">
        <v>946</v>
      </c>
      <c r="M964" s="2">
        <v>4900</v>
      </c>
      <c r="N964" s="2">
        <v>2205</v>
      </c>
      <c r="O964" s="2">
        <v>1715</v>
      </c>
      <c r="P964" s="2">
        <v>735</v>
      </c>
      <c r="Q964" s="2">
        <v>245</v>
      </c>
      <c r="R964" s="33">
        <v>27000</v>
      </c>
    </row>
    <row r="965" spans="12:18" x14ac:dyDescent="0.25">
      <c r="L965" s="52">
        <v>947</v>
      </c>
      <c r="M965" s="2">
        <v>5500</v>
      </c>
      <c r="N965" s="2">
        <v>2475</v>
      </c>
      <c r="O965" s="2">
        <v>1925</v>
      </c>
      <c r="P965" s="2">
        <v>825</v>
      </c>
      <c r="Q965" s="2">
        <v>275</v>
      </c>
      <c r="R965" s="33">
        <v>25500</v>
      </c>
    </row>
    <row r="966" spans="12:18" x14ac:dyDescent="0.25">
      <c r="L966" s="52">
        <v>948</v>
      </c>
      <c r="M966" s="2">
        <v>5800</v>
      </c>
      <c r="N966" s="2">
        <v>2610</v>
      </c>
      <c r="O966" s="2">
        <v>2030</v>
      </c>
      <c r="P966" s="2">
        <v>870</v>
      </c>
      <c r="Q966" s="2">
        <v>290</v>
      </c>
      <c r="R966" s="33">
        <v>46500</v>
      </c>
    </row>
    <row r="967" spans="12:18" x14ac:dyDescent="0.25">
      <c r="L967" s="52">
        <v>949</v>
      </c>
      <c r="M967" s="2">
        <v>5600</v>
      </c>
      <c r="N967" s="2">
        <v>2520</v>
      </c>
      <c r="O967" s="2">
        <v>1960</v>
      </c>
      <c r="P967" s="2">
        <v>840</v>
      </c>
      <c r="Q967" s="2">
        <v>280</v>
      </c>
      <c r="R967" s="33">
        <v>27000</v>
      </c>
    </row>
    <row r="968" spans="12:18" x14ac:dyDescent="0.25">
      <c r="L968" s="52">
        <v>950</v>
      </c>
      <c r="M968" s="2">
        <v>5200</v>
      </c>
      <c r="N968" s="2">
        <v>2340</v>
      </c>
      <c r="O968" s="2">
        <v>1820</v>
      </c>
      <c r="P968" s="2">
        <v>780</v>
      </c>
      <c r="Q968" s="2">
        <v>260</v>
      </c>
      <c r="R968" s="33">
        <v>31500</v>
      </c>
    </row>
    <row r="969" spans="12:18" x14ac:dyDescent="0.25">
      <c r="L969" s="52">
        <v>951</v>
      </c>
      <c r="M969" s="2">
        <v>4900</v>
      </c>
      <c r="N969" s="2">
        <v>2205</v>
      </c>
      <c r="O969" s="2">
        <v>1715</v>
      </c>
      <c r="P969" s="2">
        <v>735</v>
      </c>
      <c r="Q969" s="2">
        <v>245</v>
      </c>
      <c r="R969" s="33">
        <v>52500</v>
      </c>
    </row>
    <row r="970" spans="12:18" x14ac:dyDescent="0.25">
      <c r="L970" s="52">
        <v>952</v>
      </c>
      <c r="M970" s="2">
        <v>4000</v>
      </c>
      <c r="N970" s="2">
        <v>1800</v>
      </c>
      <c r="O970" s="2">
        <v>1400</v>
      </c>
      <c r="P970" s="2">
        <v>600</v>
      </c>
      <c r="Q970" s="2">
        <v>200</v>
      </c>
      <c r="R970" s="33">
        <v>24000</v>
      </c>
    </row>
    <row r="971" spans="12:18" x14ac:dyDescent="0.25">
      <c r="L971" s="52">
        <v>953</v>
      </c>
      <c r="M971" s="2">
        <v>7000</v>
      </c>
      <c r="N971" s="2">
        <v>3150</v>
      </c>
      <c r="O971" s="2">
        <v>2450</v>
      </c>
      <c r="P971" s="2">
        <v>1050</v>
      </c>
      <c r="Q971" s="2">
        <v>350</v>
      </c>
      <c r="R971" s="33">
        <v>58500</v>
      </c>
    </row>
    <row r="972" spans="12:18" x14ac:dyDescent="0.25">
      <c r="L972" s="52">
        <v>954</v>
      </c>
      <c r="M972" s="2">
        <v>7300</v>
      </c>
      <c r="N972" s="2">
        <v>3285</v>
      </c>
      <c r="O972" s="2">
        <v>2555</v>
      </c>
      <c r="P972" s="2">
        <v>1095</v>
      </c>
      <c r="Q972" s="2">
        <v>365</v>
      </c>
      <c r="R972" s="33">
        <v>76500</v>
      </c>
    </row>
    <row r="973" spans="12:18" x14ac:dyDescent="0.25">
      <c r="L973" s="52">
        <v>955</v>
      </c>
      <c r="M973" s="2">
        <v>4900</v>
      </c>
      <c r="N973" s="2">
        <v>2205</v>
      </c>
      <c r="O973" s="2">
        <v>1715</v>
      </c>
      <c r="P973" s="2">
        <v>735</v>
      </c>
      <c r="Q973" s="2">
        <v>245</v>
      </c>
      <c r="R973" s="33">
        <v>31500</v>
      </c>
    </row>
    <row r="974" spans="12:18" x14ac:dyDescent="0.25">
      <c r="L974" s="52">
        <v>956</v>
      </c>
      <c r="M974" s="2">
        <v>4600</v>
      </c>
      <c r="N974" s="2">
        <v>2070</v>
      </c>
      <c r="O974" s="2">
        <v>1610</v>
      </c>
      <c r="P974" s="2">
        <v>690</v>
      </c>
      <c r="Q974" s="2">
        <v>230</v>
      </c>
      <c r="R974" s="33">
        <v>18000</v>
      </c>
    </row>
    <row r="975" spans="12:18" x14ac:dyDescent="0.25">
      <c r="L975" s="52">
        <v>957</v>
      </c>
      <c r="M975" s="2">
        <v>6600</v>
      </c>
      <c r="N975" s="2">
        <v>2970</v>
      </c>
      <c r="O975" s="2">
        <v>2310</v>
      </c>
      <c r="P975" s="2">
        <v>990</v>
      </c>
      <c r="Q975" s="2">
        <v>330</v>
      </c>
      <c r="R975" s="33">
        <v>55500</v>
      </c>
    </row>
    <row r="976" spans="12:18" x14ac:dyDescent="0.25">
      <c r="L976" s="52">
        <v>958</v>
      </c>
      <c r="M976" s="2">
        <v>4900</v>
      </c>
      <c r="N976" s="2">
        <v>2205</v>
      </c>
      <c r="O976" s="2">
        <v>1715</v>
      </c>
      <c r="P976" s="2">
        <v>735</v>
      </c>
      <c r="Q976" s="2">
        <v>245</v>
      </c>
      <c r="R976" s="33">
        <v>27000</v>
      </c>
    </row>
    <row r="977" spans="12:18" x14ac:dyDescent="0.25">
      <c r="L977" s="52">
        <v>959</v>
      </c>
      <c r="M977" s="2">
        <v>4900</v>
      </c>
      <c r="N977" s="2">
        <v>2205</v>
      </c>
      <c r="O977" s="2">
        <v>1715</v>
      </c>
      <c r="P977" s="2">
        <v>735</v>
      </c>
      <c r="Q977" s="2">
        <v>245</v>
      </c>
      <c r="R977" s="33">
        <v>25500</v>
      </c>
    </row>
    <row r="978" spans="12:18" x14ac:dyDescent="0.25">
      <c r="L978" s="52">
        <v>960</v>
      </c>
      <c r="M978" s="2">
        <v>4500</v>
      </c>
      <c r="N978" s="2">
        <v>2025</v>
      </c>
      <c r="O978" s="2">
        <v>1575</v>
      </c>
      <c r="P978" s="2">
        <v>675</v>
      </c>
      <c r="Q978" s="2">
        <v>225</v>
      </c>
      <c r="R978" s="33">
        <v>37500</v>
      </c>
    </row>
    <row r="979" spans="12:18" x14ac:dyDescent="0.25">
      <c r="L979" s="52">
        <v>961</v>
      </c>
      <c r="M979" s="2">
        <v>5700</v>
      </c>
      <c r="N979" s="2">
        <v>2565</v>
      </c>
      <c r="O979" s="2">
        <v>1995</v>
      </c>
      <c r="P979" s="2">
        <v>855</v>
      </c>
      <c r="Q979" s="2">
        <v>285</v>
      </c>
      <c r="R979" s="33">
        <v>63000</v>
      </c>
    </row>
    <row r="980" spans="12:18" x14ac:dyDescent="0.25">
      <c r="L980" s="52">
        <v>962</v>
      </c>
      <c r="M980" s="2">
        <v>5500</v>
      </c>
      <c r="N980" s="2">
        <v>2475</v>
      </c>
      <c r="O980" s="2">
        <v>1925</v>
      </c>
      <c r="P980" s="2">
        <v>825</v>
      </c>
      <c r="Q980" s="2">
        <v>275</v>
      </c>
      <c r="R980" s="33">
        <v>39000</v>
      </c>
    </row>
    <row r="981" spans="12:18" x14ac:dyDescent="0.25">
      <c r="L981" s="52">
        <v>963</v>
      </c>
      <c r="M981" s="2">
        <v>5300</v>
      </c>
      <c r="N981" s="2">
        <v>2385</v>
      </c>
      <c r="O981" s="2">
        <v>1855</v>
      </c>
      <c r="P981" s="2">
        <v>795</v>
      </c>
      <c r="Q981" s="2">
        <v>265</v>
      </c>
      <c r="R981" s="33">
        <v>28500</v>
      </c>
    </row>
    <row r="982" spans="12:18" x14ac:dyDescent="0.25">
      <c r="L982" s="52">
        <v>964</v>
      </c>
      <c r="M982" s="2">
        <v>4700</v>
      </c>
      <c r="N982" s="2">
        <v>2115</v>
      </c>
      <c r="O982" s="2">
        <v>1645</v>
      </c>
      <c r="P982" s="2">
        <v>705</v>
      </c>
      <c r="Q982" s="2">
        <v>235</v>
      </c>
      <c r="R982" s="33">
        <v>27000</v>
      </c>
    </row>
    <row r="983" spans="12:18" x14ac:dyDescent="0.25">
      <c r="L983" s="52">
        <v>965</v>
      </c>
      <c r="M983" s="2">
        <v>4900</v>
      </c>
      <c r="N983" s="2">
        <v>2205</v>
      </c>
      <c r="O983" s="2">
        <v>1715</v>
      </c>
      <c r="P983" s="2">
        <v>735</v>
      </c>
      <c r="Q983" s="2">
        <v>245</v>
      </c>
      <c r="R983" s="33">
        <v>33000</v>
      </c>
    </row>
    <row r="984" spans="12:18" x14ac:dyDescent="0.25">
      <c r="L984" s="52">
        <v>966</v>
      </c>
      <c r="M984" s="2">
        <v>6500</v>
      </c>
      <c r="N984" s="2">
        <v>2925</v>
      </c>
      <c r="O984" s="2">
        <v>2275</v>
      </c>
      <c r="P984" s="2">
        <v>975</v>
      </c>
      <c r="Q984" s="2">
        <v>325</v>
      </c>
      <c r="R984" s="33">
        <v>57000</v>
      </c>
    </row>
    <row r="985" spans="12:18" x14ac:dyDescent="0.25">
      <c r="L985" s="52">
        <v>967</v>
      </c>
      <c r="M985" s="2">
        <v>6200</v>
      </c>
      <c r="N985" s="2">
        <v>2790</v>
      </c>
      <c r="O985" s="2">
        <v>2170</v>
      </c>
      <c r="P985" s="2">
        <v>930</v>
      </c>
      <c r="Q985" s="2">
        <v>310</v>
      </c>
      <c r="R985" s="33">
        <v>39000</v>
      </c>
    </row>
    <row r="986" spans="12:18" x14ac:dyDescent="0.25">
      <c r="L986" s="52">
        <v>968</v>
      </c>
      <c r="M986" s="2">
        <v>3500</v>
      </c>
      <c r="N986" s="2">
        <v>1575</v>
      </c>
      <c r="O986" s="2">
        <v>1225</v>
      </c>
      <c r="P986" s="2">
        <v>525</v>
      </c>
      <c r="Q986" s="2">
        <v>175</v>
      </c>
      <c r="R986" s="33">
        <v>24000</v>
      </c>
    </row>
    <row r="987" spans="12:18" x14ac:dyDescent="0.25">
      <c r="L987" s="52">
        <v>969</v>
      </c>
      <c r="M987" s="2">
        <v>5800</v>
      </c>
      <c r="N987" s="2">
        <v>2610</v>
      </c>
      <c r="O987" s="2">
        <v>2030</v>
      </c>
      <c r="P987" s="2">
        <v>870</v>
      </c>
      <c r="Q987" s="2">
        <v>290</v>
      </c>
      <c r="R987" s="33">
        <v>37500</v>
      </c>
    </row>
    <row r="988" spans="12:18" x14ac:dyDescent="0.25">
      <c r="L988" s="52">
        <v>970</v>
      </c>
      <c r="M988" s="2">
        <v>6700</v>
      </c>
      <c r="N988" s="2">
        <v>3015</v>
      </c>
      <c r="O988" s="2">
        <v>2345</v>
      </c>
      <c r="P988" s="2">
        <v>1005</v>
      </c>
      <c r="Q988" s="2">
        <v>335</v>
      </c>
      <c r="R988" s="33">
        <v>76500</v>
      </c>
    </row>
    <row r="989" spans="12:18" x14ac:dyDescent="0.25">
      <c r="L989" s="52">
        <v>971</v>
      </c>
      <c r="M989" s="2">
        <v>6300</v>
      </c>
      <c r="N989" s="2">
        <v>2835</v>
      </c>
      <c r="O989" s="2">
        <v>2205</v>
      </c>
      <c r="P989" s="2">
        <v>945</v>
      </c>
      <c r="Q989" s="2">
        <v>315</v>
      </c>
      <c r="R989" s="33">
        <v>28500</v>
      </c>
    </row>
    <row r="990" spans="12:18" x14ac:dyDescent="0.25">
      <c r="L990" s="52">
        <v>972</v>
      </c>
      <c r="M990" s="2">
        <v>5100</v>
      </c>
      <c r="N990" s="2">
        <v>2295</v>
      </c>
      <c r="O990" s="2">
        <v>1785</v>
      </c>
      <c r="P990" s="2">
        <v>765</v>
      </c>
      <c r="Q990" s="2">
        <v>255</v>
      </c>
      <c r="R990" s="33">
        <v>42000</v>
      </c>
    </row>
    <row r="991" spans="12:18" x14ac:dyDescent="0.25">
      <c r="L991" s="52">
        <v>973</v>
      </c>
      <c r="M991" s="2">
        <v>6100</v>
      </c>
      <c r="N991" s="2">
        <v>2745</v>
      </c>
      <c r="O991" s="2">
        <v>2135</v>
      </c>
      <c r="P991" s="2">
        <v>915</v>
      </c>
      <c r="Q991" s="2">
        <v>305</v>
      </c>
      <c r="R991" s="33">
        <v>25500</v>
      </c>
    </row>
    <row r="992" spans="12:18" x14ac:dyDescent="0.25">
      <c r="L992" s="52">
        <v>974</v>
      </c>
      <c r="M992" s="2">
        <v>5200</v>
      </c>
      <c r="N992" s="2">
        <v>2340</v>
      </c>
      <c r="O992" s="2">
        <v>1820</v>
      </c>
      <c r="P992" s="2">
        <v>780</v>
      </c>
      <c r="Q992" s="2">
        <v>260</v>
      </c>
      <c r="R992" s="33">
        <v>31500</v>
      </c>
    </row>
    <row r="993" spans="12:18" x14ac:dyDescent="0.25">
      <c r="L993" s="52">
        <v>975</v>
      </c>
      <c r="M993" s="2">
        <v>5200</v>
      </c>
      <c r="N993" s="2">
        <v>2340</v>
      </c>
      <c r="O993" s="2">
        <v>1820</v>
      </c>
      <c r="P993" s="2">
        <v>780</v>
      </c>
      <c r="Q993" s="2">
        <v>260</v>
      </c>
      <c r="R993" s="33">
        <v>45000</v>
      </c>
    </row>
    <row r="994" spans="12:18" x14ac:dyDescent="0.25">
      <c r="L994" s="52">
        <v>976</v>
      </c>
      <c r="M994" s="2">
        <v>6200</v>
      </c>
      <c r="N994" s="2">
        <v>2790</v>
      </c>
      <c r="O994" s="2">
        <v>2170</v>
      </c>
      <c r="P994" s="2">
        <v>930</v>
      </c>
      <c r="Q994" s="2">
        <v>310</v>
      </c>
      <c r="R994" s="33">
        <v>57000</v>
      </c>
    </row>
    <row r="995" spans="12:18" x14ac:dyDescent="0.25">
      <c r="L995" s="52">
        <v>977</v>
      </c>
      <c r="M995" s="2">
        <v>4700</v>
      </c>
      <c r="N995" s="2">
        <v>2115</v>
      </c>
      <c r="O995" s="2">
        <v>1645</v>
      </c>
      <c r="P995" s="2">
        <v>705</v>
      </c>
      <c r="Q995" s="2">
        <v>235</v>
      </c>
      <c r="R995" s="33">
        <v>18000</v>
      </c>
    </row>
    <row r="996" spans="12:18" x14ac:dyDescent="0.25">
      <c r="L996" s="52">
        <v>978</v>
      </c>
      <c r="M996" s="2">
        <v>5300</v>
      </c>
      <c r="N996" s="2">
        <v>2385</v>
      </c>
      <c r="O996" s="2">
        <v>1855</v>
      </c>
      <c r="P996" s="2">
        <v>795</v>
      </c>
      <c r="Q996" s="2">
        <v>265</v>
      </c>
      <c r="R996" s="33">
        <v>43500</v>
      </c>
    </row>
    <row r="997" spans="12:18" x14ac:dyDescent="0.25">
      <c r="L997" s="52">
        <v>979</v>
      </c>
      <c r="M997" s="2">
        <v>5600</v>
      </c>
      <c r="N997" s="2">
        <v>2520</v>
      </c>
      <c r="O997" s="2">
        <v>1960</v>
      </c>
      <c r="P997" s="2">
        <v>840</v>
      </c>
      <c r="Q997" s="2">
        <v>280</v>
      </c>
      <c r="R997" s="33">
        <v>48000</v>
      </c>
    </row>
    <row r="998" spans="12:18" x14ac:dyDescent="0.25">
      <c r="L998" s="52">
        <v>980</v>
      </c>
      <c r="M998" s="2">
        <v>5500</v>
      </c>
      <c r="N998" s="2">
        <v>2475</v>
      </c>
      <c r="O998" s="2">
        <v>1925</v>
      </c>
      <c r="P998" s="2">
        <v>825</v>
      </c>
      <c r="Q998" s="2">
        <v>275</v>
      </c>
      <c r="R998" s="33">
        <v>40500</v>
      </c>
    </row>
    <row r="999" spans="12:18" x14ac:dyDescent="0.25">
      <c r="L999" s="52">
        <v>981</v>
      </c>
      <c r="M999" s="2">
        <v>4300</v>
      </c>
      <c r="N999" s="2">
        <v>1935</v>
      </c>
      <c r="O999" s="2">
        <v>1505</v>
      </c>
      <c r="P999" s="2">
        <v>645</v>
      </c>
      <c r="Q999" s="2">
        <v>215</v>
      </c>
      <c r="R999" s="33">
        <v>31500</v>
      </c>
    </row>
    <row r="1000" spans="12:18" x14ac:dyDescent="0.25">
      <c r="L1000" s="52">
        <v>982</v>
      </c>
      <c r="M1000" s="2">
        <v>6300</v>
      </c>
      <c r="N1000" s="2">
        <v>2835</v>
      </c>
      <c r="O1000" s="2">
        <v>2205</v>
      </c>
      <c r="P1000" s="2">
        <v>945</v>
      </c>
      <c r="Q1000" s="2">
        <v>315</v>
      </c>
      <c r="R1000" s="33">
        <v>58500</v>
      </c>
    </row>
    <row r="1001" spans="12:18" x14ac:dyDescent="0.25">
      <c r="L1001" s="52">
        <v>983</v>
      </c>
      <c r="M1001" s="2">
        <v>4300</v>
      </c>
      <c r="N1001" s="2">
        <v>1935</v>
      </c>
      <c r="O1001" s="2">
        <v>1505</v>
      </c>
      <c r="P1001" s="2">
        <v>645</v>
      </c>
      <c r="Q1001" s="2">
        <v>215</v>
      </c>
      <c r="R1001" s="33">
        <v>30000</v>
      </c>
    </row>
    <row r="1002" spans="12:18" x14ac:dyDescent="0.25">
      <c r="L1002" s="52">
        <v>984</v>
      </c>
      <c r="M1002" s="2">
        <v>5800</v>
      </c>
      <c r="N1002" s="2">
        <v>2610</v>
      </c>
      <c r="O1002" s="2">
        <v>2030</v>
      </c>
      <c r="P1002" s="2">
        <v>870</v>
      </c>
      <c r="Q1002" s="2">
        <v>290</v>
      </c>
      <c r="R1002" s="33">
        <v>27000</v>
      </c>
    </row>
    <row r="1003" spans="12:18" x14ac:dyDescent="0.25">
      <c r="L1003" s="52">
        <v>985</v>
      </c>
      <c r="M1003" s="2">
        <v>6400</v>
      </c>
      <c r="N1003" s="2">
        <v>2880</v>
      </c>
      <c r="O1003" s="2">
        <v>2240</v>
      </c>
      <c r="P1003" s="2">
        <v>960</v>
      </c>
      <c r="Q1003" s="2">
        <v>320</v>
      </c>
      <c r="R1003" s="33">
        <v>34500</v>
      </c>
    </row>
    <row r="1004" spans="12:18" x14ac:dyDescent="0.25">
      <c r="L1004" s="52">
        <v>986</v>
      </c>
      <c r="M1004" s="2">
        <v>5900</v>
      </c>
      <c r="N1004" s="2">
        <v>2655</v>
      </c>
      <c r="O1004" s="2">
        <v>2065</v>
      </c>
      <c r="P1004" s="2">
        <v>885</v>
      </c>
      <c r="Q1004" s="2">
        <v>295</v>
      </c>
      <c r="R1004" s="33">
        <v>27000</v>
      </c>
    </row>
    <row r="1005" spans="12:18" x14ac:dyDescent="0.25">
      <c r="L1005" s="52">
        <v>987</v>
      </c>
      <c r="M1005" s="2">
        <v>6600</v>
      </c>
      <c r="N1005" s="2">
        <v>2970</v>
      </c>
      <c r="O1005" s="2">
        <v>2310</v>
      </c>
      <c r="P1005" s="2">
        <v>990</v>
      </c>
      <c r="Q1005" s="2">
        <v>330</v>
      </c>
      <c r="R1005" s="33">
        <v>54000</v>
      </c>
    </row>
    <row r="1006" spans="12:18" x14ac:dyDescent="0.25">
      <c r="L1006" s="52">
        <v>988</v>
      </c>
      <c r="M1006" s="2">
        <v>4400</v>
      </c>
      <c r="N1006" s="2">
        <v>1980</v>
      </c>
      <c r="O1006" s="2">
        <v>1540</v>
      </c>
      <c r="P1006" s="2">
        <v>660</v>
      </c>
      <c r="Q1006" s="2">
        <v>220</v>
      </c>
      <c r="R1006" s="33">
        <v>24000</v>
      </c>
    </row>
    <row r="1007" spans="12:18" x14ac:dyDescent="0.25">
      <c r="L1007" s="52">
        <v>989</v>
      </c>
      <c r="M1007" s="2">
        <v>6200</v>
      </c>
      <c r="N1007" s="2">
        <v>2790</v>
      </c>
      <c r="O1007" s="2">
        <v>2170</v>
      </c>
      <c r="P1007" s="2">
        <v>930</v>
      </c>
      <c r="Q1007" s="2">
        <v>310</v>
      </c>
      <c r="R1007" s="33">
        <v>64500</v>
      </c>
    </row>
    <row r="1008" spans="12:18" x14ac:dyDescent="0.25">
      <c r="L1008" s="52">
        <v>990</v>
      </c>
      <c r="M1008" s="2">
        <v>6900</v>
      </c>
      <c r="N1008" s="2">
        <v>3105</v>
      </c>
      <c r="O1008" s="2">
        <v>2415</v>
      </c>
      <c r="P1008" s="2">
        <v>1035</v>
      </c>
      <c r="Q1008" s="2">
        <v>345</v>
      </c>
      <c r="R1008" s="33">
        <v>64500</v>
      </c>
    </row>
    <row r="1009" spans="12:18" x14ac:dyDescent="0.25">
      <c r="L1009" s="52">
        <v>991</v>
      </c>
      <c r="M1009" s="2">
        <v>6700</v>
      </c>
      <c r="N1009" s="2">
        <v>3015</v>
      </c>
      <c r="O1009" s="2">
        <v>2345</v>
      </c>
      <c r="P1009" s="2">
        <v>1005</v>
      </c>
      <c r="Q1009" s="2">
        <v>335</v>
      </c>
      <c r="R1009" s="33">
        <v>36000</v>
      </c>
    </row>
    <row r="1010" spans="12:18" x14ac:dyDescent="0.25">
      <c r="L1010" s="52">
        <v>992</v>
      </c>
      <c r="M1010" s="2">
        <v>4700</v>
      </c>
      <c r="N1010" s="2">
        <v>2115</v>
      </c>
      <c r="O1010" s="2">
        <v>1645</v>
      </c>
      <c r="P1010" s="2">
        <v>705</v>
      </c>
      <c r="Q1010" s="2">
        <v>235</v>
      </c>
      <c r="R1010" s="33">
        <v>49500</v>
      </c>
    </row>
    <row r="1011" spans="12:18" x14ac:dyDescent="0.25">
      <c r="L1011" s="52">
        <v>993</v>
      </c>
      <c r="M1011" s="2">
        <v>3900</v>
      </c>
      <c r="N1011" s="2">
        <v>1755</v>
      </c>
      <c r="O1011" s="2">
        <v>1365</v>
      </c>
      <c r="P1011" s="2">
        <v>585</v>
      </c>
      <c r="Q1011" s="2">
        <v>195</v>
      </c>
      <c r="R1011" s="33">
        <v>33000</v>
      </c>
    </row>
    <row r="1012" spans="12:18" x14ac:dyDescent="0.25">
      <c r="L1012" s="52">
        <v>994</v>
      </c>
      <c r="M1012" s="2">
        <v>6300</v>
      </c>
      <c r="N1012" s="2">
        <v>2835</v>
      </c>
      <c r="O1012" s="2">
        <v>2205</v>
      </c>
      <c r="P1012" s="2">
        <v>945</v>
      </c>
      <c r="Q1012" s="2">
        <v>315</v>
      </c>
      <c r="R1012" s="33">
        <v>34500</v>
      </c>
    </row>
    <row r="1013" spans="12:18" x14ac:dyDescent="0.25">
      <c r="L1013" s="52">
        <v>995</v>
      </c>
      <c r="M1013" s="2">
        <v>3700</v>
      </c>
      <c r="N1013" s="2">
        <v>1665</v>
      </c>
      <c r="O1013" s="2">
        <v>1295</v>
      </c>
      <c r="P1013" s="2">
        <v>555</v>
      </c>
      <c r="Q1013" s="2">
        <v>185</v>
      </c>
      <c r="R1013" s="33">
        <v>27000</v>
      </c>
    </row>
    <row r="1014" spans="12:18" x14ac:dyDescent="0.25">
      <c r="L1014" s="52">
        <v>996</v>
      </c>
      <c r="M1014" s="2">
        <v>4400</v>
      </c>
      <c r="N1014" s="2">
        <v>1980</v>
      </c>
      <c r="O1014" s="2">
        <v>1540</v>
      </c>
      <c r="P1014" s="2">
        <v>660</v>
      </c>
      <c r="Q1014" s="2">
        <v>220</v>
      </c>
      <c r="R1014" s="33">
        <v>31500</v>
      </c>
    </row>
    <row r="1015" spans="12:18" x14ac:dyDescent="0.25">
      <c r="L1015" s="52">
        <v>997</v>
      </c>
      <c r="M1015" s="2">
        <v>6400</v>
      </c>
      <c r="N1015" s="2">
        <v>2880</v>
      </c>
      <c r="O1015" s="2">
        <v>2240</v>
      </c>
      <c r="P1015" s="2">
        <v>960</v>
      </c>
      <c r="Q1015" s="2">
        <v>320</v>
      </c>
      <c r="R1015" s="33">
        <v>49500</v>
      </c>
    </row>
    <row r="1016" spans="12:18" x14ac:dyDescent="0.25">
      <c r="L1016" s="52">
        <v>998</v>
      </c>
      <c r="M1016" s="2">
        <v>4700</v>
      </c>
      <c r="N1016" s="2">
        <v>2115</v>
      </c>
      <c r="O1016" s="2">
        <v>1645</v>
      </c>
      <c r="P1016" s="2">
        <v>705</v>
      </c>
      <c r="Q1016" s="2">
        <v>235</v>
      </c>
      <c r="R1016" s="33">
        <v>18000</v>
      </c>
    </row>
    <row r="1017" spans="12:18" x14ac:dyDescent="0.25">
      <c r="L1017" s="52">
        <v>999</v>
      </c>
      <c r="M1017" s="2">
        <v>3200</v>
      </c>
      <c r="N1017" s="2">
        <v>1440</v>
      </c>
      <c r="O1017" s="2">
        <v>1120</v>
      </c>
      <c r="P1017" s="2">
        <v>480</v>
      </c>
      <c r="Q1017" s="2">
        <v>160</v>
      </c>
      <c r="R1017" s="33">
        <v>7500</v>
      </c>
    </row>
    <row r="1018" spans="12:18" x14ac:dyDescent="0.25">
      <c r="L1018" s="52">
        <v>1000</v>
      </c>
      <c r="M1018" s="2">
        <v>5600</v>
      </c>
      <c r="N1018" s="2">
        <v>2520</v>
      </c>
      <c r="O1018" s="2">
        <v>1960</v>
      </c>
      <c r="P1018" s="2">
        <v>840</v>
      </c>
      <c r="Q1018" s="2">
        <v>280</v>
      </c>
      <c r="R1018" s="33">
        <v>34500</v>
      </c>
    </row>
  </sheetData>
  <mergeCells count="13">
    <mergeCell ref="L7:M8"/>
    <mergeCell ref="C5:C9"/>
    <mergeCell ref="C10:C13"/>
    <mergeCell ref="R12:R13"/>
    <mergeCell ref="S12:S13"/>
    <mergeCell ref="B16:D16"/>
    <mergeCell ref="M16:M17"/>
    <mergeCell ref="N16:N17"/>
    <mergeCell ref="O16:O17"/>
    <mergeCell ref="P16:P17"/>
    <mergeCell ref="Q16:Q17"/>
    <mergeCell ref="R16:R17"/>
    <mergeCell ref="B17:D17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4792-098D-47A4-9C0E-12A02BDCE839}">
  <dimension ref="C3:O513"/>
  <sheetViews>
    <sheetView zoomScaleNormal="100" workbookViewId="0">
      <selection activeCell="M16" sqref="M16"/>
    </sheetView>
  </sheetViews>
  <sheetFormatPr defaultRowHeight="15" x14ac:dyDescent="0.25"/>
  <cols>
    <col min="1" max="2" width="9.140625" style="2"/>
    <col min="3" max="4" width="18.7109375" style="2" customWidth="1"/>
    <col min="5" max="5" width="18.7109375" style="33" customWidth="1"/>
    <col min="6" max="11" width="18.7109375" style="2" customWidth="1"/>
    <col min="12" max="12" width="9.140625" style="2"/>
    <col min="13" max="13" width="13.140625" style="2" bestFit="1" customWidth="1"/>
    <col min="14" max="14" width="10.85546875" style="58" bestFit="1" customWidth="1"/>
    <col min="15" max="15" width="17.28515625" style="33" bestFit="1" customWidth="1"/>
    <col min="16" max="16384" width="9.140625" style="2"/>
  </cols>
  <sheetData>
    <row r="3" spans="3:15" ht="15.75" thickBot="1" x14ac:dyDescent="0.3"/>
    <row r="4" spans="3:15" ht="15.75" thickBot="1" x14ac:dyDescent="0.3">
      <c r="C4" s="83" t="s">
        <v>77</v>
      </c>
      <c r="D4" s="2" t="s">
        <v>91</v>
      </c>
      <c r="F4" s="71" t="s">
        <v>81</v>
      </c>
      <c r="G4" s="72" t="s">
        <v>82</v>
      </c>
      <c r="H4" s="73" t="s">
        <v>83</v>
      </c>
      <c r="I4" s="81" t="s">
        <v>84</v>
      </c>
      <c r="M4" s="100" t="s">
        <v>88</v>
      </c>
      <c r="N4" s="100"/>
    </row>
    <row r="5" spans="3:15" x14ac:dyDescent="0.25">
      <c r="C5" s="84" t="s">
        <v>73</v>
      </c>
      <c r="D5" s="62">
        <v>2.8299999999999999E-2</v>
      </c>
      <c r="E5" s="2" t="s">
        <v>73</v>
      </c>
      <c r="F5" s="63">
        <v>6.9099999999999995E-2</v>
      </c>
      <c r="G5" s="57">
        <v>8.9399999999999993E-2</v>
      </c>
      <c r="H5" s="64">
        <v>9.8799999999999999E-2</v>
      </c>
      <c r="M5" s="8" t="s">
        <v>89</v>
      </c>
      <c r="N5" s="82">
        <f>36*500</f>
        <v>18000</v>
      </c>
    </row>
    <row r="6" spans="3:15" ht="15.75" thickBot="1" x14ac:dyDescent="0.3">
      <c r="C6" s="85" t="s">
        <v>74</v>
      </c>
      <c r="D6" s="62">
        <v>7.1999999999999998E-3</v>
      </c>
      <c r="E6" s="2" t="s">
        <v>74</v>
      </c>
      <c r="F6" s="65">
        <v>0.12889999999999999</v>
      </c>
      <c r="G6" s="67">
        <v>0.15210000000000001</v>
      </c>
      <c r="H6" s="68">
        <v>0.1714</v>
      </c>
    </row>
    <row r="7" spans="3:15" ht="15.75" thickBot="1" x14ac:dyDescent="0.3">
      <c r="D7" s="56"/>
      <c r="F7" s="56"/>
      <c r="G7" s="56"/>
      <c r="H7" s="56"/>
    </row>
    <row r="8" spans="3:15" ht="15.75" thickBot="1" x14ac:dyDescent="0.3">
      <c r="D8" s="103" t="s">
        <v>80</v>
      </c>
      <c r="E8" s="104"/>
      <c r="F8" s="104"/>
      <c r="G8" s="104"/>
      <c r="H8" s="104"/>
      <c r="I8" s="105"/>
      <c r="O8" s="112" t="s">
        <v>92</v>
      </c>
    </row>
    <row r="9" spans="3:15" ht="15.75" thickBot="1" x14ac:dyDescent="0.3">
      <c r="C9" s="69" t="s">
        <v>78</v>
      </c>
      <c r="D9" s="74">
        <f ca="1">AVERAGE(D16:D51)</f>
        <v>2.957398588823263E-2</v>
      </c>
      <c r="E9" s="75">
        <f ca="1">AVERAGE(E15:E51)</f>
        <v>97111.396520919108</v>
      </c>
      <c r="F9" s="76">
        <f ca="1">AVERAGE(F15:F51)</f>
        <v>5.0427303269724617E-2</v>
      </c>
      <c r="G9" s="76">
        <f ca="1">AVERAGE(G15:G51)</f>
        <v>0.10185046466066697</v>
      </c>
      <c r="H9" s="76">
        <f ca="1">AVERAGE(H15:H51)</f>
        <v>8.234269689482214E-2</v>
      </c>
      <c r="I9" s="77">
        <f ca="1">AVERAGE(I15:I51)</f>
        <v>7.1261942023734579E-2</v>
      </c>
      <c r="O9" s="113"/>
    </row>
    <row r="10" spans="3:15" ht="15.75" thickBot="1" x14ac:dyDescent="0.3">
      <c r="C10" s="70" t="s">
        <v>79</v>
      </c>
      <c r="D10" s="65">
        <f ca="1">_xlfn.STDEV.S(D16:D51)</f>
        <v>7.1952340272598489E-3</v>
      </c>
      <c r="E10" s="66">
        <f ca="1">_xlfn.STDEV.S(E15:E51)</f>
        <v>30250.189967210914</v>
      </c>
      <c r="F10" s="67">
        <f ca="1">_xlfn.STDEV.S(F15:F51)</f>
        <v>0.12030359278869392</v>
      </c>
      <c r="G10" s="67">
        <f ca="1">_xlfn.STDEV.S(G15:G51)</f>
        <v>0.16468910226407024</v>
      </c>
      <c r="H10" s="67">
        <f ca="1">_xlfn.STDEV.S(H15:H51)</f>
        <v>0.18304262675910277</v>
      </c>
      <c r="I10" s="68">
        <f ca="1">_xlfn.STDEV.S(I15:I51)</f>
        <v>9.0165706272696058E-2</v>
      </c>
      <c r="M10" s="106" t="s">
        <v>90</v>
      </c>
      <c r="N10" s="107"/>
      <c r="O10" s="110">
        <f ca="1">AVERAGE(O14:O513)</f>
        <v>1443912.3920215073</v>
      </c>
    </row>
    <row r="11" spans="3:15" ht="15.75" thickBot="1" x14ac:dyDescent="0.3">
      <c r="D11" s="56"/>
      <c r="F11" s="56"/>
      <c r="G11" s="56"/>
      <c r="H11" s="56"/>
      <c r="M11" s="108"/>
      <c r="N11" s="109"/>
      <c r="O11" s="111"/>
    </row>
    <row r="12" spans="3:15" x14ac:dyDescent="0.25">
      <c r="D12" s="56"/>
      <c r="F12" s="56"/>
      <c r="G12" s="56"/>
      <c r="H12" s="56"/>
    </row>
    <row r="13" spans="3:15" x14ac:dyDescent="0.25">
      <c r="O13" s="61" t="s">
        <v>87</v>
      </c>
    </row>
    <row r="14" spans="3:15" x14ac:dyDescent="0.25">
      <c r="C14" s="2" t="s">
        <v>75</v>
      </c>
      <c r="D14" s="2" t="s">
        <v>76</v>
      </c>
      <c r="E14" s="33" t="s">
        <v>77</v>
      </c>
      <c r="F14" s="2" t="s">
        <v>81</v>
      </c>
      <c r="G14" s="2" t="s">
        <v>82</v>
      </c>
      <c r="H14" s="2" t="s">
        <v>83</v>
      </c>
      <c r="I14" s="2" t="s">
        <v>84</v>
      </c>
      <c r="J14" s="2" t="s">
        <v>85</v>
      </c>
      <c r="K14" s="2" t="s">
        <v>86</v>
      </c>
      <c r="N14" s="60" t="s">
        <v>26</v>
      </c>
      <c r="O14" s="33">
        <f ca="1">K51</f>
        <v>1136159.0674547039</v>
      </c>
    </row>
    <row r="15" spans="3:15" x14ac:dyDescent="0.25">
      <c r="C15" s="2">
        <v>24</v>
      </c>
      <c r="D15" s="78"/>
      <c r="E15" s="33">
        <v>55000</v>
      </c>
      <c r="F15" s="78">
        <f t="shared" ref="F15:H34" ca="1" si="0">_xlfn.NORM.INV(RAND(),F$5,F$6)</f>
        <v>1.2280330887500975E-2</v>
      </c>
      <c r="G15" s="78">
        <f t="shared" ca="1" si="0"/>
        <v>-8.6744492951437893E-2</v>
      </c>
      <c r="H15" s="78">
        <f t="shared" ca="1" si="0"/>
        <v>-6.3716668006004867E-2</v>
      </c>
      <c r="I15" s="79">
        <f t="shared" ref="I15:I51" ca="1" si="1">0.5*F15+0.25*G15+0.25*H15</f>
        <v>-3.1475124795610203E-2</v>
      </c>
      <c r="J15" s="33">
        <f>E15*9%</f>
        <v>4950</v>
      </c>
      <c r="K15" s="33">
        <f>J15</f>
        <v>4950</v>
      </c>
      <c r="N15" s="59">
        <v>1</v>
      </c>
      <c r="O15" s="33">
        <f t="dataTable" ref="O15:O513" dt2D="0" dtr="0" r1="N13" ca="1"/>
        <v>1318011.3488482719</v>
      </c>
    </row>
    <row r="16" spans="3:15" x14ac:dyDescent="0.25">
      <c r="C16" s="2">
        <v>25</v>
      </c>
      <c r="D16" s="78">
        <f ca="1">_xlfn.NORM.INV(RAND(),$D$5,$D$6)</f>
        <v>2.5082756397529299E-2</v>
      </c>
      <c r="E16" s="33">
        <f ca="1">(1+D16)*E15</f>
        <v>56379.551601864114</v>
      </c>
      <c r="F16" s="78">
        <f t="shared" ca="1" si="0"/>
        <v>0.17502800476287955</v>
      </c>
      <c r="G16" s="78">
        <f t="shared" ca="1" si="0"/>
        <v>9.2335012917411668E-2</v>
      </c>
      <c r="H16" s="78">
        <f t="shared" ca="1" si="0"/>
        <v>0.32241284175698259</v>
      </c>
      <c r="I16" s="79">
        <f t="shared" ca="1" si="1"/>
        <v>0.19120096605003833</v>
      </c>
      <c r="J16" s="33">
        <f t="shared" ref="J16:J51" ca="1" si="2">E16*9%</f>
        <v>5074.1596441677702</v>
      </c>
      <c r="K16" s="33">
        <f ca="1">(1+I16)*K15+J16</f>
        <v>10970.60442611546</v>
      </c>
      <c r="M16" s="33"/>
      <c r="N16" s="59">
        <v>2</v>
      </c>
      <c r="O16" s="33">
        <v>1008793.0770159046</v>
      </c>
    </row>
    <row r="17" spans="3:15" x14ac:dyDescent="0.25">
      <c r="C17" s="2">
        <v>26</v>
      </c>
      <c r="D17" s="78">
        <f t="shared" ref="D17:D51" ca="1" si="3">_xlfn.NORM.INV(RAND(),$D$5,$D$6)</f>
        <v>4.1057062113666679E-2</v>
      </c>
      <c r="E17" s="33">
        <f ca="1">(1+D17)*E16</f>
        <v>58694.330353922531</v>
      </c>
      <c r="F17" s="78">
        <f t="shared" ca="1" si="0"/>
        <v>-0.11769357467085276</v>
      </c>
      <c r="G17" s="78">
        <f t="shared" ca="1" si="0"/>
        <v>-0.31052914896611367</v>
      </c>
      <c r="H17" s="78">
        <f t="shared" ca="1" si="0"/>
        <v>4.1088185537975636E-2</v>
      </c>
      <c r="I17" s="79">
        <f t="shared" ca="1" si="1"/>
        <v>-0.12620702819246088</v>
      </c>
      <c r="J17" s="33">
        <f t="shared" ca="1" si="2"/>
        <v>5282.4897318530275</v>
      </c>
      <c r="K17" s="33">
        <f t="shared" ref="K17:K51" ca="1" si="4">(1+I17)*K16+J17</f>
        <v>14868.526775873397</v>
      </c>
      <c r="M17" s="33"/>
      <c r="N17" s="59">
        <v>3</v>
      </c>
      <c r="O17" s="33">
        <v>1529170.9529821251</v>
      </c>
    </row>
    <row r="18" spans="3:15" x14ac:dyDescent="0.25">
      <c r="C18" s="2">
        <v>27</v>
      </c>
      <c r="D18" s="78">
        <f t="shared" ca="1" si="3"/>
        <v>3.2491217029539055E-2</v>
      </c>
      <c r="E18" s="33">
        <f t="shared" ref="E18:E51" ca="1" si="5">(1+D18)*E17</f>
        <v>60601.380579855293</v>
      </c>
      <c r="F18" s="78">
        <f t="shared" ca="1" si="0"/>
        <v>0.16244208092075796</v>
      </c>
      <c r="G18" s="78">
        <f t="shared" ca="1" si="0"/>
        <v>0.37661799049289996</v>
      </c>
      <c r="H18" s="78">
        <f t="shared" ca="1" si="0"/>
        <v>-8.8096798364686313E-3</v>
      </c>
      <c r="I18" s="79">
        <f t="shared" ca="1" si="1"/>
        <v>0.1731731181244868</v>
      </c>
      <c r="J18" s="33">
        <f t="shared" ca="1" si="2"/>
        <v>5454.1242521869763</v>
      </c>
      <c r="K18" s="33">
        <f t="shared" ca="1" si="4"/>
        <v>22897.480171755793</v>
      </c>
      <c r="M18" s="33"/>
      <c r="N18" s="59">
        <v>4</v>
      </c>
      <c r="O18" s="33">
        <v>973982.96499158768</v>
      </c>
    </row>
    <row r="19" spans="3:15" x14ac:dyDescent="0.25">
      <c r="C19" s="2">
        <v>28</v>
      </c>
      <c r="D19" s="78">
        <f t="shared" ca="1" si="3"/>
        <v>3.5818762442879508E-2</v>
      </c>
      <c r="E19" s="33">
        <f t="shared" ca="1" si="5"/>
        <v>62772.047034555653</v>
      </c>
      <c r="F19" s="78">
        <f t="shared" ca="1" si="0"/>
        <v>-4.6465072037581753E-2</v>
      </c>
      <c r="G19" s="78">
        <f t="shared" ca="1" si="0"/>
        <v>-0.15467974247391553</v>
      </c>
      <c r="H19" s="78">
        <f t="shared" ca="1" si="0"/>
        <v>-0.14023806156534796</v>
      </c>
      <c r="I19" s="79">
        <f t="shared" ca="1" si="1"/>
        <v>-9.6961987028606755E-2</v>
      </c>
      <c r="J19" s="33">
        <f t="shared" ca="1" si="2"/>
        <v>5649.484233110009</v>
      </c>
      <c r="K19" s="33">
        <f t="shared" ca="1" si="4"/>
        <v>26326.779229464235</v>
      </c>
      <c r="M19" s="33"/>
      <c r="N19" s="59">
        <v>5</v>
      </c>
      <c r="O19" s="33">
        <v>1130278.5385660746</v>
      </c>
    </row>
    <row r="20" spans="3:15" x14ac:dyDescent="0.25">
      <c r="C20" s="2">
        <v>29</v>
      </c>
      <c r="D20" s="78">
        <f t="shared" ca="1" si="3"/>
        <v>2.5221225607083696E-2</v>
      </c>
      <c r="E20" s="33">
        <f t="shared" ca="1" si="5"/>
        <v>64355.234994632643</v>
      </c>
      <c r="F20" s="78">
        <f t="shared" ca="1" si="0"/>
        <v>0.11439877311402011</v>
      </c>
      <c r="G20" s="78">
        <f t="shared" ca="1" si="0"/>
        <v>6.1318340893960037E-2</v>
      </c>
      <c r="H20" s="78">
        <f t="shared" ca="1" si="0"/>
        <v>7.0697800764263172E-2</v>
      </c>
      <c r="I20" s="79">
        <f t="shared" ca="1" si="1"/>
        <v>9.0203421971565861E-2</v>
      </c>
      <c r="J20" s="33">
        <f t="shared" ca="1" si="2"/>
        <v>5791.9711495169377</v>
      </c>
      <c r="K20" s="33">
        <f t="shared" ca="1" si="4"/>
        <v>34493.515954968796</v>
      </c>
      <c r="M20" s="33"/>
      <c r="N20" s="59">
        <v>6</v>
      </c>
      <c r="O20" s="33">
        <v>1153818.6465329395</v>
      </c>
    </row>
    <row r="21" spans="3:15" x14ac:dyDescent="0.25">
      <c r="C21" s="2">
        <v>30</v>
      </c>
      <c r="D21" s="78">
        <f t="shared" ca="1" si="3"/>
        <v>2.8160579472160229E-2</v>
      </c>
      <c r="E21" s="33">
        <f t="shared" ca="1" si="5"/>
        <v>66167.515704148536</v>
      </c>
      <c r="F21" s="78">
        <f t="shared" ca="1" si="0"/>
        <v>4.8417414799403174E-2</v>
      </c>
      <c r="G21" s="78">
        <f t="shared" ca="1" si="0"/>
        <v>6.7985433180057786E-3</v>
      </c>
      <c r="H21" s="78">
        <f t="shared" ca="1" si="0"/>
        <v>0.50620366750251866</v>
      </c>
      <c r="I21" s="79">
        <f t="shared" ca="1" si="1"/>
        <v>0.15245926010483268</v>
      </c>
      <c r="J21" s="33">
        <f t="shared" ca="1" si="2"/>
        <v>5955.0764133733683</v>
      </c>
      <c r="K21" s="33">
        <f t="shared" ca="1" si="4"/>
        <v>45707.448289250948</v>
      </c>
      <c r="M21" s="33"/>
      <c r="N21" s="59">
        <v>7</v>
      </c>
      <c r="O21" s="33">
        <v>2398567.7300166413</v>
      </c>
    </row>
    <row r="22" spans="3:15" x14ac:dyDescent="0.25">
      <c r="C22" s="2">
        <v>31</v>
      </c>
      <c r="D22" s="78">
        <f t="shared" ca="1" si="3"/>
        <v>1.9764752209715492E-2</v>
      </c>
      <c r="E22" s="33">
        <f t="shared" ca="1" si="5"/>
        <v>67475.300256373492</v>
      </c>
      <c r="F22" s="78">
        <f t="shared" ca="1" si="0"/>
        <v>-1.0554660462157667E-2</v>
      </c>
      <c r="G22" s="78">
        <f t="shared" ca="1" si="0"/>
        <v>0.24597951677554525</v>
      </c>
      <c r="H22" s="78">
        <f t="shared" ca="1" si="0"/>
        <v>7.7204304455346415E-2</v>
      </c>
      <c r="I22" s="79">
        <f t="shared" ca="1" si="1"/>
        <v>7.5518625076644086E-2</v>
      </c>
      <c r="J22" s="33">
        <f t="shared" ca="1" si="2"/>
        <v>6072.7770230736141</v>
      </c>
      <c r="K22" s="33">
        <f t="shared" ca="1" si="4"/>
        <v>55231.988962890595</v>
      </c>
      <c r="M22" s="33"/>
      <c r="N22" s="59">
        <v>8</v>
      </c>
      <c r="O22" s="33">
        <v>2271587.8880847772</v>
      </c>
    </row>
    <row r="23" spans="3:15" x14ac:dyDescent="0.25">
      <c r="C23" s="2">
        <v>32</v>
      </c>
      <c r="D23" s="78">
        <f t="shared" ca="1" si="3"/>
        <v>2.7581318178924012E-2</v>
      </c>
      <c r="E23" s="33">
        <f t="shared" ca="1" si="5"/>
        <v>69336.357981962952</v>
      </c>
      <c r="F23" s="78">
        <f t="shared" ca="1" si="0"/>
        <v>0.2084003659847862</v>
      </c>
      <c r="G23" s="78">
        <f t="shared" ca="1" si="0"/>
        <v>5.8239996587368809E-2</v>
      </c>
      <c r="H23" s="78">
        <f t="shared" ca="1" si="0"/>
        <v>0.24480277359612898</v>
      </c>
      <c r="I23" s="79">
        <f t="shared" ca="1" si="1"/>
        <v>0.17996087553826756</v>
      </c>
      <c r="J23" s="33">
        <f t="shared" ca="1" si="2"/>
        <v>6240.2722183766655</v>
      </c>
      <c r="K23" s="33">
        <f t="shared" ca="1" si="4"/>
        <v>71411.858272748985</v>
      </c>
      <c r="N23" s="59">
        <v>9</v>
      </c>
      <c r="O23" s="33">
        <v>1268430.252038392</v>
      </c>
    </row>
    <row r="24" spans="3:15" x14ac:dyDescent="0.25">
      <c r="C24" s="2">
        <v>33</v>
      </c>
      <c r="D24" s="78">
        <f t="shared" ca="1" si="3"/>
        <v>2.9734426117245239E-2</v>
      </c>
      <c r="E24" s="33">
        <f t="shared" ca="1" si="5"/>
        <v>71398.034795616491</v>
      </c>
      <c r="F24" s="78">
        <f t="shared" ca="1" si="0"/>
        <v>-3.4623911706720828E-3</v>
      </c>
      <c r="G24" s="78">
        <f t="shared" ca="1" si="0"/>
        <v>1.5628134472333133E-2</v>
      </c>
      <c r="H24" s="78">
        <f t="shared" ca="1" si="0"/>
        <v>-6.2340990473391644E-2</v>
      </c>
      <c r="I24" s="79">
        <f t="shared" ca="1" si="1"/>
        <v>-1.3409409585600669E-2</v>
      </c>
      <c r="J24" s="33">
        <f t="shared" ca="1" si="2"/>
        <v>6425.8231316054844</v>
      </c>
      <c r="K24" s="33">
        <f t="shared" ca="1" si="4"/>
        <v>76880.090547506319</v>
      </c>
      <c r="N24" s="59">
        <v>10</v>
      </c>
      <c r="O24" s="33">
        <v>2128587.2617115462</v>
      </c>
    </row>
    <row r="25" spans="3:15" x14ac:dyDescent="0.25">
      <c r="C25" s="2">
        <v>34</v>
      </c>
      <c r="D25" s="78">
        <f t="shared" ca="1" si="3"/>
        <v>3.2641685846412985E-2</v>
      </c>
      <c r="E25" s="33">
        <f t="shared" ca="1" si="5"/>
        <v>73728.587017466256</v>
      </c>
      <c r="F25" s="78">
        <f t="shared" ca="1" si="0"/>
        <v>0.25805800979658416</v>
      </c>
      <c r="G25" s="78">
        <f t="shared" ca="1" si="0"/>
        <v>0.16980584513231678</v>
      </c>
      <c r="H25" s="78">
        <f t="shared" ca="1" si="0"/>
        <v>-0.26253353645842503</v>
      </c>
      <c r="I25" s="79">
        <f t="shared" ca="1" si="1"/>
        <v>0.10584708206676502</v>
      </c>
      <c r="J25" s="33">
        <f t="shared" ca="1" si="2"/>
        <v>6635.5728315719625</v>
      </c>
      <c r="K25" s="33">
        <f t="shared" ca="1" si="4"/>
        <v>91653.196632560503</v>
      </c>
      <c r="N25" s="59">
        <v>11</v>
      </c>
      <c r="O25" s="33">
        <v>1752683.9898608844</v>
      </c>
    </row>
    <row r="26" spans="3:15" x14ac:dyDescent="0.25">
      <c r="C26" s="2">
        <v>35</v>
      </c>
      <c r="D26" s="78">
        <f t="shared" ca="1" si="3"/>
        <v>3.3308554715401305E-2</v>
      </c>
      <c r="E26" s="33">
        <f t="shared" ca="1" si="5"/>
        <v>76184.37969222675</v>
      </c>
      <c r="F26" s="78">
        <f t="shared" ca="1" si="0"/>
        <v>-1.0473640795210098E-3</v>
      </c>
      <c r="G26" s="78">
        <f t="shared" ca="1" si="0"/>
        <v>9.550090802998705E-2</v>
      </c>
      <c r="H26" s="78">
        <f t="shared" ca="1" si="0"/>
        <v>-2.2096614200610237E-2</v>
      </c>
      <c r="I26" s="79">
        <f t="shared" ca="1" si="1"/>
        <v>1.7827391417583698E-2</v>
      </c>
      <c r="J26" s="33">
        <f t="shared" ca="1" si="2"/>
        <v>6856.5941723004071</v>
      </c>
      <c r="K26" s="33">
        <f t="shared" ca="1" si="4"/>
        <v>100143.72821590233</v>
      </c>
      <c r="N26" s="59">
        <v>12</v>
      </c>
      <c r="O26" s="33">
        <v>1834307.9717062463</v>
      </c>
    </row>
    <row r="27" spans="3:15" x14ac:dyDescent="0.25">
      <c r="C27" s="2">
        <v>36</v>
      </c>
      <c r="D27" s="78">
        <f t="shared" ca="1" si="3"/>
        <v>2.3086736648383316E-2</v>
      </c>
      <c r="E27" s="33">
        <f t="shared" ca="1" si="5"/>
        <v>77943.22840290163</v>
      </c>
      <c r="F27" s="78">
        <f t="shared" ca="1" si="0"/>
        <v>0.22067751601159533</v>
      </c>
      <c r="G27" s="78">
        <f t="shared" ca="1" si="0"/>
        <v>0.12588070262192622</v>
      </c>
      <c r="H27" s="78">
        <f t="shared" ca="1" si="0"/>
        <v>0.21254338573546688</v>
      </c>
      <c r="I27" s="79">
        <f t="shared" ca="1" si="1"/>
        <v>0.19494478009514593</v>
      </c>
      <c r="J27" s="33">
        <f t="shared" ca="1" si="2"/>
        <v>7014.8905562611462</v>
      </c>
      <c r="K27" s="33">
        <f t="shared" ca="1" si="4"/>
        <v>126681.11584712061</v>
      </c>
      <c r="N27" s="59">
        <v>13</v>
      </c>
      <c r="O27" s="33">
        <v>1238943.4950936155</v>
      </c>
    </row>
    <row r="28" spans="3:15" x14ac:dyDescent="0.25">
      <c r="C28" s="2">
        <v>37</v>
      </c>
      <c r="D28" s="78">
        <f t="shared" ca="1" si="3"/>
        <v>1.8450256932793979E-2</v>
      </c>
      <c r="E28" s="33">
        <f t="shared" ca="1" si="5"/>
        <v>79381.300993106619</v>
      </c>
      <c r="F28" s="78">
        <f t="shared" ca="1" si="0"/>
        <v>5.3802523331456013E-2</v>
      </c>
      <c r="G28" s="78">
        <f t="shared" ca="1" si="0"/>
        <v>0.23307848751351073</v>
      </c>
      <c r="H28" s="78">
        <f t="shared" ca="1" si="0"/>
        <v>9.6502055067611558E-2</v>
      </c>
      <c r="I28" s="79">
        <f t="shared" ca="1" si="1"/>
        <v>0.10929639731100858</v>
      </c>
      <c r="J28" s="33">
        <f t="shared" ca="1" si="2"/>
        <v>7144.317089379595</v>
      </c>
      <c r="K28" s="33">
        <f t="shared" ca="1" si="4"/>
        <v>147671.22250592901</v>
      </c>
      <c r="N28" s="59">
        <v>14</v>
      </c>
      <c r="O28" s="33">
        <v>1294433.8844468314</v>
      </c>
    </row>
    <row r="29" spans="3:15" x14ac:dyDescent="0.25">
      <c r="C29" s="2">
        <v>38</v>
      </c>
      <c r="D29" s="78">
        <f t="shared" ca="1" si="3"/>
        <v>2.4711265922382399E-2</v>
      </c>
      <c r="E29" s="33">
        <f t="shared" ca="1" si="5"/>
        <v>81342.913431211957</v>
      </c>
      <c r="F29" s="78">
        <f t="shared" ca="1" si="0"/>
        <v>3.9559738317856169E-2</v>
      </c>
      <c r="G29" s="78">
        <f t="shared" ca="1" si="0"/>
        <v>0.25148690805972723</v>
      </c>
      <c r="H29" s="78">
        <f t="shared" ca="1" si="0"/>
        <v>0.37640410770848082</v>
      </c>
      <c r="I29" s="79">
        <f t="shared" ca="1" si="1"/>
        <v>0.17675262310098011</v>
      </c>
      <c r="J29" s="33">
        <f t="shared" ca="1" si="2"/>
        <v>7320.862208809076</v>
      </c>
      <c r="K29" s="33">
        <f t="shared" ca="1" si="4"/>
        <v>181093.36064918953</v>
      </c>
      <c r="N29" s="59">
        <v>15</v>
      </c>
      <c r="O29" s="33">
        <v>1069626.5802495372</v>
      </c>
    </row>
    <row r="30" spans="3:15" x14ac:dyDescent="0.25">
      <c r="C30" s="2">
        <v>39</v>
      </c>
      <c r="D30" s="78">
        <f t="shared" ca="1" si="3"/>
        <v>2.8088160364010312E-2</v>
      </c>
      <c r="E30" s="33">
        <f t="shared" ca="1" si="5"/>
        <v>83627.686228143648</v>
      </c>
      <c r="F30" s="78">
        <f t="shared" ca="1" si="0"/>
        <v>-2.1636563742010409E-2</v>
      </c>
      <c r="G30" s="78">
        <f t="shared" ca="1" si="0"/>
        <v>0.10319863037782818</v>
      </c>
      <c r="H30" s="78">
        <f t="shared" ca="1" si="0"/>
        <v>7.9059700820442669E-2</v>
      </c>
      <c r="I30" s="79">
        <f t="shared" ca="1" si="1"/>
        <v>3.4746300928562512E-2</v>
      </c>
      <c r="J30" s="33">
        <f t="shared" ca="1" si="2"/>
        <v>7526.4917605329283</v>
      </c>
      <c r="K30" s="33">
        <f t="shared" ca="1" si="4"/>
        <v>194912.17681500388</v>
      </c>
      <c r="N30" s="59">
        <v>16</v>
      </c>
      <c r="O30" s="33">
        <v>2116230.2446571235</v>
      </c>
    </row>
    <row r="31" spans="3:15" x14ac:dyDescent="0.25">
      <c r="C31" s="2">
        <v>40</v>
      </c>
      <c r="D31" s="78">
        <f t="shared" ca="1" si="3"/>
        <v>3.2358078193999711E-2</v>
      </c>
      <c r="E31" s="33">
        <f t="shared" ca="1" si="5"/>
        <v>86333.717438297186</v>
      </c>
      <c r="F31" s="78">
        <f t="shared" ca="1" si="0"/>
        <v>0.11461615913073916</v>
      </c>
      <c r="G31" s="78">
        <f t="shared" ca="1" si="0"/>
        <v>0.10916630729272112</v>
      </c>
      <c r="H31" s="78">
        <f t="shared" ca="1" si="0"/>
        <v>-2.3824576353521754E-2</v>
      </c>
      <c r="I31" s="79">
        <f t="shared" ca="1" si="1"/>
        <v>7.8643512300169416E-2</v>
      </c>
      <c r="J31" s="33">
        <f t="shared" ca="1" si="2"/>
        <v>7770.0345694467469</v>
      </c>
      <c r="K31" s="33">
        <f t="shared" ca="1" si="4"/>
        <v>218010.78955925419</v>
      </c>
      <c r="N31" s="59">
        <v>17</v>
      </c>
      <c r="O31" s="33">
        <v>1422514.2268449662</v>
      </c>
    </row>
    <row r="32" spans="3:15" x14ac:dyDescent="0.25">
      <c r="C32" s="2">
        <v>41</v>
      </c>
      <c r="D32" s="78">
        <f t="shared" ca="1" si="3"/>
        <v>3.0660516865864913E-2</v>
      </c>
      <c r="E32" s="33">
        <f t="shared" ca="1" si="5"/>
        <v>88980.753837906916</v>
      </c>
      <c r="F32" s="78">
        <f t="shared" ca="1" si="0"/>
        <v>-0.20807273150869054</v>
      </c>
      <c r="G32" s="78">
        <f t="shared" ca="1" si="0"/>
        <v>0.28620143889270244</v>
      </c>
      <c r="H32" s="78">
        <f t="shared" ca="1" si="0"/>
        <v>5.4463752135006274E-2</v>
      </c>
      <c r="I32" s="79">
        <f t="shared" ca="1" si="1"/>
        <v>-1.8870067997418093E-2</v>
      </c>
      <c r="J32" s="33">
        <f t="shared" ca="1" si="2"/>
        <v>8008.2678454116221</v>
      </c>
      <c r="K32" s="33">
        <f t="shared" ca="1" si="4"/>
        <v>221905.17898151188</v>
      </c>
      <c r="N32" s="59">
        <v>18</v>
      </c>
      <c r="O32" s="33">
        <v>1390028.79581092</v>
      </c>
    </row>
    <row r="33" spans="3:15" x14ac:dyDescent="0.25">
      <c r="C33" s="2">
        <v>42</v>
      </c>
      <c r="D33" s="78">
        <f t="shared" ca="1" si="3"/>
        <v>3.7549021884415779E-2</v>
      </c>
      <c r="E33" s="33">
        <f t="shared" ca="1" si="5"/>
        <v>92321.894111058311</v>
      </c>
      <c r="F33" s="78">
        <f t="shared" ca="1" si="0"/>
        <v>-4.930202880183028E-2</v>
      </c>
      <c r="G33" s="78">
        <f t="shared" ca="1" si="0"/>
        <v>0.19500432961361669</v>
      </c>
      <c r="H33" s="78">
        <f t="shared" ca="1" si="0"/>
        <v>0.15531892739581729</v>
      </c>
      <c r="I33" s="79">
        <f t="shared" ca="1" si="1"/>
        <v>6.2929799851443355E-2</v>
      </c>
      <c r="J33" s="33">
        <f t="shared" ca="1" si="2"/>
        <v>8308.9704699952472</v>
      </c>
      <c r="K33" s="33">
        <f t="shared" ca="1" si="4"/>
        <v>244178.5979508124</v>
      </c>
      <c r="N33" s="59">
        <v>19</v>
      </c>
      <c r="O33" s="33">
        <v>1121273.9351358081</v>
      </c>
    </row>
    <row r="34" spans="3:15" x14ac:dyDescent="0.25">
      <c r="C34" s="2">
        <v>43</v>
      </c>
      <c r="D34" s="78">
        <f t="shared" ca="1" si="3"/>
        <v>3.1400365152219521E-2</v>
      </c>
      <c r="E34" s="33">
        <f t="shared" ca="1" si="5"/>
        <v>95220.835297690079</v>
      </c>
      <c r="F34" s="78">
        <f t="shared" ca="1" si="0"/>
        <v>2.0149596470267032E-2</v>
      </c>
      <c r="G34" s="78">
        <f t="shared" ca="1" si="0"/>
        <v>0.13191383386072131</v>
      </c>
      <c r="H34" s="78">
        <f t="shared" ca="1" si="0"/>
        <v>-9.2238381853891133E-2</v>
      </c>
      <c r="I34" s="79">
        <f t="shared" ca="1" si="1"/>
        <v>1.9993661236841063E-2</v>
      </c>
      <c r="J34" s="33">
        <f t="shared" ca="1" si="2"/>
        <v>8569.8751767921076</v>
      </c>
      <c r="K34" s="33">
        <f t="shared" ca="1" si="4"/>
        <v>257630.49729631987</v>
      </c>
      <c r="N34" s="59">
        <v>20</v>
      </c>
      <c r="O34" s="33">
        <v>774359.66789427993</v>
      </c>
    </row>
    <row r="35" spans="3:15" x14ac:dyDescent="0.25">
      <c r="C35" s="2">
        <v>44</v>
      </c>
      <c r="D35" s="78">
        <f t="shared" ca="1" si="3"/>
        <v>2.6450547851244496E-2</v>
      </c>
      <c r="E35" s="33">
        <f t="shared" ca="1" si="5"/>
        <v>97739.478558167102</v>
      </c>
      <c r="F35" s="78">
        <f t="shared" ref="F35:H51" ca="1" si="6">_xlfn.NORM.INV(RAND(),F$5,F$6)</f>
        <v>0.1352944840397865</v>
      </c>
      <c r="G35" s="78">
        <f t="shared" ca="1" si="6"/>
        <v>0.27324405223060777</v>
      </c>
      <c r="H35" s="78">
        <f t="shared" ca="1" si="6"/>
        <v>9.2857940973270922E-2</v>
      </c>
      <c r="I35" s="79">
        <f t="shared" ca="1" si="1"/>
        <v>0.15917274032086293</v>
      </c>
      <c r="J35" s="33">
        <f t="shared" ca="1" si="2"/>
        <v>8796.5530702350388</v>
      </c>
      <c r="K35" s="33">
        <f t="shared" ca="1" si="4"/>
        <v>307434.80261143681</v>
      </c>
      <c r="N35" s="59">
        <v>21</v>
      </c>
      <c r="O35" s="33">
        <v>854710.98497578828</v>
      </c>
    </row>
    <row r="36" spans="3:15" x14ac:dyDescent="0.25">
      <c r="C36" s="2">
        <v>45</v>
      </c>
      <c r="D36" s="78">
        <f t="shared" ca="1" si="3"/>
        <v>2.9226797594006752E-2</v>
      </c>
      <c r="E36" s="33">
        <f t="shared" ca="1" si="5"/>
        <v>100596.09051493042</v>
      </c>
      <c r="F36" s="78">
        <f t="shared" ca="1" si="6"/>
        <v>9.2600651003564668E-2</v>
      </c>
      <c r="G36" s="78">
        <f t="shared" ca="1" si="6"/>
        <v>0.44196937133015612</v>
      </c>
      <c r="H36" s="78">
        <f t="shared" ca="1" si="6"/>
        <v>0.11997096657474221</v>
      </c>
      <c r="I36" s="79">
        <f t="shared" ca="1" si="1"/>
        <v>0.18678540997800691</v>
      </c>
      <c r="J36" s="33">
        <f t="shared" ca="1" si="2"/>
        <v>9053.6481463437376</v>
      </c>
      <c r="K36" s="33">
        <f t="shared" ca="1" si="4"/>
        <v>373912.78640506533</v>
      </c>
      <c r="N36" s="59">
        <v>22</v>
      </c>
      <c r="O36" s="33">
        <v>1564258.3111965093</v>
      </c>
    </row>
    <row r="37" spans="3:15" x14ac:dyDescent="0.25">
      <c r="C37" s="2">
        <v>46</v>
      </c>
      <c r="D37" s="78">
        <f t="shared" ca="1" si="3"/>
        <v>2.3214402251739704E-2</v>
      </c>
      <c r="E37" s="33">
        <f t="shared" ca="1" si="5"/>
        <v>102931.36862509644</v>
      </c>
      <c r="F37" s="78">
        <f t="shared" ca="1" si="6"/>
        <v>-0.14659488841726742</v>
      </c>
      <c r="G37" s="78">
        <f t="shared" ca="1" si="6"/>
        <v>9.0472132284480075E-2</v>
      </c>
      <c r="H37" s="78">
        <f t="shared" ca="1" si="6"/>
        <v>4.8092438782320113E-2</v>
      </c>
      <c r="I37" s="79">
        <f t="shared" ca="1" si="1"/>
        <v>-3.865630144193366E-2</v>
      </c>
      <c r="J37" s="33">
        <f t="shared" ca="1" si="2"/>
        <v>9263.8231762586784</v>
      </c>
      <c r="K37" s="33">
        <f t="shared" ca="1" si="4"/>
        <v>368722.52419705642</v>
      </c>
      <c r="N37" s="59">
        <v>23</v>
      </c>
      <c r="O37" s="33">
        <v>1619198.8380137885</v>
      </c>
    </row>
    <row r="38" spans="3:15" x14ac:dyDescent="0.25">
      <c r="C38" s="2">
        <v>47</v>
      </c>
      <c r="D38" s="78">
        <f t="shared" ca="1" si="3"/>
        <v>4.8919520742528894E-2</v>
      </c>
      <c r="E38" s="33">
        <f t="shared" ca="1" si="5"/>
        <v>107966.72184760873</v>
      </c>
      <c r="F38" s="78">
        <f t="shared" ca="1" si="6"/>
        <v>0.27560763755190004</v>
      </c>
      <c r="G38" s="78">
        <f t="shared" ca="1" si="6"/>
        <v>-7.419693723254818E-2</v>
      </c>
      <c r="H38" s="78">
        <f t="shared" ca="1" si="6"/>
        <v>3.9268559620250498E-3</v>
      </c>
      <c r="I38" s="79">
        <f t="shared" ca="1" si="1"/>
        <v>0.12023629845831924</v>
      </c>
      <c r="J38" s="33">
        <f t="shared" ca="1" si="2"/>
        <v>9717.004966284785</v>
      </c>
      <c r="K38" s="33">
        <f t="shared" ca="1" si="4"/>
        <v>422773.36063100328</v>
      </c>
      <c r="N38" s="59">
        <v>24</v>
      </c>
      <c r="O38" s="33">
        <v>1708882.4012633034</v>
      </c>
    </row>
    <row r="39" spans="3:15" x14ac:dyDescent="0.25">
      <c r="C39" s="2">
        <v>48</v>
      </c>
      <c r="D39" s="78">
        <f t="shared" ca="1" si="3"/>
        <v>2.6112783910924628E-2</v>
      </c>
      <c r="E39" s="33">
        <f t="shared" ca="1" si="5"/>
        <v>110786.03352478622</v>
      </c>
      <c r="F39" s="78">
        <f t="shared" ca="1" si="6"/>
        <v>0.17428789689775179</v>
      </c>
      <c r="G39" s="78">
        <f t="shared" ca="1" si="6"/>
        <v>-7.6272009467451343E-2</v>
      </c>
      <c r="H39" s="78">
        <f t="shared" ca="1" si="6"/>
        <v>0.13007928304502409</v>
      </c>
      <c r="I39" s="79">
        <f t="shared" ca="1" si="1"/>
        <v>0.10059576684326908</v>
      </c>
      <c r="J39" s="33">
        <f t="shared" ca="1" si="2"/>
        <v>9970.7430172307595</v>
      </c>
      <c r="K39" s="33">
        <f t="shared" ca="1" si="4"/>
        <v>475273.31406181579</v>
      </c>
      <c r="N39" s="59">
        <v>25</v>
      </c>
      <c r="O39" s="33">
        <v>2428981.0012791744</v>
      </c>
    </row>
    <row r="40" spans="3:15" x14ac:dyDescent="0.25">
      <c r="C40" s="2">
        <v>49</v>
      </c>
      <c r="D40" s="78">
        <f t="shared" ca="1" si="3"/>
        <v>2.7876899462992894E-2</v>
      </c>
      <c r="E40" s="33">
        <f t="shared" ca="1" si="5"/>
        <v>113874.40464326047</v>
      </c>
      <c r="F40" s="78">
        <f t="shared" ca="1" si="6"/>
        <v>-7.9972696093181944E-3</v>
      </c>
      <c r="G40" s="78">
        <f t="shared" ca="1" si="6"/>
        <v>0.14081656065585202</v>
      </c>
      <c r="H40" s="78">
        <f t="shared" ca="1" si="6"/>
        <v>0.3146635939878159</v>
      </c>
      <c r="I40" s="79">
        <f t="shared" ca="1" si="1"/>
        <v>0.10987140385625788</v>
      </c>
      <c r="J40" s="33">
        <f t="shared" ca="1" si="2"/>
        <v>10248.696417893441</v>
      </c>
      <c r="K40" s="33">
        <f t="shared" ca="1" si="4"/>
        <v>537740.95671109704</v>
      </c>
      <c r="N40" s="59">
        <v>26</v>
      </c>
      <c r="O40" s="33">
        <v>861757.38386345573</v>
      </c>
    </row>
    <row r="41" spans="3:15" x14ac:dyDescent="0.25">
      <c r="C41" s="2">
        <v>50</v>
      </c>
      <c r="D41" s="78">
        <f t="shared" ca="1" si="3"/>
        <v>1.4536281809145015E-2</v>
      </c>
      <c r="E41" s="33">
        <f t="shared" ca="1" si="5"/>
        <v>115529.71508000352</v>
      </c>
      <c r="F41" s="78">
        <f t="shared" ca="1" si="6"/>
        <v>8.9851262840581869E-2</v>
      </c>
      <c r="G41" s="78">
        <f t="shared" ca="1" si="6"/>
        <v>0.2791227225215816</v>
      </c>
      <c r="H41" s="78">
        <f t="shared" ca="1" si="6"/>
        <v>3.0014083150344956E-3</v>
      </c>
      <c r="I41" s="79">
        <f t="shared" ca="1" si="1"/>
        <v>0.11545666412944496</v>
      </c>
      <c r="J41" s="33">
        <f t="shared" ca="1" si="2"/>
        <v>10397.674357200316</v>
      </c>
      <c r="K41" s="33">
        <f t="shared" ca="1" si="4"/>
        <v>610224.40809593687</v>
      </c>
      <c r="N41" s="59">
        <v>27</v>
      </c>
      <c r="O41" s="33">
        <v>1386902.937383187</v>
      </c>
    </row>
    <row r="42" spans="3:15" x14ac:dyDescent="0.25">
      <c r="C42" s="2">
        <v>51</v>
      </c>
      <c r="D42" s="78">
        <f t="shared" ca="1" si="3"/>
        <v>3.3760046300647564E-2</v>
      </c>
      <c r="E42" s="33">
        <f t="shared" ca="1" si="5"/>
        <v>119430.00361020505</v>
      </c>
      <c r="F42" s="78">
        <f t="shared" ca="1" si="6"/>
        <v>2.7535898563968569E-3</v>
      </c>
      <c r="G42" s="78">
        <f t="shared" ca="1" si="6"/>
        <v>3.7585981049164753E-2</v>
      </c>
      <c r="H42" s="78">
        <f t="shared" ca="1" si="6"/>
        <v>8.2986237979211661E-2</v>
      </c>
      <c r="I42" s="79">
        <f t="shared" ca="1" si="1"/>
        <v>3.1519849685292534E-2</v>
      </c>
      <c r="J42" s="33">
        <f t="shared" ca="1" si="2"/>
        <v>10748.700324918454</v>
      </c>
      <c r="K42" s="33">
        <f t="shared" ca="1" si="4"/>
        <v>640207.29003833595</v>
      </c>
      <c r="N42" s="59">
        <v>28</v>
      </c>
      <c r="O42" s="33">
        <v>1280843.5184227286</v>
      </c>
    </row>
    <row r="43" spans="3:15" x14ac:dyDescent="0.25">
      <c r="C43" s="2">
        <v>52</v>
      </c>
      <c r="D43" s="78">
        <f t="shared" ca="1" si="3"/>
        <v>2.8387565895676866E-2</v>
      </c>
      <c r="E43" s="33">
        <f t="shared" ca="1" si="5"/>
        <v>122820.33070761069</v>
      </c>
      <c r="F43" s="78">
        <f t="shared" ca="1" si="6"/>
        <v>-0.10533551846873845</v>
      </c>
      <c r="G43" s="78">
        <f t="shared" ca="1" si="6"/>
        <v>0.22053105905628123</v>
      </c>
      <c r="H43" s="78">
        <f t="shared" ca="1" si="6"/>
        <v>8.9273277918767435E-3</v>
      </c>
      <c r="I43" s="79">
        <f t="shared" ca="1" si="1"/>
        <v>4.6968374776702668E-3</v>
      </c>
      <c r="J43" s="33">
        <f t="shared" ca="1" si="2"/>
        <v>11053.829763684962</v>
      </c>
      <c r="K43" s="33">
        <f t="shared" ca="1" si="4"/>
        <v>654268.06939535076</v>
      </c>
      <c r="N43" s="59">
        <v>29</v>
      </c>
      <c r="O43" s="33">
        <v>1225839.7847644694</v>
      </c>
    </row>
    <row r="44" spans="3:15" x14ac:dyDescent="0.25">
      <c r="C44" s="2">
        <v>53</v>
      </c>
      <c r="D44" s="78">
        <f t="shared" ca="1" si="3"/>
        <v>2.5256615243683368E-2</v>
      </c>
      <c r="E44" s="33">
        <f t="shared" ca="1" si="5"/>
        <v>125922.35654439474</v>
      </c>
      <c r="F44" s="78">
        <f t="shared" ca="1" si="6"/>
        <v>1.920543678726775E-2</v>
      </c>
      <c r="G44" s="78">
        <f t="shared" ca="1" si="6"/>
        <v>-2.5647279536679807E-3</v>
      </c>
      <c r="H44" s="78">
        <f t="shared" ca="1" si="6"/>
        <v>0.12117398177870706</v>
      </c>
      <c r="I44" s="79">
        <f t="shared" ca="1" si="1"/>
        <v>3.9255031849893644E-2</v>
      </c>
      <c r="J44" s="33">
        <f t="shared" ca="1" si="2"/>
        <v>11333.012088995527</v>
      </c>
      <c r="K44" s="33">
        <f t="shared" ca="1" si="4"/>
        <v>691284.39538682927</v>
      </c>
      <c r="N44" s="59">
        <v>30</v>
      </c>
      <c r="O44" s="33">
        <v>1240927.295490907</v>
      </c>
    </row>
    <row r="45" spans="3:15" x14ac:dyDescent="0.25">
      <c r="C45" s="2">
        <v>54</v>
      </c>
      <c r="D45" s="78">
        <f t="shared" ca="1" si="3"/>
        <v>4.0713625832766234E-2</v>
      </c>
      <c r="E45" s="33">
        <f t="shared" ca="1" si="5"/>
        <v>131049.11225272343</v>
      </c>
      <c r="F45" s="78">
        <f t="shared" ca="1" si="6"/>
        <v>-3.3345391472115862E-2</v>
      </c>
      <c r="G45" s="78">
        <f t="shared" ca="1" si="6"/>
        <v>4.1814549018712288E-2</v>
      </c>
      <c r="H45" s="78">
        <f t="shared" ca="1" si="6"/>
        <v>-9.8177223011193471E-2</v>
      </c>
      <c r="I45" s="79">
        <f t="shared" ca="1" si="1"/>
        <v>-3.0763364234178227E-2</v>
      </c>
      <c r="J45" s="33">
        <f t="shared" ca="1" si="2"/>
        <v>11794.420102745107</v>
      </c>
      <c r="K45" s="33">
        <f t="shared" ca="1" si="4"/>
        <v>681812.5818448856</v>
      </c>
      <c r="N45" s="59">
        <v>31</v>
      </c>
      <c r="O45" s="33">
        <v>2132345.0365567477</v>
      </c>
    </row>
    <row r="46" spans="3:15" x14ac:dyDescent="0.25">
      <c r="C46" s="2">
        <v>55</v>
      </c>
      <c r="D46" s="78">
        <f t="shared" ca="1" si="3"/>
        <v>3.1605997483670357E-2</v>
      </c>
      <c r="E46" s="33">
        <f t="shared" ca="1" si="5"/>
        <v>135191.05016482025</v>
      </c>
      <c r="F46" s="78">
        <f t="shared" ca="1" si="6"/>
        <v>-0.11253068930657045</v>
      </c>
      <c r="G46" s="78">
        <f t="shared" ca="1" si="6"/>
        <v>-0.10016534101239789</v>
      </c>
      <c r="H46" s="78">
        <f t="shared" ca="1" si="6"/>
        <v>0.36597499068462569</v>
      </c>
      <c r="I46" s="79">
        <f t="shared" ca="1" si="1"/>
        <v>1.0187067764771726E-2</v>
      </c>
      <c r="J46" s="33">
        <f t="shared" ca="1" si="2"/>
        <v>12167.194514833822</v>
      </c>
      <c r="K46" s="33">
        <f t="shared" ca="1" si="4"/>
        <v>700925.44733384729</v>
      </c>
      <c r="N46" s="59">
        <v>32</v>
      </c>
      <c r="O46" s="33">
        <v>1103984.2073796899</v>
      </c>
    </row>
    <row r="47" spans="3:15" x14ac:dyDescent="0.25">
      <c r="C47" s="2">
        <v>56</v>
      </c>
      <c r="D47" s="78">
        <f t="shared" ca="1" si="3"/>
        <v>3.7416262133354534E-2</v>
      </c>
      <c r="E47" s="33">
        <f t="shared" ca="1" si="5"/>
        <v>140249.39393587064</v>
      </c>
      <c r="F47" s="78">
        <f t="shared" ca="1" si="6"/>
        <v>6.560526675590099E-2</v>
      </c>
      <c r="G47" s="78">
        <f t="shared" ca="1" si="6"/>
        <v>-7.6639465192621506E-2</v>
      </c>
      <c r="H47" s="78">
        <f t="shared" ca="1" si="6"/>
        <v>-0.39956172918118599</v>
      </c>
      <c r="I47" s="79">
        <f t="shared" ca="1" si="1"/>
        <v>-8.6247665215501382E-2</v>
      </c>
      <c r="J47" s="33">
        <f t="shared" ca="1" si="2"/>
        <v>12622.445454228357</v>
      </c>
      <c r="K47" s="33">
        <f t="shared" ca="1" si="4"/>
        <v>653094.70946540032</v>
      </c>
      <c r="N47" s="59">
        <v>33</v>
      </c>
      <c r="O47" s="33">
        <v>1437834.7507107011</v>
      </c>
    </row>
    <row r="48" spans="3:15" x14ac:dyDescent="0.25">
      <c r="C48" s="2">
        <v>57</v>
      </c>
      <c r="D48" s="78">
        <f t="shared" ca="1" si="3"/>
        <v>3.6602553750054577E-2</v>
      </c>
      <c r="E48" s="33">
        <f t="shared" ca="1" si="5"/>
        <v>145382.8799158209</v>
      </c>
      <c r="F48" s="78">
        <f t="shared" ca="1" si="6"/>
        <v>0.11581398715974071</v>
      </c>
      <c r="G48" s="78">
        <f t="shared" ca="1" si="6"/>
        <v>0.35629614766320572</v>
      </c>
      <c r="H48" s="78">
        <f t="shared" ca="1" si="6"/>
        <v>0.39307755603972289</v>
      </c>
      <c r="I48" s="79">
        <f t="shared" ca="1" si="1"/>
        <v>0.2452504195056025</v>
      </c>
      <c r="J48" s="33">
        <f t="shared" ca="1" si="2"/>
        <v>13084.459192423881</v>
      </c>
      <c r="K48" s="33">
        <f t="shared" ca="1" si="4"/>
        <v>826350.92013110314</v>
      </c>
      <c r="N48" s="59">
        <v>34</v>
      </c>
      <c r="O48" s="33">
        <v>1054850.9457264794</v>
      </c>
    </row>
    <row r="49" spans="3:15" x14ac:dyDescent="0.25">
      <c r="C49" s="2">
        <v>58</v>
      </c>
      <c r="D49" s="78">
        <f t="shared" ca="1" si="3"/>
        <v>2.0009123187875694E-2</v>
      </c>
      <c r="E49" s="33">
        <f t="shared" ca="1" si="5"/>
        <v>148291.86386946469</v>
      </c>
      <c r="F49" s="78">
        <f t="shared" ca="1" si="6"/>
        <v>0.20689680719905498</v>
      </c>
      <c r="G49" s="78">
        <f t="shared" ca="1" si="6"/>
        <v>-0.12725646765311155</v>
      </c>
      <c r="H49" s="78">
        <f t="shared" ca="1" si="6"/>
        <v>0.20198775171308397</v>
      </c>
      <c r="I49" s="79">
        <f t="shared" ca="1" si="1"/>
        <v>0.1221312246145206</v>
      </c>
      <c r="J49" s="33">
        <f t="shared" ca="1" si="2"/>
        <v>13346.267748251821</v>
      </c>
      <c r="K49" s="33">
        <f t="shared" ca="1" si="4"/>
        <v>940620.43771630235</v>
      </c>
      <c r="N49" s="59">
        <v>35</v>
      </c>
      <c r="O49" s="33">
        <v>1716154.8341742649</v>
      </c>
    </row>
    <row r="50" spans="3:15" x14ac:dyDescent="0.25">
      <c r="C50" s="2">
        <v>59</v>
      </c>
      <c r="D50" s="78">
        <f t="shared" ca="1" si="3"/>
        <v>1.961709901232192E-2</v>
      </c>
      <c r="E50" s="33">
        <f t="shared" ca="1" si="5"/>
        <v>151200.92004571375</v>
      </c>
      <c r="F50" s="78">
        <f t="shared" ca="1" si="6"/>
        <v>0.21557933440753071</v>
      </c>
      <c r="G50" s="78">
        <f t="shared" ca="1" si="6"/>
        <v>5.1053200287126448E-2</v>
      </c>
      <c r="H50" s="78">
        <f t="shared" ca="1" si="6"/>
        <v>-5.7497849255317729E-2</v>
      </c>
      <c r="I50" s="79">
        <f t="shared" ca="1" si="1"/>
        <v>0.10617850496171755</v>
      </c>
      <c r="J50" s="33">
        <f t="shared" ca="1" si="2"/>
        <v>13608.082804114238</v>
      </c>
      <c r="K50" s="33">
        <f t="shared" ca="1" si="4"/>
        <v>1054102.19233357</v>
      </c>
      <c r="N50" s="59">
        <v>36</v>
      </c>
      <c r="O50" s="33">
        <v>1751115.802091087</v>
      </c>
    </row>
    <row r="51" spans="3:15" x14ac:dyDescent="0.25">
      <c r="C51" s="2">
        <v>60</v>
      </c>
      <c r="D51" s="78">
        <f t="shared" ca="1" si="3"/>
        <v>3.7790627419114028E-2</v>
      </c>
      <c r="E51" s="33">
        <f t="shared" ca="1" si="5"/>
        <v>156914.89768058856</v>
      </c>
      <c r="F51" s="78">
        <f t="shared" ca="1" si="6"/>
        <v>-9.1478503300184977E-2</v>
      </c>
      <c r="G51" s="78">
        <f t="shared" ca="1" si="6"/>
        <v>0.2864548223981922</v>
      </c>
      <c r="H51" s="78">
        <f t="shared" ca="1" si="6"/>
        <v>0.15429325920027592</v>
      </c>
      <c r="I51" s="79">
        <f t="shared" ca="1" si="1"/>
        <v>6.4447768749524542E-2</v>
      </c>
      <c r="J51" s="33">
        <f t="shared" ca="1" si="2"/>
        <v>14122.340791252969</v>
      </c>
      <c r="K51" s="80">
        <f t="shared" ca="1" si="4"/>
        <v>1136159.0674547039</v>
      </c>
      <c r="N51" s="59">
        <v>37</v>
      </c>
      <c r="O51" s="33">
        <v>1823215.9482916235</v>
      </c>
    </row>
    <row r="52" spans="3:15" x14ac:dyDescent="0.25">
      <c r="N52" s="59">
        <v>38</v>
      </c>
      <c r="O52" s="33">
        <v>940063.36728758505</v>
      </c>
    </row>
    <row r="53" spans="3:15" x14ac:dyDescent="0.25">
      <c r="N53" s="59">
        <v>39</v>
      </c>
      <c r="O53" s="33">
        <v>568393.56576215406</v>
      </c>
    </row>
    <row r="54" spans="3:15" x14ac:dyDescent="0.25">
      <c r="N54" s="59">
        <v>40</v>
      </c>
      <c r="O54" s="33">
        <v>1163768.767208555</v>
      </c>
    </row>
    <row r="55" spans="3:15" x14ac:dyDescent="0.25">
      <c r="N55" s="59">
        <v>41</v>
      </c>
      <c r="O55" s="33">
        <v>1436812.7610808546</v>
      </c>
    </row>
    <row r="56" spans="3:15" x14ac:dyDescent="0.25">
      <c r="N56" s="59">
        <v>42</v>
      </c>
      <c r="O56" s="33">
        <v>1347107.9727888673</v>
      </c>
    </row>
    <row r="57" spans="3:15" x14ac:dyDescent="0.25">
      <c r="N57" s="59">
        <v>43</v>
      </c>
      <c r="O57" s="33">
        <v>1023995.570013259</v>
      </c>
    </row>
    <row r="58" spans="3:15" x14ac:dyDescent="0.25">
      <c r="N58" s="59">
        <v>44</v>
      </c>
      <c r="O58" s="33">
        <v>2463488.9967937428</v>
      </c>
    </row>
    <row r="59" spans="3:15" x14ac:dyDescent="0.25">
      <c r="N59" s="59">
        <v>45</v>
      </c>
      <c r="O59" s="33">
        <v>887547.28633090376</v>
      </c>
    </row>
    <row r="60" spans="3:15" x14ac:dyDescent="0.25">
      <c r="N60" s="59">
        <v>46</v>
      </c>
      <c r="O60" s="33">
        <v>752508.24090623576</v>
      </c>
    </row>
    <row r="61" spans="3:15" x14ac:dyDescent="0.25">
      <c r="N61" s="59">
        <v>47</v>
      </c>
      <c r="O61" s="33">
        <v>1415608.5664423269</v>
      </c>
    </row>
    <row r="62" spans="3:15" x14ac:dyDescent="0.25">
      <c r="N62" s="59">
        <v>48</v>
      </c>
      <c r="O62" s="33">
        <v>849264.66732102586</v>
      </c>
    </row>
    <row r="63" spans="3:15" x14ac:dyDescent="0.25">
      <c r="N63" s="59">
        <v>49</v>
      </c>
      <c r="O63" s="33">
        <v>1743146.5816860795</v>
      </c>
    </row>
    <row r="64" spans="3:15" x14ac:dyDescent="0.25">
      <c r="N64" s="59">
        <v>50</v>
      </c>
      <c r="O64" s="33">
        <v>1228574.8746175708</v>
      </c>
    </row>
    <row r="65" spans="14:15" x14ac:dyDescent="0.25">
      <c r="N65" s="59">
        <v>51</v>
      </c>
      <c r="O65" s="33">
        <v>700717.24033119925</v>
      </c>
    </row>
    <row r="66" spans="14:15" x14ac:dyDescent="0.25">
      <c r="N66" s="59">
        <v>52</v>
      </c>
      <c r="O66" s="33">
        <v>1513329.7614114548</v>
      </c>
    </row>
    <row r="67" spans="14:15" x14ac:dyDescent="0.25">
      <c r="N67" s="59">
        <v>53</v>
      </c>
      <c r="O67" s="33">
        <v>1258259.7178468381</v>
      </c>
    </row>
    <row r="68" spans="14:15" x14ac:dyDescent="0.25">
      <c r="N68" s="59">
        <v>54</v>
      </c>
      <c r="O68" s="33">
        <v>2184140.112323476</v>
      </c>
    </row>
    <row r="69" spans="14:15" x14ac:dyDescent="0.25">
      <c r="N69" s="59">
        <v>55</v>
      </c>
      <c r="O69" s="33">
        <v>1071767.3725248477</v>
      </c>
    </row>
    <row r="70" spans="14:15" x14ac:dyDescent="0.25">
      <c r="N70" s="59">
        <v>56</v>
      </c>
      <c r="O70" s="33">
        <v>2181436.5443586996</v>
      </c>
    </row>
    <row r="71" spans="14:15" x14ac:dyDescent="0.25">
      <c r="N71" s="59">
        <v>57</v>
      </c>
      <c r="O71" s="33">
        <v>2035658.082076347</v>
      </c>
    </row>
    <row r="72" spans="14:15" x14ac:dyDescent="0.25">
      <c r="N72" s="59">
        <v>58</v>
      </c>
      <c r="O72" s="33">
        <v>1574132.2939824252</v>
      </c>
    </row>
    <row r="73" spans="14:15" x14ac:dyDescent="0.25">
      <c r="N73" s="59">
        <v>59</v>
      </c>
      <c r="O73" s="33">
        <v>2399160.2966422881</v>
      </c>
    </row>
    <row r="74" spans="14:15" x14ac:dyDescent="0.25">
      <c r="N74" s="59">
        <v>60</v>
      </c>
      <c r="O74" s="33">
        <v>1925779.5545174386</v>
      </c>
    </row>
    <row r="75" spans="14:15" x14ac:dyDescent="0.25">
      <c r="N75" s="59">
        <v>61</v>
      </c>
      <c r="O75" s="33">
        <v>1631608.0190589475</v>
      </c>
    </row>
    <row r="76" spans="14:15" x14ac:dyDescent="0.25">
      <c r="N76" s="59">
        <v>62</v>
      </c>
      <c r="O76" s="33">
        <v>1330695.1072547627</v>
      </c>
    </row>
    <row r="77" spans="14:15" x14ac:dyDescent="0.25">
      <c r="N77" s="59">
        <v>63</v>
      </c>
      <c r="O77" s="33">
        <v>1515529.6094650512</v>
      </c>
    </row>
    <row r="78" spans="14:15" x14ac:dyDescent="0.25">
      <c r="N78" s="59">
        <v>64</v>
      </c>
      <c r="O78" s="33">
        <v>1015083.6918822267</v>
      </c>
    </row>
    <row r="79" spans="14:15" x14ac:dyDescent="0.25">
      <c r="N79" s="59">
        <v>65</v>
      </c>
      <c r="O79" s="33">
        <v>1535574.0478595048</v>
      </c>
    </row>
    <row r="80" spans="14:15" x14ac:dyDescent="0.25">
      <c r="N80" s="59">
        <v>66</v>
      </c>
      <c r="O80" s="33">
        <v>1196938.4465880501</v>
      </c>
    </row>
    <row r="81" spans="14:15" x14ac:dyDescent="0.25">
      <c r="N81" s="59">
        <v>67</v>
      </c>
      <c r="O81" s="33">
        <v>1085812.9030374929</v>
      </c>
    </row>
    <row r="82" spans="14:15" x14ac:dyDescent="0.25">
      <c r="N82" s="59">
        <v>68</v>
      </c>
      <c r="O82" s="33">
        <v>1172961.0347623818</v>
      </c>
    </row>
    <row r="83" spans="14:15" x14ac:dyDescent="0.25">
      <c r="N83" s="59">
        <v>69</v>
      </c>
      <c r="O83" s="33">
        <v>950017.0675405513</v>
      </c>
    </row>
    <row r="84" spans="14:15" x14ac:dyDescent="0.25">
      <c r="N84" s="59">
        <v>70</v>
      </c>
      <c r="O84" s="33">
        <v>1065801.4302450998</v>
      </c>
    </row>
    <row r="85" spans="14:15" x14ac:dyDescent="0.25">
      <c r="N85" s="59">
        <v>71</v>
      </c>
      <c r="O85" s="33">
        <v>1531829.0265677909</v>
      </c>
    </row>
    <row r="86" spans="14:15" x14ac:dyDescent="0.25">
      <c r="N86" s="59">
        <v>72</v>
      </c>
      <c r="O86" s="33">
        <v>1547234.8737986609</v>
      </c>
    </row>
    <row r="87" spans="14:15" x14ac:dyDescent="0.25">
      <c r="N87" s="59">
        <v>73</v>
      </c>
      <c r="O87" s="33">
        <v>1717421.9152379925</v>
      </c>
    </row>
    <row r="88" spans="14:15" x14ac:dyDescent="0.25">
      <c r="N88" s="59">
        <v>74</v>
      </c>
      <c r="O88" s="33">
        <v>1121048.9489204227</v>
      </c>
    </row>
    <row r="89" spans="14:15" x14ac:dyDescent="0.25">
      <c r="N89" s="59">
        <v>75</v>
      </c>
      <c r="O89" s="33">
        <v>2067601.1039880668</v>
      </c>
    </row>
    <row r="90" spans="14:15" x14ac:dyDescent="0.25">
      <c r="N90" s="59">
        <v>76</v>
      </c>
      <c r="O90" s="33">
        <v>742822.93840200326</v>
      </c>
    </row>
    <row r="91" spans="14:15" x14ac:dyDescent="0.25">
      <c r="N91" s="59">
        <v>77</v>
      </c>
      <c r="O91" s="33">
        <v>1199746.4863032289</v>
      </c>
    </row>
    <row r="92" spans="14:15" x14ac:dyDescent="0.25">
      <c r="N92" s="59">
        <v>78</v>
      </c>
      <c r="O92" s="33">
        <v>1116511.8023290359</v>
      </c>
    </row>
    <row r="93" spans="14:15" x14ac:dyDescent="0.25">
      <c r="N93" s="59">
        <v>79</v>
      </c>
      <c r="O93" s="33">
        <v>2577647.6227521286</v>
      </c>
    </row>
    <row r="94" spans="14:15" x14ac:dyDescent="0.25">
      <c r="N94" s="59">
        <v>80</v>
      </c>
      <c r="O94" s="33">
        <v>1150560.3084997542</v>
      </c>
    </row>
    <row r="95" spans="14:15" x14ac:dyDescent="0.25">
      <c r="N95" s="59">
        <v>81</v>
      </c>
      <c r="O95" s="33">
        <v>1635742.3389037915</v>
      </c>
    </row>
    <row r="96" spans="14:15" x14ac:dyDescent="0.25">
      <c r="N96" s="59">
        <v>82</v>
      </c>
      <c r="O96" s="33">
        <v>1684228.2479667452</v>
      </c>
    </row>
    <row r="97" spans="14:15" x14ac:dyDescent="0.25">
      <c r="N97" s="59">
        <v>83</v>
      </c>
      <c r="O97" s="33">
        <v>1659777.0313115434</v>
      </c>
    </row>
    <row r="98" spans="14:15" x14ac:dyDescent="0.25">
      <c r="N98" s="59">
        <v>84</v>
      </c>
      <c r="O98" s="33">
        <v>1662852.3132063958</v>
      </c>
    </row>
    <row r="99" spans="14:15" x14ac:dyDescent="0.25">
      <c r="N99" s="59">
        <v>85</v>
      </c>
      <c r="O99" s="33">
        <v>1431760.9827136712</v>
      </c>
    </row>
    <row r="100" spans="14:15" x14ac:dyDescent="0.25">
      <c r="N100" s="59">
        <v>86</v>
      </c>
      <c r="O100" s="33">
        <v>1501081.5699794195</v>
      </c>
    </row>
    <row r="101" spans="14:15" x14ac:dyDescent="0.25">
      <c r="N101" s="59">
        <v>87</v>
      </c>
      <c r="O101" s="33">
        <v>1027270.3394659365</v>
      </c>
    </row>
    <row r="102" spans="14:15" x14ac:dyDescent="0.25">
      <c r="N102" s="59">
        <v>88</v>
      </c>
      <c r="O102" s="33">
        <v>1994129.7216406607</v>
      </c>
    </row>
    <row r="103" spans="14:15" x14ac:dyDescent="0.25">
      <c r="N103" s="59">
        <v>89</v>
      </c>
      <c r="O103" s="33">
        <v>2551694.2262109462</v>
      </c>
    </row>
    <row r="104" spans="14:15" x14ac:dyDescent="0.25">
      <c r="N104" s="59">
        <v>90</v>
      </c>
      <c r="O104" s="33">
        <v>995767.14538421156</v>
      </c>
    </row>
    <row r="105" spans="14:15" x14ac:dyDescent="0.25">
      <c r="N105" s="59">
        <v>91</v>
      </c>
      <c r="O105" s="33">
        <v>1044444.6139643209</v>
      </c>
    </row>
    <row r="106" spans="14:15" x14ac:dyDescent="0.25">
      <c r="N106" s="59">
        <v>92</v>
      </c>
      <c r="O106" s="33">
        <v>1459800.4401013153</v>
      </c>
    </row>
    <row r="107" spans="14:15" x14ac:dyDescent="0.25">
      <c r="N107" s="59">
        <v>93</v>
      </c>
      <c r="O107" s="33">
        <v>1232313.5790652439</v>
      </c>
    </row>
    <row r="108" spans="14:15" x14ac:dyDescent="0.25">
      <c r="N108" s="59">
        <v>94</v>
      </c>
      <c r="O108" s="33">
        <v>1428093.0141405857</v>
      </c>
    </row>
    <row r="109" spans="14:15" x14ac:dyDescent="0.25">
      <c r="N109" s="59">
        <v>95</v>
      </c>
      <c r="O109" s="33">
        <v>1810346.5761254434</v>
      </c>
    </row>
    <row r="110" spans="14:15" x14ac:dyDescent="0.25">
      <c r="N110" s="59">
        <v>96</v>
      </c>
      <c r="O110" s="33">
        <v>1607402.9451593319</v>
      </c>
    </row>
    <row r="111" spans="14:15" x14ac:dyDescent="0.25">
      <c r="N111" s="59">
        <v>97</v>
      </c>
      <c r="O111" s="33">
        <v>1721933.5748905062</v>
      </c>
    </row>
    <row r="112" spans="14:15" x14ac:dyDescent="0.25">
      <c r="N112" s="59">
        <v>98</v>
      </c>
      <c r="O112" s="33">
        <v>1708995.5414690701</v>
      </c>
    </row>
    <row r="113" spans="14:15" x14ac:dyDescent="0.25">
      <c r="N113" s="59">
        <v>99</v>
      </c>
      <c r="O113" s="33">
        <v>850108.57730979426</v>
      </c>
    </row>
    <row r="114" spans="14:15" x14ac:dyDescent="0.25">
      <c r="N114" s="59">
        <v>100</v>
      </c>
      <c r="O114" s="33">
        <v>1400622.6857433424</v>
      </c>
    </row>
    <row r="115" spans="14:15" x14ac:dyDescent="0.25">
      <c r="N115" s="59">
        <v>101</v>
      </c>
      <c r="O115" s="33">
        <v>2988887.2106738621</v>
      </c>
    </row>
    <row r="116" spans="14:15" x14ac:dyDescent="0.25">
      <c r="N116" s="59">
        <v>102</v>
      </c>
      <c r="O116" s="33">
        <v>1043420.6488900036</v>
      </c>
    </row>
    <row r="117" spans="14:15" x14ac:dyDescent="0.25">
      <c r="N117" s="59">
        <v>103</v>
      </c>
      <c r="O117" s="33">
        <v>1680281.2496698915</v>
      </c>
    </row>
    <row r="118" spans="14:15" x14ac:dyDescent="0.25">
      <c r="N118" s="59">
        <v>104</v>
      </c>
      <c r="O118" s="33">
        <v>925394.12297573197</v>
      </c>
    </row>
    <row r="119" spans="14:15" x14ac:dyDescent="0.25">
      <c r="N119" s="59">
        <v>105</v>
      </c>
      <c r="O119" s="33">
        <v>1825491.1930228875</v>
      </c>
    </row>
    <row r="120" spans="14:15" x14ac:dyDescent="0.25">
      <c r="N120" s="59">
        <v>106</v>
      </c>
      <c r="O120" s="33">
        <v>1123939.0032503733</v>
      </c>
    </row>
    <row r="121" spans="14:15" x14ac:dyDescent="0.25">
      <c r="N121" s="59">
        <v>107</v>
      </c>
      <c r="O121" s="33">
        <v>1027726.5286451919</v>
      </c>
    </row>
    <row r="122" spans="14:15" x14ac:dyDescent="0.25">
      <c r="N122" s="59">
        <v>108</v>
      </c>
      <c r="O122" s="33">
        <v>975959.01713298727</v>
      </c>
    </row>
    <row r="123" spans="14:15" x14ac:dyDescent="0.25">
      <c r="N123" s="59">
        <v>109</v>
      </c>
      <c r="O123" s="33">
        <v>1084844.2203778473</v>
      </c>
    </row>
    <row r="124" spans="14:15" x14ac:dyDescent="0.25">
      <c r="N124" s="59">
        <v>110</v>
      </c>
      <c r="O124" s="33">
        <v>1441568.3714878059</v>
      </c>
    </row>
    <row r="125" spans="14:15" x14ac:dyDescent="0.25">
      <c r="N125" s="59">
        <v>111</v>
      </c>
      <c r="O125" s="33">
        <v>1514011.5081013823</v>
      </c>
    </row>
    <row r="126" spans="14:15" x14ac:dyDescent="0.25">
      <c r="N126" s="59">
        <v>112</v>
      </c>
      <c r="O126" s="33">
        <v>1641064.0864635578</v>
      </c>
    </row>
    <row r="127" spans="14:15" x14ac:dyDescent="0.25">
      <c r="N127" s="59">
        <v>113</v>
      </c>
      <c r="O127" s="33">
        <v>1205017.6012074342</v>
      </c>
    </row>
    <row r="128" spans="14:15" x14ac:dyDescent="0.25">
      <c r="N128" s="59">
        <v>114</v>
      </c>
      <c r="O128" s="33">
        <v>1378455.1537795374</v>
      </c>
    </row>
    <row r="129" spans="14:15" x14ac:dyDescent="0.25">
      <c r="N129" s="59">
        <v>115</v>
      </c>
      <c r="O129" s="33">
        <v>2482746.0873923404</v>
      </c>
    </row>
    <row r="130" spans="14:15" x14ac:dyDescent="0.25">
      <c r="N130" s="59">
        <v>116</v>
      </c>
      <c r="O130" s="33">
        <v>1562192.6458862494</v>
      </c>
    </row>
    <row r="131" spans="14:15" x14ac:dyDescent="0.25">
      <c r="N131" s="59">
        <v>117</v>
      </c>
      <c r="O131" s="33">
        <v>1484465.1935181711</v>
      </c>
    </row>
    <row r="132" spans="14:15" x14ac:dyDescent="0.25">
      <c r="N132" s="59">
        <v>118</v>
      </c>
      <c r="O132" s="33">
        <v>1411927.8478465739</v>
      </c>
    </row>
    <row r="133" spans="14:15" x14ac:dyDescent="0.25">
      <c r="N133" s="59">
        <v>119</v>
      </c>
      <c r="O133" s="33">
        <v>962659.59715387551</v>
      </c>
    </row>
    <row r="134" spans="14:15" x14ac:dyDescent="0.25">
      <c r="N134" s="59">
        <v>120</v>
      </c>
      <c r="O134" s="33">
        <v>1318735.7227646883</v>
      </c>
    </row>
    <row r="135" spans="14:15" x14ac:dyDescent="0.25">
      <c r="N135" s="59">
        <v>121</v>
      </c>
      <c r="O135" s="33">
        <v>575892.88150154415</v>
      </c>
    </row>
    <row r="136" spans="14:15" x14ac:dyDescent="0.25">
      <c r="N136" s="59">
        <v>122</v>
      </c>
      <c r="O136" s="33">
        <v>1516668.045158504</v>
      </c>
    </row>
    <row r="137" spans="14:15" x14ac:dyDescent="0.25">
      <c r="N137" s="59">
        <v>123</v>
      </c>
      <c r="O137" s="33">
        <v>1792620.1214421196</v>
      </c>
    </row>
    <row r="138" spans="14:15" x14ac:dyDescent="0.25">
      <c r="N138" s="59">
        <v>124</v>
      </c>
      <c r="O138" s="33">
        <v>1466633.0981969824</v>
      </c>
    </row>
    <row r="139" spans="14:15" x14ac:dyDescent="0.25">
      <c r="N139" s="59">
        <v>125</v>
      </c>
      <c r="O139" s="33">
        <v>1066654.6406069605</v>
      </c>
    </row>
    <row r="140" spans="14:15" x14ac:dyDescent="0.25">
      <c r="N140" s="59">
        <v>126</v>
      </c>
      <c r="O140" s="33">
        <v>2087957.2877156141</v>
      </c>
    </row>
    <row r="141" spans="14:15" x14ac:dyDescent="0.25">
      <c r="N141" s="59">
        <v>127</v>
      </c>
      <c r="O141" s="33">
        <v>1456816.6337774806</v>
      </c>
    </row>
    <row r="142" spans="14:15" x14ac:dyDescent="0.25">
      <c r="N142" s="59">
        <v>128</v>
      </c>
      <c r="O142" s="33">
        <v>1740980.195913241</v>
      </c>
    </row>
    <row r="143" spans="14:15" x14ac:dyDescent="0.25">
      <c r="N143" s="59">
        <v>129</v>
      </c>
      <c r="O143" s="33">
        <v>1930970.7388920593</v>
      </c>
    </row>
    <row r="144" spans="14:15" x14ac:dyDescent="0.25">
      <c r="N144" s="59">
        <v>130</v>
      </c>
      <c r="O144" s="33">
        <v>1826369.2152528325</v>
      </c>
    </row>
    <row r="145" spans="14:15" x14ac:dyDescent="0.25">
      <c r="N145" s="59">
        <v>131</v>
      </c>
      <c r="O145" s="33">
        <v>1990199.2201095719</v>
      </c>
    </row>
    <row r="146" spans="14:15" x14ac:dyDescent="0.25">
      <c r="N146" s="59">
        <v>132</v>
      </c>
      <c r="O146" s="33">
        <v>1129482.3989476212</v>
      </c>
    </row>
    <row r="147" spans="14:15" x14ac:dyDescent="0.25">
      <c r="N147" s="59">
        <v>133</v>
      </c>
      <c r="O147" s="33">
        <v>1609582.8963637126</v>
      </c>
    </row>
    <row r="148" spans="14:15" x14ac:dyDescent="0.25">
      <c r="N148" s="59">
        <v>134</v>
      </c>
      <c r="O148" s="33">
        <v>2210968.5913726934</v>
      </c>
    </row>
    <row r="149" spans="14:15" x14ac:dyDescent="0.25">
      <c r="N149" s="59">
        <v>135</v>
      </c>
      <c r="O149" s="33">
        <v>1561636.8422761885</v>
      </c>
    </row>
    <row r="150" spans="14:15" x14ac:dyDescent="0.25">
      <c r="N150" s="59">
        <v>136</v>
      </c>
      <c r="O150" s="33">
        <v>2527426.9192186617</v>
      </c>
    </row>
    <row r="151" spans="14:15" x14ac:dyDescent="0.25">
      <c r="N151" s="59">
        <v>137</v>
      </c>
      <c r="O151" s="33">
        <v>1074106.4063746131</v>
      </c>
    </row>
    <row r="152" spans="14:15" x14ac:dyDescent="0.25">
      <c r="N152" s="59">
        <v>138</v>
      </c>
      <c r="O152" s="33">
        <v>2068238.652456006</v>
      </c>
    </row>
    <row r="153" spans="14:15" x14ac:dyDescent="0.25">
      <c r="N153" s="59">
        <v>139</v>
      </c>
      <c r="O153" s="33">
        <v>1567515.7658437416</v>
      </c>
    </row>
    <row r="154" spans="14:15" x14ac:dyDescent="0.25">
      <c r="N154" s="59">
        <v>140</v>
      </c>
      <c r="O154" s="33">
        <v>1547304.9908403198</v>
      </c>
    </row>
    <row r="155" spans="14:15" x14ac:dyDescent="0.25">
      <c r="N155" s="59">
        <v>141</v>
      </c>
      <c r="O155" s="33">
        <v>1338511.2625265196</v>
      </c>
    </row>
    <row r="156" spans="14:15" x14ac:dyDescent="0.25">
      <c r="N156" s="59">
        <v>142</v>
      </c>
      <c r="O156" s="33">
        <v>1709932.8885376048</v>
      </c>
    </row>
    <row r="157" spans="14:15" x14ac:dyDescent="0.25">
      <c r="N157" s="59">
        <v>143</v>
      </c>
      <c r="O157" s="33">
        <v>1611783.0391300989</v>
      </c>
    </row>
    <row r="158" spans="14:15" x14ac:dyDescent="0.25">
      <c r="N158" s="59">
        <v>144</v>
      </c>
      <c r="O158" s="33">
        <v>839813.82699993509</v>
      </c>
    </row>
    <row r="159" spans="14:15" x14ac:dyDescent="0.25">
      <c r="N159" s="59">
        <v>145</v>
      </c>
      <c r="O159" s="33">
        <v>704494.33020955732</v>
      </c>
    </row>
    <row r="160" spans="14:15" x14ac:dyDescent="0.25">
      <c r="N160" s="59">
        <v>146</v>
      </c>
      <c r="O160" s="33">
        <v>2374100.8421246586</v>
      </c>
    </row>
    <row r="161" spans="14:15" x14ac:dyDescent="0.25">
      <c r="N161" s="59">
        <v>147</v>
      </c>
      <c r="O161" s="33">
        <v>1879329.4966829929</v>
      </c>
    </row>
    <row r="162" spans="14:15" x14ac:dyDescent="0.25">
      <c r="N162" s="59">
        <v>148</v>
      </c>
      <c r="O162" s="33">
        <v>1474669.3185837946</v>
      </c>
    </row>
    <row r="163" spans="14:15" x14ac:dyDescent="0.25">
      <c r="N163" s="59">
        <v>149</v>
      </c>
      <c r="O163" s="33">
        <v>909436.96534926281</v>
      </c>
    </row>
    <row r="164" spans="14:15" x14ac:dyDescent="0.25">
      <c r="N164" s="59">
        <v>150</v>
      </c>
      <c r="O164" s="33">
        <v>2545126.1937844749</v>
      </c>
    </row>
    <row r="165" spans="14:15" x14ac:dyDescent="0.25">
      <c r="N165" s="59">
        <v>151</v>
      </c>
      <c r="O165" s="33">
        <v>1499324.7120579223</v>
      </c>
    </row>
    <row r="166" spans="14:15" x14ac:dyDescent="0.25">
      <c r="N166" s="59">
        <v>152</v>
      </c>
      <c r="O166" s="33">
        <v>1294664.1073871786</v>
      </c>
    </row>
    <row r="167" spans="14:15" x14ac:dyDescent="0.25">
      <c r="N167" s="59">
        <v>153</v>
      </c>
      <c r="O167" s="33">
        <v>1993387.6774364631</v>
      </c>
    </row>
    <row r="168" spans="14:15" x14ac:dyDescent="0.25">
      <c r="N168" s="59">
        <v>154</v>
      </c>
      <c r="O168" s="33">
        <v>1367106.188830981</v>
      </c>
    </row>
    <row r="169" spans="14:15" x14ac:dyDescent="0.25">
      <c r="N169" s="59">
        <v>155</v>
      </c>
      <c r="O169" s="33">
        <v>1383222.9137381986</v>
      </c>
    </row>
    <row r="170" spans="14:15" x14ac:dyDescent="0.25">
      <c r="N170" s="59">
        <v>156</v>
      </c>
      <c r="O170" s="33">
        <v>760620.43996393785</v>
      </c>
    </row>
    <row r="171" spans="14:15" x14ac:dyDescent="0.25">
      <c r="N171" s="59">
        <v>157</v>
      </c>
      <c r="O171" s="33">
        <v>1145798.9278271776</v>
      </c>
    </row>
    <row r="172" spans="14:15" x14ac:dyDescent="0.25">
      <c r="N172" s="59">
        <v>158</v>
      </c>
      <c r="O172" s="33">
        <v>1155706.884125707</v>
      </c>
    </row>
    <row r="173" spans="14:15" x14ac:dyDescent="0.25">
      <c r="N173" s="59">
        <v>159</v>
      </c>
      <c r="O173" s="33">
        <v>1982788.6530840765</v>
      </c>
    </row>
    <row r="174" spans="14:15" x14ac:dyDescent="0.25">
      <c r="N174" s="59">
        <v>160</v>
      </c>
      <c r="O174" s="33">
        <v>1104798.0691587406</v>
      </c>
    </row>
    <row r="175" spans="14:15" x14ac:dyDescent="0.25">
      <c r="N175" s="59">
        <v>161</v>
      </c>
      <c r="O175" s="33">
        <v>1527832.8891338673</v>
      </c>
    </row>
    <row r="176" spans="14:15" x14ac:dyDescent="0.25">
      <c r="N176" s="59">
        <v>162</v>
      </c>
      <c r="O176" s="33">
        <v>2191314.2542602126</v>
      </c>
    </row>
    <row r="177" spans="14:15" x14ac:dyDescent="0.25">
      <c r="N177" s="59">
        <v>163</v>
      </c>
      <c r="O177" s="33">
        <v>767036.71932194987</v>
      </c>
    </row>
    <row r="178" spans="14:15" x14ac:dyDescent="0.25">
      <c r="N178" s="59">
        <v>164</v>
      </c>
      <c r="O178" s="33">
        <v>811003.51479180856</v>
      </c>
    </row>
    <row r="179" spans="14:15" x14ac:dyDescent="0.25">
      <c r="N179" s="59">
        <v>165</v>
      </c>
      <c r="O179" s="33">
        <v>1261379.8851819006</v>
      </c>
    </row>
    <row r="180" spans="14:15" x14ac:dyDescent="0.25">
      <c r="N180" s="59">
        <v>166</v>
      </c>
      <c r="O180" s="33">
        <v>1170952.7589616864</v>
      </c>
    </row>
    <row r="181" spans="14:15" x14ac:dyDescent="0.25">
      <c r="N181" s="59">
        <v>167</v>
      </c>
      <c r="O181" s="33">
        <v>886670.60213065485</v>
      </c>
    </row>
    <row r="182" spans="14:15" x14ac:dyDescent="0.25">
      <c r="N182" s="59">
        <v>168</v>
      </c>
      <c r="O182" s="33">
        <v>1557593.699312286</v>
      </c>
    </row>
    <row r="183" spans="14:15" x14ac:dyDescent="0.25">
      <c r="N183" s="59">
        <v>169</v>
      </c>
      <c r="O183" s="33">
        <v>854836.78991098644</v>
      </c>
    </row>
    <row r="184" spans="14:15" x14ac:dyDescent="0.25">
      <c r="N184" s="59">
        <v>170</v>
      </c>
      <c r="O184" s="33">
        <v>2548960.8569344282</v>
      </c>
    </row>
    <row r="185" spans="14:15" x14ac:dyDescent="0.25">
      <c r="N185" s="59">
        <v>171</v>
      </c>
      <c r="O185" s="33">
        <v>1181879.5883544518</v>
      </c>
    </row>
    <row r="186" spans="14:15" x14ac:dyDescent="0.25">
      <c r="N186" s="59">
        <v>172</v>
      </c>
      <c r="O186" s="33">
        <v>882002.30946290982</v>
      </c>
    </row>
    <row r="187" spans="14:15" x14ac:dyDescent="0.25">
      <c r="N187" s="59">
        <v>173</v>
      </c>
      <c r="O187" s="33">
        <v>1327686.4224471599</v>
      </c>
    </row>
    <row r="188" spans="14:15" x14ac:dyDescent="0.25">
      <c r="N188" s="59">
        <v>174</v>
      </c>
      <c r="O188" s="33">
        <v>1111879.9696848781</v>
      </c>
    </row>
    <row r="189" spans="14:15" x14ac:dyDescent="0.25">
      <c r="N189" s="59">
        <v>175</v>
      </c>
      <c r="O189" s="33">
        <v>1054641.7465197495</v>
      </c>
    </row>
    <row r="190" spans="14:15" x14ac:dyDescent="0.25">
      <c r="N190" s="59">
        <v>176</v>
      </c>
      <c r="O190" s="33">
        <v>1322661.8332508109</v>
      </c>
    </row>
    <row r="191" spans="14:15" x14ac:dyDescent="0.25">
      <c r="N191" s="59">
        <v>177</v>
      </c>
      <c r="O191" s="33">
        <v>1072653.1109702336</v>
      </c>
    </row>
    <row r="192" spans="14:15" x14ac:dyDescent="0.25">
      <c r="N192" s="59">
        <v>178</v>
      </c>
      <c r="O192" s="33">
        <v>1066014.6393278413</v>
      </c>
    </row>
    <row r="193" spans="14:15" x14ac:dyDescent="0.25">
      <c r="N193" s="59">
        <v>179</v>
      </c>
      <c r="O193" s="33">
        <v>1071149.647177605</v>
      </c>
    </row>
    <row r="194" spans="14:15" x14ac:dyDescent="0.25">
      <c r="N194" s="59">
        <v>180</v>
      </c>
      <c r="O194" s="33">
        <v>1577305.4775169278</v>
      </c>
    </row>
    <row r="195" spans="14:15" x14ac:dyDescent="0.25">
      <c r="N195" s="59">
        <v>181</v>
      </c>
      <c r="O195" s="33">
        <v>1055670.9660787613</v>
      </c>
    </row>
    <row r="196" spans="14:15" x14ac:dyDescent="0.25">
      <c r="N196" s="59">
        <v>182</v>
      </c>
      <c r="O196" s="33">
        <v>1491132.1622584248</v>
      </c>
    </row>
    <row r="197" spans="14:15" x14ac:dyDescent="0.25">
      <c r="N197" s="59">
        <v>183</v>
      </c>
      <c r="O197" s="33">
        <v>1907020.9172349072</v>
      </c>
    </row>
    <row r="198" spans="14:15" x14ac:dyDescent="0.25">
      <c r="N198" s="59">
        <v>184</v>
      </c>
      <c r="O198" s="33">
        <v>2405877.6552871107</v>
      </c>
    </row>
    <row r="199" spans="14:15" x14ac:dyDescent="0.25">
      <c r="N199" s="59">
        <v>185</v>
      </c>
      <c r="O199" s="33">
        <v>2635811.1390751051</v>
      </c>
    </row>
    <row r="200" spans="14:15" x14ac:dyDescent="0.25">
      <c r="N200" s="59">
        <v>186</v>
      </c>
      <c r="O200" s="33">
        <v>1056759.0633485981</v>
      </c>
    </row>
    <row r="201" spans="14:15" x14ac:dyDescent="0.25">
      <c r="N201" s="59">
        <v>187</v>
      </c>
      <c r="O201" s="33">
        <v>2017222.1220136248</v>
      </c>
    </row>
    <row r="202" spans="14:15" x14ac:dyDescent="0.25">
      <c r="N202" s="59">
        <v>188</v>
      </c>
      <c r="O202" s="33">
        <v>2010656.2657680013</v>
      </c>
    </row>
    <row r="203" spans="14:15" x14ac:dyDescent="0.25">
      <c r="N203" s="59">
        <v>189</v>
      </c>
      <c r="O203" s="33">
        <v>897192.60213133076</v>
      </c>
    </row>
    <row r="204" spans="14:15" x14ac:dyDescent="0.25">
      <c r="N204" s="59">
        <v>190</v>
      </c>
      <c r="O204" s="33">
        <v>729443.00140739698</v>
      </c>
    </row>
    <row r="205" spans="14:15" x14ac:dyDescent="0.25">
      <c r="N205" s="59">
        <v>191</v>
      </c>
      <c r="O205" s="33">
        <v>1571937.695292356</v>
      </c>
    </row>
    <row r="206" spans="14:15" x14ac:dyDescent="0.25">
      <c r="N206" s="59">
        <v>192</v>
      </c>
      <c r="O206" s="33">
        <v>1850244.934867945</v>
      </c>
    </row>
    <row r="207" spans="14:15" x14ac:dyDescent="0.25">
      <c r="N207" s="59">
        <v>193</v>
      </c>
      <c r="O207" s="33">
        <v>2053547.9630529433</v>
      </c>
    </row>
    <row r="208" spans="14:15" x14ac:dyDescent="0.25">
      <c r="N208" s="59">
        <v>194</v>
      </c>
      <c r="O208" s="33">
        <v>1265241.6205197047</v>
      </c>
    </row>
    <row r="209" spans="14:15" x14ac:dyDescent="0.25">
      <c r="N209" s="59">
        <v>195</v>
      </c>
      <c r="O209" s="33">
        <v>1695236.154473827</v>
      </c>
    </row>
    <row r="210" spans="14:15" x14ac:dyDescent="0.25">
      <c r="N210" s="59">
        <v>196</v>
      </c>
      <c r="O210" s="33">
        <v>1145539.8461148916</v>
      </c>
    </row>
    <row r="211" spans="14:15" x14ac:dyDescent="0.25">
      <c r="N211" s="59">
        <v>197</v>
      </c>
      <c r="O211" s="33">
        <v>2757619.5299409968</v>
      </c>
    </row>
    <row r="212" spans="14:15" x14ac:dyDescent="0.25">
      <c r="N212" s="59">
        <v>198</v>
      </c>
      <c r="O212" s="33">
        <v>1322434.9804405118</v>
      </c>
    </row>
    <row r="213" spans="14:15" x14ac:dyDescent="0.25">
      <c r="N213" s="59">
        <v>199</v>
      </c>
      <c r="O213" s="33">
        <v>673329.23517958017</v>
      </c>
    </row>
    <row r="214" spans="14:15" x14ac:dyDescent="0.25">
      <c r="N214" s="59">
        <v>200</v>
      </c>
      <c r="O214" s="33">
        <v>1287541.0616559158</v>
      </c>
    </row>
    <row r="215" spans="14:15" x14ac:dyDescent="0.25">
      <c r="N215" s="59">
        <v>201</v>
      </c>
      <c r="O215" s="33">
        <v>2516367.9140204708</v>
      </c>
    </row>
    <row r="216" spans="14:15" x14ac:dyDescent="0.25">
      <c r="N216" s="59">
        <v>202</v>
      </c>
      <c r="O216" s="33">
        <v>1199388.8128854283</v>
      </c>
    </row>
    <row r="217" spans="14:15" x14ac:dyDescent="0.25">
      <c r="N217" s="59">
        <v>203</v>
      </c>
      <c r="O217" s="33">
        <v>1546715.4149553119</v>
      </c>
    </row>
    <row r="218" spans="14:15" x14ac:dyDescent="0.25">
      <c r="N218" s="59">
        <v>204</v>
      </c>
      <c r="O218" s="33">
        <v>1018342.2607361748</v>
      </c>
    </row>
    <row r="219" spans="14:15" x14ac:dyDescent="0.25">
      <c r="N219" s="59">
        <v>205</v>
      </c>
      <c r="O219" s="33">
        <v>1679179.3882535479</v>
      </c>
    </row>
    <row r="220" spans="14:15" x14ac:dyDescent="0.25">
      <c r="N220" s="59">
        <v>206</v>
      </c>
      <c r="O220" s="33">
        <v>1441344.3008112512</v>
      </c>
    </row>
    <row r="221" spans="14:15" x14ac:dyDescent="0.25">
      <c r="N221" s="59">
        <v>207</v>
      </c>
      <c r="O221" s="33">
        <v>1286397.7446424514</v>
      </c>
    </row>
    <row r="222" spans="14:15" x14ac:dyDescent="0.25">
      <c r="N222" s="59">
        <v>208</v>
      </c>
      <c r="O222" s="33">
        <v>1873694.7968126666</v>
      </c>
    </row>
    <row r="223" spans="14:15" x14ac:dyDescent="0.25">
      <c r="N223" s="59">
        <v>209</v>
      </c>
      <c r="O223" s="33">
        <v>1840810.1147734015</v>
      </c>
    </row>
    <row r="224" spans="14:15" x14ac:dyDescent="0.25">
      <c r="N224" s="59">
        <v>210</v>
      </c>
      <c r="O224" s="33">
        <v>865037.33151294431</v>
      </c>
    </row>
    <row r="225" spans="14:15" x14ac:dyDescent="0.25">
      <c r="N225" s="59">
        <v>211</v>
      </c>
      <c r="O225" s="33">
        <v>865214.71381090197</v>
      </c>
    </row>
    <row r="226" spans="14:15" x14ac:dyDescent="0.25">
      <c r="N226" s="59">
        <v>212</v>
      </c>
      <c r="O226" s="33">
        <v>2237424.0176089047</v>
      </c>
    </row>
    <row r="227" spans="14:15" x14ac:dyDescent="0.25">
      <c r="N227" s="59">
        <v>213</v>
      </c>
      <c r="O227" s="33">
        <v>1030485.1931114325</v>
      </c>
    </row>
    <row r="228" spans="14:15" x14ac:dyDescent="0.25">
      <c r="N228" s="59">
        <v>214</v>
      </c>
      <c r="O228" s="33">
        <v>1779864.2284969827</v>
      </c>
    </row>
    <row r="229" spans="14:15" x14ac:dyDescent="0.25">
      <c r="N229" s="59">
        <v>215</v>
      </c>
      <c r="O229" s="33">
        <v>2650348.2941023204</v>
      </c>
    </row>
    <row r="230" spans="14:15" x14ac:dyDescent="0.25">
      <c r="N230" s="59">
        <v>216</v>
      </c>
      <c r="O230" s="33">
        <v>1603406.5293681917</v>
      </c>
    </row>
    <row r="231" spans="14:15" x14ac:dyDescent="0.25">
      <c r="N231" s="59">
        <v>217</v>
      </c>
      <c r="O231" s="33">
        <v>1252659.3785743804</v>
      </c>
    </row>
    <row r="232" spans="14:15" x14ac:dyDescent="0.25">
      <c r="N232" s="59">
        <v>218</v>
      </c>
      <c r="O232" s="33">
        <v>1702812.2079292359</v>
      </c>
    </row>
    <row r="233" spans="14:15" x14ac:dyDescent="0.25">
      <c r="N233" s="59">
        <v>219</v>
      </c>
      <c r="O233" s="33">
        <v>833429.39827019779</v>
      </c>
    </row>
    <row r="234" spans="14:15" x14ac:dyDescent="0.25">
      <c r="N234" s="59">
        <v>220</v>
      </c>
      <c r="O234" s="33">
        <v>1355569.6085825739</v>
      </c>
    </row>
    <row r="235" spans="14:15" x14ac:dyDescent="0.25">
      <c r="N235" s="59">
        <v>221</v>
      </c>
      <c r="O235" s="33">
        <v>1278657.99654099</v>
      </c>
    </row>
    <row r="236" spans="14:15" x14ac:dyDescent="0.25">
      <c r="N236" s="59">
        <v>222</v>
      </c>
      <c r="O236" s="33">
        <v>1135566.5601689066</v>
      </c>
    </row>
    <row r="237" spans="14:15" x14ac:dyDescent="0.25">
      <c r="N237" s="59">
        <v>223</v>
      </c>
      <c r="O237" s="33">
        <v>1342283.8343771815</v>
      </c>
    </row>
    <row r="238" spans="14:15" x14ac:dyDescent="0.25">
      <c r="N238" s="59">
        <v>224</v>
      </c>
      <c r="O238" s="33">
        <v>1083442.7976733178</v>
      </c>
    </row>
    <row r="239" spans="14:15" x14ac:dyDescent="0.25">
      <c r="N239" s="59">
        <v>225</v>
      </c>
      <c r="O239" s="33">
        <v>1218146.6871156788</v>
      </c>
    </row>
    <row r="240" spans="14:15" x14ac:dyDescent="0.25">
      <c r="N240" s="59">
        <v>226</v>
      </c>
      <c r="O240" s="33">
        <v>1212760.7634898901</v>
      </c>
    </row>
    <row r="241" spans="14:15" x14ac:dyDescent="0.25">
      <c r="N241" s="59">
        <v>227</v>
      </c>
      <c r="O241" s="33">
        <v>1037898.0733925406</v>
      </c>
    </row>
    <row r="242" spans="14:15" x14ac:dyDescent="0.25">
      <c r="N242" s="59">
        <v>228</v>
      </c>
      <c r="O242" s="33">
        <v>1716550.3785201819</v>
      </c>
    </row>
    <row r="243" spans="14:15" x14ac:dyDescent="0.25">
      <c r="N243" s="59">
        <v>229</v>
      </c>
      <c r="O243" s="33">
        <v>1160708.0577381768</v>
      </c>
    </row>
    <row r="244" spans="14:15" x14ac:dyDescent="0.25">
      <c r="N244" s="59">
        <v>230</v>
      </c>
      <c r="O244" s="33">
        <v>1819439.1501358792</v>
      </c>
    </row>
    <row r="245" spans="14:15" x14ac:dyDescent="0.25">
      <c r="N245" s="59">
        <v>231</v>
      </c>
      <c r="O245" s="33">
        <v>990395.16942220822</v>
      </c>
    </row>
    <row r="246" spans="14:15" x14ac:dyDescent="0.25">
      <c r="N246" s="59">
        <v>232</v>
      </c>
      <c r="O246" s="33">
        <v>2349027.3858810929</v>
      </c>
    </row>
    <row r="247" spans="14:15" x14ac:dyDescent="0.25">
      <c r="N247" s="59">
        <v>233</v>
      </c>
      <c r="O247" s="33">
        <v>1994835.1767027494</v>
      </c>
    </row>
    <row r="248" spans="14:15" x14ac:dyDescent="0.25">
      <c r="N248" s="59">
        <v>234</v>
      </c>
      <c r="O248" s="33">
        <v>2192056.2567080515</v>
      </c>
    </row>
    <row r="249" spans="14:15" x14ac:dyDescent="0.25">
      <c r="N249" s="59">
        <v>235</v>
      </c>
      <c r="O249" s="33">
        <v>3110235.3910328466</v>
      </c>
    </row>
    <row r="250" spans="14:15" x14ac:dyDescent="0.25">
      <c r="N250" s="59">
        <v>236</v>
      </c>
      <c r="O250" s="33">
        <v>1480703.557105642</v>
      </c>
    </row>
    <row r="251" spans="14:15" x14ac:dyDescent="0.25">
      <c r="N251" s="59">
        <v>237</v>
      </c>
      <c r="O251" s="33">
        <v>1914224.1226797351</v>
      </c>
    </row>
    <row r="252" spans="14:15" x14ac:dyDescent="0.25">
      <c r="N252" s="59">
        <v>238</v>
      </c>
      <c r="O252" s="33">
        <v>1344921.3547531059</v>
      </c>
    </row>
    <row r="253" spans="14:15" x14ac:dyDescent="0.25">
      <c r="N253" s="59">
        <v>239</v>
      </c>
      <c r="O253" s="33">
        <v>1370613.7185068335</v>
      </c>
    </row>
    <row r="254" spans="14:15" x14ac:dyDescent="0.25">
      <c r="N254" s="59">
        <v>240</v>
      </c>
      <c r="O254" s="33">
        <v>778713.33550110785</v>
      </c>
    </row>
    <row r="255" spans="14:15" x14ac:dyDescent="0.25">
      <c r="N255" s="59">
        <v>241</v>
      </c>
      <c r="O255" s="33">
        <v>1002406.8075187219</v>
      </c>
    </row>
    <row r="256" spans="14:15" x14ac:dyDescent="0.25">
      <c r="N256" s="59">
        <v>242</v>
      </c>
      <c r="O256" s="33">
        <v>1563327.1544000285</v>
      </c>
    </row>
    <row r="257" spans="14:15" x14ac:dyDescent="0.25">
      <c r="N257" s="59">
        <v>243</v>
      </c>
      <c r="O257" s="33">
        <v>1455049.6119758431</v>
      </c>
    </row>
    <row r="258" spans="14:15" x14ac:dyDescent="0.25">
      <c r="N258" s="59">
        <v>244</v>
      </c>
      <c r="O258" s="33">
        <v>1501035.1430680251</v>
      </c>
    </row>
    <row r="259" spans="14:15" x14ac:dyDescent="0.25">
      <c r="N259" s="59">
        <v>245</v>
      </c>
      <c r="O259" s="33">
        <v>1326442.3544254119</v>
      </c>
    </row>
    <row r="260" spans="14:15" x14ac:dyDescent="0.25">
      <c r="N260" s="59">
        <v>246</v>
      </c>
      <c r="O260" s="33">
        <v>903641.4206315038</v>
      </c>
    </row>
    <row r="261" spans="14:15" x14ac:dyDescent="0.25">
      <c r="N261" s="59">
        <v>247</v>
      </c>
      <c r="O261" s="33">
        <v>1583810.0266582668</v>
      </c>
    </row>
    <row r="262" spans="14:15" x14ac:dyDescent="0.25">
      <c r="N262" s="59">
        <v>248</v>
      </c>
      <c r="O262" s="33">
        <v>1148210.4488073518</v>
      </c>
    </row>
    <row r="263" spans="14:15" x14ac:dyDescent="0.25">
      <c r="N263" s="59">
        <v>249</v>
      </c>
      <c r="O263" s="33">
        <v>1189950.2114731167</v>
      </c>
    </row>
    <row r="264" spans="14:15" x14ac:dyDescent="0.25">
      <c r="N264" s="59">
        <v>250</v>
      </c>
      <c r="O264" s="33">
        <v>1307916.406747268</v>
      </c>
    </row>
    <row r="265" spans="14:15" x14ac:dyDescent="0.25">
      <c r="N265" s="59">
        <v>251</v>
      </c>
      <c r="O265" s="33">
        <v>1617483.0496644727</v>
      </c>
    </row>
    <row r="266" spans="14:15" x14ac:dyDescent="0.25">
      <c r="N266" s="59">
        <v>252</v>
      </c>
      <c r="O266" s="33">
        <v>1375970.500756108</v>
      </c>
    </row>
    <row r="267" spans="14:15" x14ac:dyDescent="0.25">
      <c r="N267" s="59">
        <v>253</v>
      </c>
      <c r="O267" s="33">
        <v>1126904.5612602995</v>
      </c>
    </row>
    <row r="268" spans="14:15" x14ac:dyDescent="0.25">
      <c r="N268" s="59">
        <v>254</v>
      </c>
      <c r="O268" s="33">
        <v>1197094.9862075888</v>
      </c>
    </row>
    <row r="269" spans="14:15" x14ac:dyDescent="0.25">
      <c r="N269" s="59">
        <v>255</v>
      </c>
      <c r="O269" s="33">
        <v>1441391.6071057299</v>
      </c>
    </row>
    <row r="270" spans="14:15" x14ac:dyDescent="0.25">
      <c r="N270" s="59">
        <v>256</v>
      </c>
      <c r="O270" s="33">
        <v>883557.0357941736</v>
      </c>
    </row>
    <row r="271" spans="14:15" x14ac:dyDescent="0.25">
      <c r="N271" s="59">
        <v>257</v>
      </c>
      <c r="O271" s="33">
        <v>1944628.3694344363</v>
      </c>
    </row>
    <row r="272" spans="14:15" x14ac:dyDescent="0.25">
      <c r="N272" s="59">
        <v>258</v>
      </c>
      <c r="O272" s="33">
        <v>1296375.6997098809</v>
      </c>
    </row>
    <row r="273" spans="14:15" x14ac:dyDescent="0.25">
      <c r="N273" s="59">
        <v>259</v>
      </c>
      <c r="O273" s="33">
        <v>1343173.9084170195</v>
      </c>
    </row>
    <row r="274" spans="14:15" x14ac:dyDescent="0.25">
      <c r="N274" s="59">
        <v>260</v>
      </c>
      <c r="O274" s="33">
        <v>1444488.1118018501</v>
      </c>
    </row>
    <row r="275" spans="14:15" x14ac:dyDescent="0.25">
      <c r="N275" s="59">
        <v>261</v>
      </c>
      <c r="O275" s="33">
        <v>719173.36930549948</v>
      </c>
    </row>
    <row r="276" spans="14:15" x14ac:dyDescent="0.25">
      <c r="N276" s="59">
        <v>262</v>
      </c>
      <c r="O276" s="33">
        <v>1849874.6230447569</v>
      </c>
    </row>
    <row r="277" spans="14:15" x14ac:dyDescent="0.25">
      <c r="N277" s="59">
        <v>263</v>
      </c>
      <c r="O277" s="33">
        <v>1279185.6499100798</v>
      </c>
    </row>
    <row r="278" spans="14:15" x14ac:dyDescent="0.25">
      <c r="N278" s="59">
        <v>264</v>
      </c>
      <c r="O278" s="33">
        <v>1363449.3613755861</v>
      </c>
    </row>
    <row r="279" spans="14:15" x14ac:dyDescent="0.25">
      <c r="N279" s="59">
        <v>265</v>
      </c>
      <c r="O279" s="33">
        <v>1354011.9979746237</v>
      </c>
    </row>
    <row r="280" spans="14:15" x14ac:dyDescent="0.25">
      <c r="N280" s="59">
        <v>266</v>
      </c>
      <c r="O280" s="33">
        <v>1951361.2892407561</v>
      </c>
    </row>
    <row r="281" spans="14:15" x14ac:dyDescent="0.25">
      <c r="N281" s="59">
        <v>267</v>
      </c>
      <c r="O281" s="33">
        <v>2022869.4898913177</v>
      </c>
    </row>
    <row r="282" spans="14:15" x14ac:dyDescent="0.25">
      <c r="N282" s="59">
        <v>268</v>
      </c>
      <c r="O282" s="33">
        <v>843022.66715291364</v>
      </c>
    </row>
    <row r="283" spans="14:15" x14ac:dyDescent="0.25">
      <c r="N283" s="59">
        <v>269</v>
      </c>
      <c r="O283" s="33">
        <v>1003091.8844207056</v>
      </c>
    </row>
    <row r="284" spans="14:15" x14ac:dyDescent="0.25">
      <c r="N284" s="59">
        <v>270</v>
      </c>
      <c r="O284" s="33">
        <v>1184232.9238570917</v>
      </c>
    </row>
    <row r="285" spans="14:15" x14ac:dyDescent="0.25">
      <c r="N285" s="59">
        <v>271</v>
      </c>
      <c r="O285" s="33">
        <v>1257688.6408791482</v>
      </c>
    </row>
    <row r="286" spans="14:15" x14ac:dyDescent="0.25">
      <c r="N286" s="59">
        <v>272</v>
      </c>
      <c r="O286" s="33">
        <v>1128984.7780358009</v>
      </c>
    </row>
    <row r="287" spans="14:15" x14ac:dyDescent="0.25">
      <c r="N287" s="59">
        <v>273</v>
      </c>
      <c r="O287" s="33">
        <v>1466374.3571153791</v>
      </c>
    </row>
    <row r="288" spans="14:15" x14ac:dyDescent="0.25">
      <c r="N288" s="59">
        <v>274</v>
      </c>
      <c r="O288" s="33">
        <v>853843.71880477958</v>
      </c>
    </row>
    <row r="289" spans="14:15" x14ac:dyDescent="0.25">
      <c r="N289" s="59">
        <v>275</v>
      </c>
      <c r="O289" s="33">
        <v>1711514.4976999541</v>
      </c>
    </row>
    <row r="290" spans="14:15" x14ac:dyDescent="0.25">
      <c r="N290" s="59">
        <v>276</v>
      </c>
      <c r="O290" s="33">
        <v>2747606.580384478</v>
      </c>
    </row>
    <row r="291" spans="14:15" x14ac:dyDescent="0.25">
      <c r="N291" s="59">
        <v>277</v>
      </c>
      <c r="O291" s="33">
        <v>1340805.5691743637</v>
      </c>
    </row>
    <row r="292" spans="14:15" x14ac:dyDescent="0.25">
      <c r="N292" s="59">
        <v>278</v>
      </c>
      <c r="O292" s="33">
        <v>1874923.267494567</v>
      </c>
    </row>
    <row r="293" spans="14:15" x14ac:dyDescent="0.25">
      <c r="N293" s="59">
        <v>279</v>
      </c>
      <c r="O293" s="33">
        <v>1132908.8230179034</v>
      </c>
    </row>
    <row r="294" spans="14:15" x14ac:dyDescent="0.25">
      <c r="N294" s="59">
        <v>280</v>
      </c>
      <c r="O294" s="33">
        <v>1074965.866638144</v>
      </c>
    </row>
    <row r="295" spans="14:15" x14ac:dyDescent="0.25">
      <c r="N295" s="59">
        <v>281</v>
      </c>
      <c r="O295" s="33">
        <v>803164.22612081561</v>
      </c>
    </row>
    <row r="296" spans="14:15" x14ac:dyDescent="0.25">
      <c r="N296" s="59">
        <v>282</v>
      </c>
      <c r="O296" s="33">
        <v>2643276.0711843255</v>
      </c>
    </row>
    <row r="297" spans="14:15" x14ac:dyDescent="0.25">
      <c r="N297" s="59">
        <v>283</v>
      </c>
      <c r="O297" s="33">
        <v>1402716.3068431504</v>
      </c>
    </row>
    <row r="298" spans="14:15" x14ac:dyDescent="0.25">
      <c r="N298" s="59">
        <v>284</v>
      </c>
      <c r="O298" s="33">
        <v>843208.47186755389</v>
      </c>
    </row>
    <row r="299" spans="14:15" x14ac:dyDescent="0.25">
      <c r="N299" s="59">
        <v>285</v>
      </c>
      <c r="O299" s="33">
        <v>1629856.3451435128</v>
      </c>
    </row>
    <row r="300" spans="14:15" x14ac:dyDescent="0.25">
      <c r="N300" s="59">
        <v>286</v>
      </c>
      <c r="O300" s="33">
        <v>904156.99113891786</v>
      </c>
    </row>
    <row r="301" spans="14:15" x14ac:dyDescent="0.25">
      <c r="N301" s="59">
        <v>287</v>
      </c>
      <c r="O301" s="33">
        <v>1623698.8738360924</v>
      </c>
    </row>
    <row r="302" spans="14:15" x14ac:dyDescent="0.25">
      <c r="N302" s="59">
        <v>288</v>
      </c>
      <c r="O302" s="33">
        <v>1684272.3935776846</v>
      </c>
    </row>
    <row r="303" spans="14:15" x14ac:dyDescent="0.25">
      <c r="N303" s="59">
        <v>289</v>
      </c>
      <c r="O303" s="33">
        <v>1140352.043412013</v>
      </c>
    </row>
    <row r="304" spans="14:15" x14ac:dyDescent="0.25">
      <c r="N304" s="59">
        <v>290</v>
      </c>
      <c r="O304" s="33">
        <v>1202314.1319389727</v>
      </c>
    </row>
    <row r="305" spans="14:15" x14ac:dyDescent="0.25">
      <c r="N305" s="59">
        <v>291</v>
      </c>
      <c r="O305" s="33">
        <v>1487208.4964732612</v>
      </c>
    </row>
    <row r="306" spans="14:15" x14ac:dyDescent="0.25">
      <c r="N306" s="59">
        <v>292</v>
      </c>
      <c r="O306" s="33">
        <v>1135428.3795465312</v>
      </c>
    </row>
    <row r="307" spans="14:15" x14ac:dyDescent="0.25">
      <c r="N307" s="59">
        <v>293</v>
      </c>
      <c r="O307" s="33">
        <v>974143.63356882741</v>
      </c>
    </row>
    <row r="308" spans="14:15" x14ac:dyDescent="0.25">
      <c r="N308" s="59">
        <v>294</v>
      </c>
      <c r="O308" s="33">
        <v>766681.46263475064</v>
      </c>
    </row>
    <row r="309" spans="14:15" x14ac:dyDescent="0.25">
      <c r="N309" s="59">
        <v>295</v>
      </c>
      <c r="O309" s="33">
        <v>1109603.7584358836</v>
      </c>
    </row>
    <row r="310" spans="14:15" x14ac:dyDescent="0.25">
      <c r="N310" s="59">
        <v>296</v>
      </c>
      <c r="O310" s="33">
        <v>1931127.2387362877</v>
      </c>
    </row>
    <row r="311" spans="14:15" x14ac:dyDescent="0.25">
      <c r="N311" s="59">
        <v>297</v>
      </c>
      <c r="O311" s="33">
        <v>880559.80496035598</v>
      </c>
    </row>
    <row r="312" spans="14:15" x14ac:dyDescent="0.25">
      <c r="N312" s="59">
        <v>298</v>
      </c>
      <c r="O312" s="33">
        <v>2465506.0075516859</v>
      </c>
    </row>
    <row r="313" spans="14:15" x14ac:dyDescent="0.25">
      <c r="N313" s="59">
        <v>299</v>
      </c>
      <c r="O313" s="33">
        <v>2026636.5547040496</v>
      </c>
    </row>
    <row r="314" spans="14:15" x14ac:dyDescent="0.25">
      <c r="N314" s="59">
        <v>300</v>
      </c>
      <c r="O314" s="33">
        <v>1402709.6769110297</v>
      </c>
    </row>
    <row r="315" spans="14:15" x14ac:dyDescent="0.25">
      <c r="N315" s="59">
        <v>301</v>
      </c>
      <c r="O315" s="33">
        <v>1522952.93799752</v>
      </c>
    </row>
    <row r="316" spans="14:15" x14ac:dyDescent="0.25">
      <c r="N316" s="59">
        <v>302</v>
      </c>
      <c r="O316" s="33">
        <v>3006164.2151263761</v>
      </c>
    </row>
    <row r="317" spans="14:15" x14ac:dyDescent="0.25">
      <c r="N317" s="59">
        <v>303</v>
      </c>
      <c r="O317" s="33">
        <v>1308982.5715364597</v>
      </c>
    </row>
    <row r="318" spans="14:15" x14ac:dyDescent="0.25">
      <c r="N318" s="59">
        <v>304</v>
      </c>
      <c r="O318" s="33">
        <v>1342523.0693399776</v>
      </c>
    </row>
    <row r="319" spans="14:15" x14ac:dyDescent="0.25">
      <c r="N319" s="59">
        <v>305</v>
      </c>
      <c r="O319" s="33">
        <v>1319771.3751279551</v>
      </c>
    </row>
    <row r="320" spans="14:15" x14ac:dyDescent="0.25">
      <c r="N320" s="59">
        <v>306</v>
      </c>
      <c r="O320" s="33">
        <v>1895144.1410384579</v>
      </c>
    </row>
    <row r="321" spans="14:15" x14ac:dyDescent="0.25">
      <c r="N321" s="59">
        <v>307</v>
      </c>
      <c r="O321" s="33">
        <v>1365922.9208054466</v>
      </c>
    </row>
    <row r="322" spans="14:15" x14ac:dyDescent="0.25">
      <c r="N322" s="59">
        <v>308</v>
      </c>
      <c r="O322" s="33">
        <v>1511284.87974813</v>
      </c>
    </row>
    <row r="323" spans="14:15" x14ac:dyDescent="0.25">
      <c r="N323" s="59">
        <v>309</v>
      </c>
      <c r="O323" s="33">
        <v>941749.95298526995</v>
      </c>
    </row>
    <row r="324" spans="14:15" x14ac:dyDescent="0.25">
      <c r="N324" s="59">
        <v>310</v>
      </c>
      <c r="O324" s="33">
        <v>1775213.9964503911</v>
      </c>
    </row>
    <row r="325" spans="14:15" x14ac:dyDescent="0.25">
      <c r="N325" s="59">
        <v>311</v>
      </c>
      <c r="O325" s="33">
        <v>1178084.3466569809</v>
      </c>
    </row>
    <row r="326" spans="14:15" x14ac:dyDescent="0.25">
      <c r="N326" s="59">
        <v>312</v>
      </c>
      <c r="O326" s="33">
        <v>1350971.6142198211</v>
      </c>
    </row>
    <row r="327" spans="14:15" x14ac:dyDescent="0.25">
      <c r="N327" s="59">
        <v>313</v>
      </c>
      <c r="O327" s="33">
        <v>2001030.0250546334</v>
      </c>
    </row>
    <row r="328" spans="14:15" x14ac:dyDescent="0.25">
      <c r="N328" s="59">
        <v>314</v>
      </c>
      <c r="O328" s="33">
        <v>1642601.2642088197</v>
      </c>
    </row>
    <row r="329" spans="14:15" x14ac:dyDescent="0.25">
      <c r="N329" s="59">
        <v>315</v>
      </c>
      <c r="O329" s="33">
        <v>1512086.4120378366</v>
      </c>
    </row>
    <row r="330" spans="14:15" x14ac:dyDescent="0.25">
      <c r="N330" s="59">
        <v>316</v>
      </c>
      <c r="O330" s="33">
        <v>2108380.9019777919</v>
      </c>
    </row>
    <row r="331" spans="14:15" x14ac:dyDescent="0.25">
      <c r="N331" s="59">
        <v>317</v>
      </c>
      <c r="O331" s="33">
        <v>1042378.6805283477</v>
      </c>
    </row>
    <row r="332" spans="14:15" x14ac:dyDescent="0.25">
      <c r="N332" s="59">
        <v>318</v>
      </c>
      <c r="O332" s="33">
        <v>1216960.0710463861</v>
      </c>
    </row>
    <row r="333" spans="14:15" x14ac:dyDescent="0.25">
      <c r="N333" s="59">
        <v>319</v>
      </c>
      <c r="O333" s="33">
        <v>1826578.6999835283</v>
      </c>
    </row>
    <row r="334" spans="14:15" x14ac:dyDescent="0.25">
      <c r="N334" s="59">
        <v>320</v>
      </c>
      <c r="O334" s="33">
        <v>1161034.2771904399</v>
      </c>
    </row>
    <row r="335" spans="14:15" x14ac:dyDescent="0.25">
      <c r="N335" s="59">
        <v>321</v>
      </c>
      <c r="O335" s="33">
        <v>1014066.8055447738</v>
      </c>
    </row>
    <row r="336" spans="14:15" x14ac:dyDescent="0.25">
      <c r="N336" s="59">
        <v>322</v>
      </c>
      <c r="O336" s="33">
        <v>751276.07926408609</v>
      </c>
    </row>
    <row r="337" spans="14:15" x14ac:dyDescent="0.25">
      <c r="N337" s="59">
        <v>323</v>
      </c>
      <c r="O337" s="33">
        <v>1517449.9189734133</v>
      </c>
    </row>
    <row r="338" spans="14:15" x14ac:dyDescent="0.25">
      <c r="N338" s="59">
        <v>324</v>
      </c>
      <c r="O338" s="33">
        <v>1071032.9862067008</v>
      </c>
    </row>
    <row r="339" spans="14:15" x14ac:dyDescent="0.25">
      <c r="N339" s="59">
        <v>325</v>
      </c>
      <c r="O339" s="33">
        <v>1056111.4110986877</v>
      </c>
    </row>
    <row r="340" spans="14:15" x14ac:dyDescent="0.25">
      <c r="N340" s="59">
        <v>326</v>
      </c>
      <c r="O340" s="33">
        <v>1186100.6513920138</v>
      </c>
    </row>
    <row r="341" spans="14:15" x14ac:dyDescent="0.25">
      <c r="N341" s="59">
        <v>327</v>
      </c>
      <c r="O341" s="33">
        <v>2181105.0353572122</v>
      </c>
    </row>
    <row r="342" spans="14:15" x14ac:dyDescent="0.25">
      <c r="N342" s="59">
        <v>328</v>
      </c>
      <c r="O342" s="33">
        <v>1288054.942001953</v>
      </c>
    </row>
    <row r="343" spans="14:15" x14ac:dyDescent="0.25">
      <c r="N343" s="59">
        <v>329</v>
      </c>
      <c r="O343" s="33">
        <v>2267722.5452328706</v>
      </c>
    </row>
    <row r="344" spans="14:15" x14ac:dyDescent="0.25">
      <c r="N344" s="59">
        <v>330</v>
      </c>
      <c r="O344" s="33">
        <v>868771.80761355557</v>
      </c>
    </row>
    <row r="345" spans="14:15" x14ac:dyDescent="0.25">
      <c r="N345" s="59">
        <v>331</v>
      </c>
      <c r="O345" s="33">
        <v>1419504.0149422463</v>
      </c>
    </row>
    <row r="346" spans="14:15" x14ac:dyDescent="0.25">
      <c r="N346" s="59">
        <v>332</v>
      </c>
      <c r="O346" s="33">
        <v>1038284.9330456326</v>
      </c>
    </row>
    <row r="347" spans="14:15" x14ac:dyDescent="0.25">
      <c r="N347" s="59">
        <v>333</v>
      </c>
      <c r="O347" s="33">
        <v>1500784.7474417572</v>
      </c>
    </row>
    <row r="348" spans="14:15" x14ac:dyDescent="0.25">
      <c r="N348" s="59">
        <v>334</v>
      </c>
      <c r="O348" s="33">
        <v>971206.7649623577</v>
      </c>
    </row>
    <row r="349" spans="14:15" x14ac:dyDescent="0.25">
      <c r="N349" s="59">
        <v>335</v>
      </c>
      <c r="O349" s="33">
        <v>1124057.8072943222</v>
      </c>
    </row>
    <row r="350" spans="14:15" x14ac:dyDescent="0.25">
      <c r="N350" s="59">
        <v>336</v>
      </c>
      <c r="O350" s="33">
        <v>1562327.0284523531</v>
      </c>
    </row>
    <row r="351" spans="14:15" x14ac:dyDescent="0.25">
      <c r="N351" s="59">
        <v>337</v>
      </c>
      <c r="O351" s="33">
        <v>1367209.5558208316</v>
      </c>
    </row>
    <row r="352" spans="14:15" x14ac:dyDescent="0.25">
      <c r="N352" s="59">
        <v>338</v>
      </c>
      <c r="O352" s="33">
        <v>973825.35350817943</v>
      </c>
    </row>
    <row r="353" spans="14:15" x14ac:dyDescent="0.25">
      <c r="N353" s="59">
        <v>339</v>
      </c>
      <c r="O353" s="33">
        <v>1639344.824686642</v>
      </c>
    </row>
    <row r="354" spans="14:15" x14ac:dyDescent="0.25">
      <c r="N354" s="59">
        <v>340</v>
      </c>
      <c r="O354" s="33">
        <v>1395758.939668423</v>
      </c>
    </row>
    <row r="355" spans="14:15" x14ac:dyDescent="0.25">
      <c r="N355" s="59">
        <v>341</v>
      </c>
      <c r="O355" s="33">
        <v>950008.62366772525</v>
      </c>
    </row>
    <row r="356" spans="14:15" x14ac:dyDescent="0.25">
      <c r="N356" s="59">
        <v>342</v>
      </c>
      <c r="O356" s="33">
        <v>1614735.5417022442</v>
      </c>
    </row>
    <row r="357" spans="14:15" x14ac:dyDescent="0.25">
      <c r="N357" s="59">
        <v>343</v>
      </c>
      <c r="O357" s="33">
        <v>974677.32193032419</v>
      </c>
    </row>
    <row r="358" spans="14:15" x14ac:dyDescent="0.25">
      <c r="N358" s="59">
        <v>344</v>
      </c>
      <c r="O358" s="33">
        <v>2780134.8973118253</v>
      </c>
    </row>
    <row r="359" spans="14:15" x14ac:dyDescent="0.25">
      <c r="N359" s="59">
        <v>345</v>
      </c>
      <c r="O359" s="33">
        <v>1684091.6457838148</v>
      </c>
    </row>
    <row r="360" spans="14:15" x14ac:dyDescent="0.25">
      <c r="N360" s="59">
        <v>346</v>
      </c>
      <c r="O360" s="33">
        <v>1877315.7735810471</v>
      </c>
    </row>
    <row r="361" spans="14:15" x14ac:dyDescent="0.25">
      <c r="N361" s="59">
        <v>347</v>
      </c>
      <c r="O361" s="33">
        <v>2088594.5238733201</v>
      </c>
    </row>
    <row r="362" spans="14:15" x14ac:dyDescent="0.25">
      <c r="N362" s="59">
        <v>348</v>
      </c>
      <c r="O362" s="33">
        <v>1005818.4923326877</v>
      </c>
    </row>
    <row r="363" spans="14:15" x14ac:dyDescent="0.25">
      <c r="N363" s="59">
        <v>349</v>
      </c>
      <c r="O363" s="33">
        <v>772021.39172575437</v>
      </c>
    </row>
    <row r="364" spans="14:15" x14ac:dyDescent="0.25">
      <c r="N364" s="59">
        <v>350</v>
      </c>
      <c r="O364" s="33">
        <v>1124315.22498736</v>
      </c>
    </row>
    <row r="365" spans="14:15" x14ac:dyDescent="0.25">
      <c r="N365" s="59">
        <v>351</v>
      </c>
      <c r="O365" s="33">
        <v>1979062.3714090004</v>
      </c>
    </row>
    <row r="366" spans="14:15" x14ac:dyDescent="0.25">
      <c r="N366" s="59">
        <v>352</v>
      </c>
      <c r="O366" s="33">
        <v>1541625.8812294099</v>
      </c>
    </row>
    <row r="367" spans="14:15" x14ac:dyDescent="0.25">
      <c r="N367" s="59">
        <v>353</v>
      </c>
      <c r="O367" s="33">
        <v>1267304.0887024498</v>
      </c>
    </row>
    <row r="368" spans="14:15" x14ac:dyDescent="0.25">
      <c r="N368" s="59">
        <v>354</v>
      </c>
      <c r="O368" s="33">
        <v>1697385.313266241</v>
      </c>
    </row>
    <row r="369" spans="14:15" x14ac:dyDescent="0.25">
      <c r="N369" s="59">
        <v>355</v>
      </c>
      <c r="O369" s="33">
        <v>1106257.7844063821</v>
      </c>
    </row>
    <row r="370" spans="14:15" x14ac:dyDescent="0.25">
      <c r="N370" s="59">
        <v>356</v>
      </c>
      <c r="O370" s="33">
        <v>806091.5394470013</v>
      </c>
    </row>
    <row r="371" spans="14:15" x14ac:dyDescent="0.25">
      <c r="N371" s="59">
        <v>357</v>
      </c>
      <c r="O371" s="33">
        <v>1957660.2816474768</v>
      </c>
    </row>
    <row r="372" spans="14:15" x14ac:dyDescent="0.25">
      <c r="N372" s="59">
        <v>358</v>
      </c>
      <c r="O372" s="33">
        <v>1198672.6133150486</v>
      </c>
    </row>
    <row r="373" spans="14:15" x14ac:dyDescent="0.25">
      <c r="N373" s="59">
        <v>359</v>
      </c>
      <c r="O373" s="33">
        <v>1440491.2985345635</v>
      </c>
    </row>
    <row r="374" spans="14:15" x14ac:dyDescent="0.25">
      <c r="N374" s="59">
        <v>360</v>
      </c>
      <c r="O374" s="33">
        <v>1906674.3514260564</v>
      </c>
    </row>
    <row r="375" spans="14:15" x14ac:dyDescent="0.25">
      <c r="N375" s="59">
        <v>361</v>
      </c>
      <c r="O375" s="33">
        <v>917839.67992165743</v>
      </c>
    </row>
    <row r="376" spans="14:15" x14ac:dyDescent="0.25">
      <c r="N376" s="59">
        <v>362</v>
      </c>
      <c r="O376" s="33">
        <v>1067262.7496816283</v>
      </c>
    </row>
    <row r="377" spans="14:15" x14ac:dyDescent="0.25">
      <c r="N377" s="59">
        <v>363</v>
      </c>
      <c r="O377" s="33">
        <v>1108478.2034831012</v>
      </c>
    </row>
    <row r="378" spans="14:15" x14ac:dyDescent="0.25">
      <c r="N378" s="59">
        <v>364</v>
      </c>
      <c r="O378" s="33">
        <v>1665618.152556153</v>
      </c>
    </row>
    <row r="379" spans="14:15" x14ac:dyDescent="0.25">
      <c r="N379" s="59">
        <v>365</v>
      </c>
      <c r="O379" s="33">
        <v>1544643.4891339785</v>
      </c>
    </row>
    <row r="380" spans="14:15" x14ac:dyDescent="0.25">
      <c r="N380" s="59">
        <v>366</v>
      </c>
      <c r="O380" s="33">
        <v>1545740.9974370843</v>
      </c>
    </row>
    <row r="381" spans="14:15" x14ac:dyDescent="0.25">
      <c r="N381" s="59">
        <v>367</v>
      </c>
      <c r="O381" s="33">
        <v>831500.25002954446</v>
      </c>
    </row>
    <row r="382" spans="14:15" x14ac:dyDescent="0.25">
      <c r="N382" s="59">
        <v>368</v>
      </c>
      <c r="O382" s="33">
        <v>1066301.4084247688</v>
      </c>
    </row>
    <row r="383" spans="14:15" x14ac:dyDescent="0.25">
      <c r="N383" s="59">
        <v>369</v>
      </c>
      <c r="O383" s="33">
        <v>1108229.7746461006</v>
      </c>
    </row>
    <row r="384" spans="14:15" x14ac:dyDescent="0.25">
      <c r="N384" s="59">
        <v>370</v>
      </c>
      <c r="O384" s="33">
        <v>1326462.1579015197</v>
      </c>
    </row>
    <row r="385" spans="14:15" x14ac:dyDescent="0.25">
      <c r="N385" s="59">
        <v>371</v>
      </c>
      <c r="O385" s="33">
        <v>2013282.7432935529</v>
      </c>
    </row>
    <row r="386" spans="14:15" x14ac:dyDescent="0.25">
      <c r="N386" s="59">
        <v>372</v>
      </c>
      <c r="O386" s="33">
        <v>980253.48887395125</v>
      </c>
    </row>
    <row r="387" spans="14:15" x14ac:dyDescent="0.25">
      <c r="N387" s="59">
        <v>373</v>
      </c>
      <c r="O387" s="33">
        <v>1321859.7151731611</v>
      </c>
    </row>
    <row r="388" spans="14:15" x14ac:dyDescent="0.25">
      <c r="N388" s="59">
        <v>374</v>
      </c>
      <c r="O388" s="33">
        <v>2143502.9133923911</v>
      </c>
    </row>
    <row r="389" spans="14:15" x14ac:dyDescent="0.25">
      <c r="N389" s="59">
        <v>375</v>
      </c>
      <c r="O389" s="33">
        <v>996016.41832040192</v>
      </c>
    </row>
    <row r="390" spans="14:15" x14ac:dyDescent="0.25">
      <c r="N390" s="59">
        <v>376</v>
      </c>
      <c r="O390" s="33">
        <v>1287487.4105949728</v>
      </c>
    </row>
    <row r="391" spans="14:15" x14ac:dyDescent="0.25">
      <c r="N391" s="59">
        <v>377</v>
      </c>
      <c r="O391" s="33">
        <v>1053670.9456696273</v>
      </c>
    </row>
    <row r="392" spans="14:15" x14ac:dyDescent="0.25">
      <c r="N392" s="59">
        <v>378</v>
      </c>
      <c r="O392" s="33">
        <v>1954372.4816993456</v>
      </c>
    </row>
    <row r="393" spans="14:15" x14ac:dyDescent="0.25">
      <c r="N393" s="59">
        <v>379</v>
      </c>
      <c r="O393" s="33">
        <v>702679.91419973574</v>
      </c>
    </row>
    <row r="394" spans="14:15" x14ac:dyDescent="0.25">
      <c r="N394" s="59">
        <v>380</v>
      </c>
      <c r="O394" s="33">
        <v>1122475.9686536195</v>
      </c>
    </row>
    <row r="395" spans="14:15" x14ac:dyDescent="0.25">
      <c r="N395" s="59">
        <v>381</v>
      </c>
      <c r="O395" s="33">
        <v>1069337.6633560134</v>
      </c>
    </row>
    <row r="396" spans="14:15" x14ac:dyDescent="0.25">
      <c r="N396" s="59">
        <v>382</v>
      </c>
      <c r="O396" s="33">
        <v>1254881.0948040523</v>
      </c>
    </row>
    <row r="397" spans="14:15" x14ac:dyDescent="0.25">
      <c r="N397" s="59">
        <v>383</v>
      </c>
      <c r="O397" s="33">
        <v>1297746.4326152506</v>
      </c>
    </row>
    <row r="398" spans="14:15" x14ac:dyDescent="0.25">
      <c r="N398" s="59">
        <v>384</v>
      </c>
      <c r="O398" s="33">
        <v>1486424.4780481602</v>
      </c>
    </row>
    <row r="399" spans="14:15" x14ac:dyDescent="0.25">
      <c r="N399" s="59">
        <v>385</v>
      </c>
      <c r="O399" s="33">
        <v>1793674.1744470082</v>
      </c>
    </row>
    <row r="400" spans="14:15" x14ac:dyDescent="0.25">
      <c r="N400" s="59">
        <v>386</v>
      </c>
      <c r="O400" s="33">
        <v>1602564.0658748539</v>
      </c>
    </row>
    <row r="401" spans="14:15" x14ac:dyDescent="0.25">
      <c r="N401" s="59">
        <v>387</v>
      </c>
      <c r="O401" s="33">
        <v>1043414.3715387245</v>
      </c>
    </row>
    <row r="402" spans="14:15" x14ac:dyDescent="0.25">
      <c r="N402" s="59">
        <v>388</v>
      </c>
      <c r="O402" s="33">
        <v>876018.34571206733</v>
      </c>
    </row>
    <row r="403" spans="14:15" x14ac:dyDescent="0.25">
      <c r="N403" s="59">
        <v>389</v>
      </c>
      <c r="O403" s="33">
        <v>1055623.417485964</v>
      </c>
    </row>
    <row r="404" spans="14:15" x14ac:dyDescent="0.25">
      <c r="N404" s="59">
        <v>390</v>
      </c>
      <c r="O404" s="33">
        <v>2021996.4282129556</v>
      </c>
    </row>
    <row r="405" spans="14:15" x14ac:dyDescent="0.25">
      <c r="N405" s="59">
        <v>391</v>
      </c>
      <c r="O405" s="33">
        <v>1576416.0497158666</v>
      </c>
    </row>
    <row r="406" spans="14:15" x14ac:dyDescent="0.25">
      <c r="N406" s="59">
        <v>392</v>
      </c>
      <c r="O406" s="33">
        <v>769214.06540339952</v>
      </c>
    </row>
    <row r="407" spans="14:15" x14ac:dyDescent="0.25">
      <c r="N407" s="59">
        <v>393</v>
      </c>
      <c r="O407" s="33">
        <v>2121929.5300484225</v>
      </c>
    </row>
    <row r="408" spans="14:15" x14ac:dyDescent="0.25">
      <c r="N408" s="59">
        <v>394</v>
      </c>
      <c r="O408" s="33">
        <v>968777.31962231186</v>
      </c>
    </row>
    <row r="409" spans="14:15" x14ac:dyDescent="0.25">
      <c r="N409" s="59">
        <v>395</v>
      </c>
      <c r="O409" s="33">
        <v>795707.7535378898</v>
      </c>
    </row>
    <row r="410" spans="14:15" x14ac:dyDescent="0.25">
      <c r="N410" s="59">
        <v>396</v>
      </c>
      <c r="O410" s="33">
        <v>1617666.6240061361</v>
      </c>
    </row>
    <row r="411" spans="14:15" x14ac:dyDescent="0.25">
      <c r="N411" s="59">
        <v>397</v>
      </c>
      <c r="O411" s="33">
        <v>908995.62980073749</v>
      </c>
    </row>
    <row r="412" spans="14:15" x14ac:dyDescent="0.25">
      <c r="N412" s="59">
        <v>398</v>
      </c>
      <c r="O412" s="33">
        <v>1072076.5276686039</v>
      </c>
    </row>
    <row r="413" spans="14:15" x14ac:dyDescent="0.25">
      <c r="N413" s="59">
        <v>399</v>
      </c>
      <c r="O413" s="33">
        <v>1347316.276880671</v>
      </c>
    </row>
    <row r="414" spans="14:15" x14ac:dyDescent="0.25">
      <c r="N414" s="59">
        <v>400</v>
      </c>
      <c r="O414" s="33">
        <v>1523561.4603550076</v>
      </c>
    </row>
    <row r="415" spans="14:15" x14ac:dyDescent="0.25">
      <c r="N415" s="59">
        <v>401</v>
      </c>
      <c r="O415" s="33">
        <v>1494419.2328494154</v>
      </c>
    </row>
    <row r="416" spans="14:15" x14ac:dyDescent="0.25">
      <c r="N416" s="59">
        <v>402</v>
      </c>
      <c r="O416" s="33">
        <v>860745.03628962056</v>
      </c>
    </row>
    <row r="417" spans="14:15" x14ac:dyDescent="0.25">
      <c r="N417" s="59">
        <v>403</v>
      </c>
      <c r="O417" s="33">
        <v>1198366.5999056064</v>
      </c>
    </row>
    <row r="418" spans="14:15" x14ac:dyDescent="0.25">
      <c r="N418" s="59">
        <v>404</v>
      </c>
      <c r="O418" s="33">
        <v>1287450.6533086461</v>
      </c>
    </row>
    <row r="419" spans="14:15" x14ac:dyDescent="0.25">
      <c r="N419" s="59">
        <v>405</v>
      </c>
      <c r="O419" s="33">
        <v>2903679.3083424265</v>
      </c>
    </row>
    <row r="420" spans="14:15" x14ac:dyDescent="0.25">
      <c r="N420" s="59">
        <v>406</v>
      </c>
      <c r="O420" s="33">
        <v>1291659.6888235486</v>
      </c>
    </row>
    <row r="421" spans="14:15" x14ac:dyDescent="0.25">
      <c r="N421" s="59">
        <v>407</v>
      </c>
      <c r="O421" s="33">
        <v>1037964.910472358</v>
      </c>
    </row>
    <row r="422" spans="14:15" x14ac:dyDescent="0.25">
      <c r="N422" s="59">
        <v>408</v>
      </c>
      <c r="O422" s="33">
        <v>1329578.1948929704</v>
      </c>
    </row>
    <row r="423" spans="14:15" x14ac:dyDescent="0.25">
      <c r="N423" s="59">
        <v>409</v>
      </c>
      <c r="O423" s="33">
        <v>2066579.7725083136</v>
      </c>
    </row>
    <row r="424" spans="14:15" x14ac:dyDescent="0.25">
      <c r="N424" s="59">
        <v>410</v>
      </c>
      <c r="O424" s="33">
        <v>1317300.4403768845</v>
      </c>
    </row>
    <row r="425" spans="14:15" x14ac:dyDescent="0.25">
      <c r="N425" s="59">
        <v>411</v>
      </c>
      <c r="O425" s="33">
        <v>997339.29943481716</v>
      </c>
    </row>
    <row r="426" spans="14:15" x14ac:dyDescent="0.25">
      <c r="N426" s="59">
        <v>412</v>
      </c>
      <c r="O426" s="33">
        <v>1636686.6998607602</v>
      </c>
    </row>
    <row r="427" spans="14:15" x14ac:dyDescent="0.25">
      <c r="N427" s="59">
        <v>413</v>
      </c>
      <c r="O427" s="33">
        <v>1267750.6739069449</v>
      </c>
    </row>
    <row r="428" spans="14:15" x14ac:dyDescent="0.25">
      <c r="N428" s="59">
        <v>414</v>
      </c>
      <c r="O428" s="33">
        <v>2037395.3673414122</v>
      </c>
    </row>
    <row r="429" spans="14:15" x14ac:dyDescent="0.25">
      <c r="N429" s="59">
        <v>415</v>
      </c>
      <c r="O429" s="33">
        <v>833483.59339527087</v>
      </c>
    </row>
    <row r="430" spans="14:15" x14ac:dyDescent="0.25">
      <c r="N430" s="59">
        <v>416</v>
      </c>
      <c r="O430" s="33">
        <v>1054432.3561808618</v>
      </c>
    </row>
    <row r="431" spans="14:15" x14ac:dyDescent="0.25">
      <c r="N431" s="59">
        <v>417</v>
      </c>
      <c r="O431" s="33">
        <v>1707984.4858352474</v>
      </c>
    </row>
    <row r="432" spans="14:15" x14ac:dyDescent="0.25">
      <c r="N432" s="59">
        <v>418</v>
      </c>
      <c r="O432" s="33">
        <v>863833.5064801469</v>
      </c>
    </row>
    <row r="433" spans="14:15" x14ac:dyDescent="0.25">
      <c r="N433" s="59">
        <v>419</v>
      </c>
      <c r="O433" s="33">
        <v>958936.84692122694</v>
      </c>
    </row>
    <row r="434" spans="14:15" x14ac:dyDescent="0.25">
      <c r="N434" s="59">
        <v>420</v>
      </c>
      <c r="O434" s="33">
        <v>1218339.6852749919</v>
      </c>
    </row>
    <row r="435" spans="14:15" x14ac:dyDescent="0.25">
      <c r="N435" s="59">
        <v>421</v>
      </c>
      <c r="O435" s="33">
        <v>1737063.2727211574</v>
      </c>
    </row>
    <row r="436" spans="14:15" x14ac:dyDescent="0.25">
      <c r="N436" s="59">
        <v>422</v>
      </c>
      <c r="O436" s="33">
        <v>1834660.1271080179</v>
      </c>
    </row>
    <row r="437" spans="14:15" x14ac:dyDescent="0.25">
      <c r="N437" s="59">
        <v>423</v>
      </c>
      <c r="O437" s="33">
        <v>1985507.4396799547</v>
      </c>
    </row>
    <row r="438" spans="14:15" x14ac:dyDescent="0.25">
      <c r="N438" s="59">
        <v>424</v>
      </c>
      <c r="O438" s="33">
        <v>1745173.6347758889</v>
      </c>
    </row>
    <row r="439" spans="14:15" x14ac:dyDescent="0.25">
      <c r="N439" s="59">
        <v>425</v>
      </c>
      <c r="O439" s="33">
        <v>1011244.2409348483</v>
      </c>
    </row>
    <row r="440" spans="14:15" x14ac:dyDescent="0.25">
      <c r="N440" s="59">
        <v>426</v>
      </c>
      <c r="O440" s="33">
        <v>1091245.3139266192</v>
      </c>
    </row>
    <row r="441" spans="14:15" x14ac:dyDescent="0.25">
      <c r="N441" s="59">
        <v>427</v>
      </c>
      <c r="O441" s="33">
        <v>1280212.9882209217</v>
      </c>
    </row>
    <row r="442" spans="14:15" x14ac:dyDescent="0.25">
      <c r="N442" s="59">
        <v>428</v>
      </c>
      <c r="O442" s="33">
        <v>2307895.8607173231</v>
      </c>
    </row>
    <row r="443" spans="14:15" x14ac:dyDescent="0.25">
      <c r="N443" s="59">
        <v>429</v>
      </c>
      <c r="O443" s="33">
        <v>767483.05662016524</v>
      </c>
    </row>
    <row r="444" spans="14:15" x14ac:dyDescent="0.25">
      <c r="N444" s="59">
        <v>430</v>
      </c>
      <c r="O444" s="33">
        <v>1853040.6586573194</v>
      </c>
    </row>
    <row r="445" spans="14:15" x14ac:dyDescent="0.25">
      <c r="N445" s="59">
        <v>431</v>
      </c>
      <c r="O445" s="33">
        <v>1292363.5647640603</v>
      </c>
    </row>
    <row r="446" spans="14:15" x14ac:dyDescent="0.25">
      <c r="N446" s="59">
        <v>432</v>
      </c>
      <c r="O446" s="33">
        <v>1125004.6926912831</v>
      </c>
    </row>
    <row r="447" spans="14:15" x14ac:dyDescent="0.25">
      <c r="N447" s="59">
        <v>433</v>
      </c>
      <c r="O447" s="33">
        <v>966967.49356854183</v>
      </c>
    </row>
    <row r="448" spans="14:15" x14ac:dyDescent="0.25">
      <c r="N448" s="59">
        <v>434</v>
      </c>
      <c r="O448" s="33">
        <v>1457569.5754841559</v>
      </c>
    </row>
    <row r="449" spans="14:15" x14ac:dyDescent="0.25">
      <c r="N449" s="59">
        <v>435</v>
      </c>
      <c r="O449" s="33">
        <v>1339479.4455735504</v>
      </c>
    </row>
    <row r="450" spans="14:15" x14ac:dyDescent="0.25">
      <c r="N450" s="59">
        <v>436</v>
      </c>
      <c r="O450" s="33">
        <v>1115920.1603289852</v>
      </c>
    </row>
    <row r="451" spans="14:15" x14ac:dyDescent="0.25">
      <c r="N451" s="59">
        <v>437</v>
      </c>
      <c r="O451" s="33">
        <v>863847.96315393795</v>
      </c>
    </row>
    <row r="452" spans="14:15" x14ac:dyDescent="0.25">
      <c r="N452" s="59">
        <v>438</v>
      </c>
      <c r="O452" s="33">
        <v>1691369.2885218405</v>
      </c>
    </row>
    <row r="453" spans="14:15" x14ac:dyDescent="0.25">
      <c r="N453" s="59">
        <v>439</v>
      </c>
      <c r="O453" s="33">
        <v>1430550.798195207</v>
      </c>
    </row>
    <row r="454" spans="14:15" x14ac:dyDescent="0.25">
      <c r="N454" s="59">
        <v>440</v>
      </c>
      <c r="O454" s="33">
        <v>1185414.4311088352</v>
      </c>
    </row>
    <row r="455" spans="14:15" x14ac:dyDescent="0.25">
      <c r="N455" s="59">
        <v>441</v>
      </c>
      <c r="O455" s="33">
        <v>868422.99187172588</v>
      </c>
    </row>
    <row r="456" spans="14:15" x14ac:dyDescent="0.25">
      <c r="N456" s="59">
        <v>442</v>
      </c>
      <c r="O456" s="33">
        <v>1621580.8345380004</v>
      </c>
    </row>
    <row r="457" spans="14:15" x14ac:dyDescent="0.25">
      <c r="N457" s="59">
        <v>443</v>
      </c>
      <c r="O457" s="33">
        <v>1229555.4073869009</v>
      </c>
    </row>
    <row r="458" spans="14:15" x14ac:dyDescent="0.25">
      <c r="N458" s="59">
        <v>444</v>
      </c>
      <c r="O458" s="33">
        <v>1794366.4786319013</v>
      </c>
    </row>
    <row r="459" spans="14:15" x14ac:dyDescent="0.25">
      <c r="N459" s="59">
        <v>445</v>
      </c>
      <c r="O459" s="33">
        <v>1051162.2535707867</v>
      </c>
    </row>
    <row r="460" spans="14:15" x14ac:dyDescent="0.25">
      <c r="N460" s="59">
        <v>446</v>
      </c>
      <c r="O460" s="33">
        <v>2149633.345207084</v>
      </c>
    </row>
    <row r="461" spans="14:15" x14ac:dyDescent="0.25">
      <c r="N461" s="59">
        <v>447</v>
      </c>
      <c r="O461" s="33">
        <v>1535942.2497775904</v>
      </c>
    </row>
    <row r="462" spans="14:15" x14ac:dyDescent="0.25">
      <c r="N462" s="59">
        <v>448</v>
      </c>
      <c r="O462" s="33">
        <v>2227312.3203350874</v>
      </c>
    </row>
    <row r="463" spans="14:15" x14ac:dyDescent="0.25">
      <c r="N463" s="59">
        <v>449</v>
      </c>
      <c r="O463" s="33">
        <v>1726287.572530977</v>
      </c>
    </row>
    <row r="464" spans="14:15" x14ac:dyDescent="0.25">
      <c r="N464" s="59">
        <v>450</v>
      </c>
      <c r="O464" s="33">
        <v>873440.66653257573</v>
      </c>
    </row>
    <row r="465" spans="14:15" x14ac:dyDescent="0.25">
      <c r="N465" s="59">
        <v>451</v>
      </c>
      <c r="O465" s="33">
        <v>866068.22601573856</v>
      </c>
    </row>
    <row r="466" spans="14:15" x14ac:dyDescent="0.25">
      <c r="N466" s="59">
        <v>452</v>
      </c>
      <c r="O466" s="33">
        <v>668616.49470448261</v>
      </c>
    </row>
    <row r="467" spans="14:15" x14ac:dyDescent="0.25">
      <c r="N467" s="59">
        <v>453</v>
      </c>
      <c r="O467" s="33">
        <v>1263685.6797682163</v>
      </c>
    </row>
    <row r="468" spans="14:15" x14ac:dyDescent="0.25">
      <c r="N468" s="59">
        <v>454</v>
      </c>
      <c r="O468" s="33">
        <v>1048723.4399005275</v>
      </c>
    </row>
    <row r="469" spans="14:15" x14ac:dyDescent="0.25">
      <c r="N469" s="59">
        <v>455</v>
      </c>
      <c r="O469" s="33">
        <v>915087.91648662125</v>
      </c>
    </row>
    <row r="470" spans="14:15" x14ac:dyDescent="0.25">
      <c r="N470" s="59">
        <v>456</v>
      </c>
      <c r="O470" s="33">
        <v>1922785.4692045317</v>
      </c>
    </row>
    <row r="471" spans="14:15" x14ac:dyDescent="0.25">
      <c r="N471" s="59">
        <v>457</v>
      </c>
      <c r="O471" s="33">
        <v>1602914.3542330868</v>
      </c>
    </row>
    <row r="472" spans="14:15" x14ac:dyDescent="0.25">
      <c r="N472" s="59">
        <v>458</v>
      </c>
      <c r="O472" s="33">
        <v>1826069.3078334208</v>
      </c>
    </row>
    <row r="473" spans="14:15" x14ac:dyDescent="0.25">
      <c r="N473" s="59">
        <v>459</v>
      </c>
      <c r="O473" s="33">
        <v>1649515.0656457597</v>
      </c>
    </row>
    <row r="474" spans="14:15" x14ac:dyDescent="0.25">
      <c r="N474" s="59">
        <v>460</v>
      </c>
      <c r="O474" s="33">
        <v>2259764.57099143</v>
      </c>
    </row>
    <row r="475" spans="14:15" x14ac:dyDescent="0.25">
      <c r="N475" s="59">
        <v>461</v>
      </c>
      <c r="O475" s="33">
        <v>917388.40133105312</v>
      </c>
    </row>
    <row r="476" spans="14:15" x14ac:dyDescent="0.25">
      <c r="N476" s="59">
        <v>462</v>
      </c>
      <c r="O476" s="33">
        <v>1714256.5557406617</v>
      </c>
    </row>
    <row r="477" spans="14:15" x14ac:dyDescent="0.25">
      <c r="N477" s="59">
        <v>463</v>
      </c>
      <c r="O477" s="33">
        <v>1117911.6779045961</v>
      </c>
    </row>
    <row r="478" spans="14:15" x14ac:dyDescent="0.25">
      <c r="N478" s="59">
        <v>464</v>
      </c>
      <c r="O478" s="33">
        <v>945327.77395223849</v>
      </c>
    </row>
    <row r="479" spans="14:15" x14ac:dyDescent="0.25">
      <c r="N479" s="59">
        <v>465</v>
      </c>
      <c r="O479" s="33">
        <v>925182.23240826023</v>
      </c>
    </row>
    <row r="480" spans="14:15" x14ac:dyDescent="0.25">
      <c r="N480" s="59">
        <v>466</v>
      </c>
      <c r="O480" s="33">
        <v>700900.61855266755</v>
      </c>
    </row>
    <row r="481" spans="14:15" x14ac:dyDescent="0.25">
      <c r="N481" s="59">
        <v>467</v>
      </c>
      <c r="O481" s="33">
        <v>1106299.3140023898</v>
      </c>
    </row>
    <row r="482" spans="14:15" x14ac:dyDescent="0.25">
      <c r="N482" s="59">
        <v>468</v>
      </c>
      <c r="O482" s="33">
        <v>1339614.9560961898</v>
      </c>
    </row>
    <row r="483" spans="14:15" x14ac:dyDescent="0.25">
      <c r="N483" s="59">
        <v>469</v>
      </c>
      <c r="O483" s="33">
        <v>772616.05549987277</v>
      </c>
    </row>
    <row r="484" spans="14:15" x14ac:dyDescent="0.25">
      <c r="N484" s="59">
        <v>470</v>
      </c>
      <c r="O484" s="33">
        <v>1716939.8102586283</v>
      </c>
    </row>
    <row r="485" spans="14:15" x14ac:dyDescent="0.25">
      <c r="N485" s="59">
        <v>471</v>
      </c>
      <c r="O485" s="33">
        <v>1960637.2715297479</v>
      </c>
    </row>
    <row r="486" spans="14:15" x14ac:dyDescent="0.25">
      <c r="N486" s="59">
        <v>472</v>
      </c>
      <c r="O486" s="33">
        <v>2620889.1897397502</v>
      </c>
    </row>
    <row r="487" spans="14:15" x14ac:dyDescent="0.25">
      <c r="N487" s="59">
        <v>473</v>
      </c>
      <c r="O487" s="33">
        <v>2112092.701156578</v>
      </c>
    </row>
    <row r="488" spans="14:15" x14ac:dyDescent="0.25">
      <c r="N488" s="59">
        <v>474</v>
      </c>
      <c r="O488" s="33">
        <v>1866892.6476781871</v>
      </c>
    </row>
    <row r="489" spans="14:15" x14ac:dyDescent="0.25">
      <c r="N489" s="59">
        <v>475</v>
      </c>
      <c r="O489" s="33">
        <v>2181493.0746926293</v>
      </c>
    </row>
    <row r="490" spans="14:15" x14ac:dyDescent="0.25">
      <c r="N490" s="59">
        <v>476</v>
      </c>
      <c r="O490" s="33">
        <v>1964935.6638538062</v>
      </c>
    </row>
    <row r="491" spans="14:15" x14ac:dyDescent="0.25">
      <c r="N491" s="59">
        <v>477</v>
      </c>
      <c r="O491" s="33">
        <v>915060.20714787568</v>
      </c>
    </row>
    <row r="492" spans="14:15" x14ac:dyDescent="0.25">
      <c r="N492" s="59">
        <v>478</v>
      </c>
      <c r="O492" s="33">
        <v>1181610.8755919484</v>
      </c>
    </row>
    <row r="493" spans="14:15" x14ac:dyDescent="0.25">
      <c r="N493" s="59">
        <v>479</v>
      </c>
      <c r="O493" s="33">
        <v>2525178.8534130519</v>
      </c>
    </row>
    <row r="494" spans="14:15" x14ac:dyDescent="0.25">
      <c r="N494" s="59">
        <v>480</v>
      </c>
      <c r="O494" s="33">
        <v>944532.35557111725</v>
      </c>
    </row>
    <row r="495" spans="14:15" x14ac:dyDescent="0.25">
      <c r="N495" s="59">
        <v>481</v>
      </c>
      <c r="O495" s="33">
        <v>1548324.7170064352</v>
      </c>
    </row>
    <row r="496" spans="14:15" x14ac:dyDescent="0.25">
      <c r="N496" s="59">
        <v>482</v>
      </c>
      <c r="O496" s="33">
        <v>1949497.8564655122</v>
      </c>
    </row>
    <row r="497" spans="14:15" x14ac:dyDescent="0.25">
      <c r="N497" s="59">
        <v>483</v>
      </c>
      <c r="O497" s="33">
        <v>1226925.6279217636</v>
      </c>
    </row>
    <row r="498" spans="14:15" x14ac:dyDescent="0.25">
      <c r="N498" s="59">
        <v>484</v>
      </c>
      <c r="O498" s="33">
        <v>1379004.7158567451</v>
      </c>
    </row>
    <row r="499" spans="14:15" x14ac:dyDescent="0.25">
      <c r="N499" s="59">
        <v>485</v>
      </c>
      <c r="O499" s="33">
        <v>1294594.3413075744</v>
      </c>
    </row>
    <row r="500" spans="14:15" x14ac:dyDescent="0.25">
      <c r="N500" s="59">
        <v>486</v>
      </c>
      <c r="O500" s="33">
        <v>1946818.4665855896</v>
      </c>
    </row>
    <row r="501" spans="14:15" x14ac:dyDescent="0.25">
      <c r="N501" s="59">
        <v>487</v>
      </c>
      <c r="O501" s="33">
        <v>1740898.5029113186</v>
      </c>
    </row>
    <row r="502" spans="14:15" x14ac:dyDescent="0.25">
      <c r="N502" s="59">
        <v>488</v>
      </c>
      <c r="O502" s="33">
        <v>1682520.0421800811</v>
      </c>
    </row>
    <row r="503" spans="14:15" x14ac:dyDescent="0.25">
      <c r="N503" s="59">
        <v>489</v>
      </c>
      <c r="O503" s="33">
        <v>1577442.9375208118</v>
      </c>
    </row>
    <row r="504" spans="14:15" x14ac:dyDescent="0.25">
      <c r="N504" s="59">
        <v>490</v>
      </c>
      <c r="O504" s="33">
        <v>2628977.7932990878</v>
      </c>
    </row>
    <row r="505" spans="14:15" x14ac:dyDescent="0.25">
      <c r="N505" s="59">
        <v>491</v>
      </c>
      <c r="O505" s="33">
        <v>1000387.984389059</v>
      </c>
    </row>
    <row r="506" spans="14:15" x14ac:dyDescent="0.25">
      <c r="N506" s="59">
        <v>492</v>
      </c>
      <c r="O506" s="33">
        <v>2081357.9808000904</v>
      </c>
    </row>
    <row r="507" spans="14:15" x14ac:dyDescent="0.25">
      <c r="N507" s="59">
        <v>493</v>
      </c>
      <c r="O507" s="33">
        <v>1753425.181648809</v>
      </c>
    </row>
    <row r="508" spans="14:15" x14ac:dyDescent="0.25">
      <c r="N508" s="59">
        <v>494</v>
      </c>
      <c r="O508" s="33">
        <v>1282935.7319973032</v>
      </c>
    </row>
    <row r="509" spans="14:15" x14ac:dyDescent="0.25">
      <c r="N509" s="59">
        <v>495</v>
      </c>
      <c r="O509" s="33">
        <v>1285883.2172286233</v>
      </c>
    </row>
    <row r="510" spans="14:15" x14ac:dyDescent="0.25">
      <c r="N510" s="59">
        <v>496</v>
      </c>
      <c r="O510" s="33">
        <v>1412646.3870385818</v>
      </c>
    </row>
    <row r="511" spans="14:15" x14ac:dyDescent="0.25">
      <c r="N511" s="59">
        <v>497</v>
      </c>
      <c r="O511" s="33">
        <v>2009471.474532163</v>
      </c>
    </row>
    <row r="512" spans="14:15" x14ac:dyDescent="0.25">
      <c r="N512" s="59">
        <v>498</v>
      </c>
      <c r="O512" s="33">
        <v>1547339.6126961198</v>
      </c>
    </row>
    <row r="513" spans="14:15" x14ac:dyDescent="0.25">
      <c r="N513" s="59">
        <v>499</v>
      </c>
      <c r="O513" s="33">
        <v>1748883.6384307675</v>
      </c>
    </row>
  </sheetData>
  <mergeCells count="5">
    <mergeCell ref="D8:I8"/>
    <mergeCell ref="M10:N11"/>
    <mergeCell ref="O10:O11"/>
    <mergeCell ref="M4:N4"/>
    <mergeCell ref="O8:O9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Solution 1</vt:lpstr>
      <vt:lpstr>Solution 2</vt:lpstr>
      <vt:lpstr>Solution 3</vt:lpstr>
      <vt:lpstr>'Solution 1'!Average</vt:lpstr>
      <vt:lpstr>'Solution 1'!SUM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2023-11-13T16:20:11Z</dcterms:created>
  <dcterms:modified xsi:type="dcterms:W3CDTF">2023-11-15T12:39:00Z</dcterms:modified>
</cp:coreProperties>
</file>