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000"/>
  </bookViews>
  <sheets>
    <sheet name="Revision History" sheetId="6" r:id="rId1"/>
    <sheet name="Metrics" sheetId="2" r:id="rId2"/>
    <sheet name="Analysis" sheetId="4" r:id="rId3"/>
    <sheet name="Inferences and actions" sheetId="5" r:id="rId4"/>
  </sheets>
  <calcPr calcId="125725"/>
</workbook>
</file>

<file path=xl/calcChain.xml><?xml version="1.0" encoding="utf-8"?>
<calcChain xmlns="http://schemas.openxmlformats.org/spreadsheetml/2006/main">
  <c r="C41" i="2"/>
  <c r="D41"/>
  <c r="E41"/>
  <c r="F41"/>
  <c r="G41"/>
  <c r="H41"/>
  <c r="I41"/>
  <c r="J41"/>
  <c r="K41"/>
  <c r="L41"/>
  <c r="M41"/>
  <c r="N41"/>
  <c r="O41"/>
  <c r="P41"/>
  <c r="B41"/>
  <c r="C40"/>
  <c r="D40"/>
  <c r="E40"/>
  <c r="F40"/>
  <c r="G40"/>
  <c r="H40"/>
  <c r="I40"/>
  <c r="J40"/>
  <c r="K40"/>
  <c r="L40"/>
  <c r="M40"/>
  <c r="N40"/>
  <c r="O40"/>
  <c r="P40"/>
  <c r="B40"/>
  <c r="C39"/>
  <c r="D39"/>
  <c r="E39"/>
  <c r="F39"/>
  <c r="G39"/>
  <c r="H39"/>
  <c r="I39"/>
  <c r="J39"/>
  <c r="K39"/>
  <c r="L39"/>
  <c r="M39"/>
  <c r="N39"/>
  <c r="O39"/>
  <c r="P39"/>
  <c r="B39"/>
  <c r="C38"/>
  <c r="D38"/>
  <c r="E38"/>
  <c r="F38"/>
  <c r="G38"/>
  <c r="H38"/>
  <c r="I38"/>
  <c r="J38"/>
  <c r="K38"/>
  <c r="L38"/>
  <c r="M38"/>
  <c r="N38"/>
  <c r="O38"/>
  <c r="P38"/>
  <c r="B38"/>
  <c r="C37"/>
  <c r="D37"/>
  <c r="E37"/>
  <c r="F37"/>
  <c r="G37"/>
  <c r="H37"/>
  <c r="I37"/>
  <c r="J37"/>
  <c r="K37"/>
  <c r="L37"/>
  <c r="M37"/>
  <c r="N37"/>
  <c r="O37"/>
  <c r="P37"/>
  <c r="B37"/>
  <c r="C36"/>
  <c r="D36"/>
  <c r="E36"/>
  <c r="F36"/>
  <c r="G36"/>
  <c r="H36"/>
  <c r="I36"/>
  <c r="J36"/>
  <c r="K36"/>
  <c r="L36"/>
  <c r="M36"/>
  <c r="N36"/>
  <c r="O36"/>
  <c r="P36"/>
  <c r="B36"/>
  <c r="C35"/>
  <c r="D35"/>
  <c r="E35"/>
  <c r="F35"/>
  <c r="G35"/>
  <c r="H35"/>
  <c r="I35"/>
  <c r="J35"/>
  <c r="K35"/>
  <c r="L35"/>
  <c r="M35"/>
  <c r="N35"/>
  <c r="O35"/>
  <c r="P35"/>
  <c r="B35"/>
  <c r="C34"/>
  <c r="D34"/>
  <c r="E34"/>
  <c r="F34"/>
  <c r="G34"/>
  <c r="H34"/>
  <c r="I34"/>
  <c r="J34"/>
  <c r="K34"/>
  <c r="L34"/>
  <c r="M34"/>
  <c r="N34"/>
  <c r="O34"/>
  <c r="P34"/>
  <c r="B34"/>
  <c r="C26"/>
  <c r="D26"/>
  <c r="E26"/>
  <c r="F26"/>
  <c r="G26"/>
  <c r="H26"/>
  <c r="I26"/>
  <c r="J26"/>
  <c r="K26"/>
  <c r="L26"/>
  <c r="M26"/>
  <c r="N26"/>
  <c r="O26"/>
  <c r="P26"/>
  <c r="B26"/>
  <c r="C22"/>
  <c r="D22"/>
  <c r="E22"/>
  <c r="F22"/>
  <c r="G22"/>
  <c r="H22"/>
  <c r="I22"/>
  <c r="J22"/>
  <c r="K22"/>
  <c r="L22"/>
  <c r="M22"/>
  <c r="N22"/>
  <c r="O22"/>
  <c r="P22"/>
  <c r="B22"/>
  <c r="P8"/>
  <c r="P45" s="1"/>
  <c r="O8"/>
  <c r="O44" s="1"/>
  <c r="N8"/>
  <c r="M8"/>
  <c r="L8"/>
  <c r="L45" s="1"/>
  <c r="K8"/>
  <c r="K44" s="1"/>
  <c r="J8"/>
  <c r="I8"/>
  <c r="H8"/>
  <c r="H45" s="1"/>
  <c r="G8"/>
  <c r="G44" s="1"/>
  <c r="F8"/>
  <c r="E8"/>
  <c r="D8"/>
  <c r="D45" s="1"/>
  <c r="C8"/>
  <c r="C44" s="1"/>
  <c r="B8"/>
  <c r="B49" s="1"/>
  <c r="E44"/>
  <c r="F44"/>
  <c r="I44"/>
  <c r="J44"/>
  <c r="M44"/>
  <c r="N44"/>
  <c r="P44"/>
  <c r="E45"/>
  <c r="F45"/>
  <c r="G45"/>
  <c r="I45"/>
  <c r="J45"/>
  <c r="K45"/>
  <c r="M45"/>
  <c r="N45"/>
  <c r="O45"/>
  <c r="E46"/>
  <c r="F46"/>
  <c r="I46"/>
  <c r="J46"/>
  <c r="M46"/>
  <c r="N46"/>
  <c r="P46"/>
  <c r="C47"/>
  <c r="E47"/>
  <c r="F47"/>
  <c r="G47"/>
  <c r="I47"/>
  <c r="J47"/>
  <c r="K47"/>
  <c r="M47"/>
  <c r="N47"/>
  <c r="O47"/>
  <c r="D48"/>
  <c r="E48"/>
  <c r="F48"/>
  <c r="I48"/>
  <c r="J48"/>
  <c r="L48"/>
  <c r="M48"/>
  <c r="N48"/>
  <c r="P48"/>
  <c r="C49"/>
  <c r="E49"/>
  <c r="F49"/>
  <c r="G49"/>
  <c r="I49"/>
  <c r="J49"/>
  <c r="K49"/>
  <c r="M49"/>
  <c r="N49"/>
  <c r="O49"/>
  <c r="D50"/>
  <c r="E50"/>
  <c r="F50"/>
  <c r="I50"/>
  <c r="J50"/>
  <c r="L50"/>
  <c r="M50"/>
  <c r="N50"/>
  <c r="P50"/>
  <c r="C51"/>
  <c r="E51"/>
  <c r="F51"/>
  <c r="G51"/>
  <c r="I51"/>
  <c r="J51"/>
  <c r="K51"/>
  <c r="M51"/>
  <c r="N51"/>
  <c r="O51"/>
  <c r="D52"/>
  <c r="E52"/>
  <c r="F52"/>
  <c r="H52"/>
  <c r="I52"/>
  <c r="J52"/>
  <c r="L52"/>
  <c r="M52"/>
  <c r="N52"/>
  <c r="P52"/>
  <c r="B52"/>
  <c r="B48"/>
  <c r="B44"/>
  <c r="Q39"/>
  <c r="C45" l="1"/>
  <c r="L46"/>
  <c r="L44"/>
  <c r="Q34"/>
  <c r="Q38"/>
  <c r="D46"/>
  <c r="D44"/>
  <c r="Q41"/>
  <c r="H50"/>
  <c r="H48"/>
  <c r="H46"/>
  <c r="H44"/>
  <c r="Q40"/>
  <c r="Q37"/>
  <c r="Q36"/>
  <c r="Q35"/>
  <c r="P51"/>
  <c r="L51"/>
  <c r="H51"/>
  <c r="D51"/>
  <c r="P49"/>
  <c r="L49"/>
  <c r="H49"/>
  <c r="D49"/>
  <c r="P47"/>
  <c r="L47"/>
  <c r="H47"/>
  <c r="D47"/>
  <c r="Q44"/>
  <c r="O52"/>
  <c r="K52"/>
  <c r="G52"/>
  <c r="C52"/>
  <c r="O50"/>
  <c r="K50"/>
  <c r="G50"/>
  <c r="C50"/>
  <c r="O48"/>
  <c r="K48"/>
  <c r="G48"/>
  <c r="C48"/>
  <c r="Q48" s="1"/>
  <c r="O46"/>
  <c r="K46"/>
  <c r="G46"/>
  <c r="C46"/>
  <c r="B51"/>
  <c r="B47"/>
  <c r="B46"/>
  <c r="B50"/>
  <c r="Q50" s="1"/>
  <c r="B45"/>
  <c r="Q45" s="1"/>
  <c r="Q52" l="1"/>
  <c r="Q49"/>
  <c r="Q51"/>
  <c r="Q47"/>
  <c r="Q46"/>
</calcChain>
</file>

<file path=xl/sharedStrings.xml><?xml version="1.0" encoding="utf-8"?>
<sst xmlns="http://schemas.openxmlformats.org/spreadsheetml/2006/main" count="80" uniqueCount="64">
  <si>
    <t>Sprint Planned Start Date</t>
  </si>
  <si>
    <t>Sprint Planned End Date</t>
  </si>
  <si>
    <t>Sprint Actual Start Date</t>
  </si>
  <si>
    <t>Sprint Actual End Date</t>
  </si>
  <si>
    <t>Estimated Efforts</t>
  </si>
  <si>
    <t>Actual Efforts</t>
  </si>
  <si>
    <t>Story Points</t>
  </si>
  <si>
    <t>Velocity</t>
  </si>
  <si>
    <t>Review Defects</t>
  </si>
  <si>
    <t>User Story Review</t>
  </si>
  <si>
    <t>Design Review</t>
  </si>
  <si>
    <t>Code Review</t>
  </si>
  <si>
    <t>Testing Defects</t>
  </si>
  <si>
    <t>Unit Testing</t>
  </si>
  <si>
    <t>Integration Testing</t>
  </si>
  <si>
    <t xml:space="preserve">System Testing </t>
  </si>
  <si>
    <t>Regression Testing</t>
  </si>
  <si>
    <t>Customer Reported</t>
  </si>
  <si>
    <t>Schedule Deviation</t>
  </si>
  <si>
    <t>Effort Deviation</t>
  </si>
  <si>
    <t>Productivity</t>
  </si>
  <si>
    <t>Defect Density</t>
  </si>
  <si>
    <t>Defect Removal Efficiency</t>
  </si>
  <si>
    <t>Field Error Rate</t>
  </si>
  <si>
    <t>Metrics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</si>
  <si>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</si>
  <si>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</si>
  <si>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</si>
  <si>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</si>
  <si>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</si>
  <si>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</si>
  <si>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</si>
  <si>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</si>
  <si>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</si>
  <si>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</si>
  <si>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</si>
  <si>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</si>
  <si>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</si>
  <si>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</si>
  <si>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</si>
  <si>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Number of User Stories Delivered</t>
  </si>
  <si>
    <t>Number of User Stories Rejected</t>
  </si>
  <si>
    <t>User Story Rejection</t>
  </si>
  <si>
    <t>User Story Grooming</t>
  </si>
  <si>
    <t>Design</t>
  </si>
  <si>
    <t>Coding</t>
  </si>
  <si>
    <t>System Testing</t>
  </si>
  <si>
    <t>Project Management</t>
  </si>
  <si>
    <t>Others</t>
  </si>
  <si>
    <t>Average</t>
  </si>
  <si>
    <t>% Effort Distribution</t>
  </si>
  <si>
    <t>Date</t>
  </si>
  <si>
    <t>Revision History</t>
  </si>
  <si>
    <t>Revision Number</t>
  </si>
  <si>
    <t>Changes</t>
  </si>
  <si>
    <t>Author</t>
  </si>
  <si>
    <t>Approved By</t>
  </si>
  <si>
    <t>Initial Document</t>
  </si>
  <si>
    <t>Anitha T G</t>
  </si>
  <si>
    <r>
      <rPr>
        <b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 The version updated here is the template version, this can be cleared and replaced with the actual version history of the project</t>
    </r>
  </si>
  <si>
    <t>Analysis</t>
  </si>
  <si>
    <t>Actuals</t>
  </si>
  <si>
    <t>Inferences / Remarks</t>
  </si>
  <si>
    <t>Sridhar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</si>
</sst>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 style="thin">
        <color auto="1"/>
      </bottom>
      <diagonal/>
    </border>
    <border>
      <left/>
      <right style="thin">
        <color theme="8" tint="0.39994506668294322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5" borderId="6" xfId="2" applyFont="1" applyFill="1" applyBorder="1" applyAlignment="1">
      <alignment horizontal="center" vertical="center" wrapText="1"/>
    </xf>
    <xf numFmtId="15" fontId="1" fillId="4" borderId="6" xfId="2" applyNumberFormat="1" applyFont="1" applyFill="1" applyBorder="1" applyAlignment="1">
      <alignment vertical="center"/>
    </xf>
    <xf numFmtId="164" fontId="1" fillId="4" borderId="6" xfId="2" applyNumberFormat="1" applyFont="1" applyFill="1" applyBorder="1" applyAlignment="1">
      <alignment horizontal="center" vertical="center"/>
    </xf>
    <xf numFmtId="0" fontId="1" fillId="4" borderId="6" xfId="2" applyFont="1" applyFill="1" applyBorder="1" applyAlignment="1">
      <alignment vertical="center"/>
    </xf>
    <xf numFmtId="0" fontId="1" fillId="4" borderId="6" xfId="2" applyFont="1" applyFill="1" applyBorder="1" applyAlignment="1">
      <alignment vertical="center" wrapText="1"/>
    </xf>
    <xf numFmtId="0" fontId="1" fillId="4" borderId="6" xfId="2" applyFont="1" applyFill="1" applyBorder="1" applyAlignment="1">
      <alignment horizontal="center" vertical="center"/>
    </xf>
    <xf numFmtId="0" fontId="2" fillId="0" borderId="0" xfId="0" applyFont="1" applyAlignment="1">
      <alignment vertical="center" textRotation="90"/>
    </xf>
    <xf numFmtId="0" fontId="4" fillId="0" borderId="7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5" fillId="5" borderId="6" xfId="0" applyFont="1" applyFill="1" applyBorder="1" applyAlignment="1">
      <alignment horizontal="right" vertical="center" textRotation="90"/>
    </xf>
    <xf numFmtId="0" fontId="5" fillId="5" borderId="6" xfId="0" applyFont="1" applyFill="1" applyBorder="1" applyAlignment="1">
      <alignment horizontal="center" vertical="center" textRotation="90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2" borderId="6" xfId="0" applyFont="1" applyFill="1" applyBorder="1"/>
    <xf numFmtId="0" fontId="3" fillId="3" borderId="6" xfId="0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10" fontId="3" fillId="3" borderId="6" xfId="0" applyNumberFormat="1" applyFont="1" applyFill="1" applyBorder="1" applyAlignment="1">
      <alignment horizontal="center" vertical="center"/>
    </xf>
    <xf numFmtId="10" fontId="3" fillId="6" borderId="6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3"/>
    </xf>
    <xf numFmtId="0" fontId="3" fillId="2" borderId="0" xfId="0" applyFont="1" applyFill="1" applyBorder="1"/>
    <xf numFmtId="0" fontId="3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0" xfId="0" applyFont="1" applyFill="1" applyBorder="1"/>
    <xf numFmtId="0" fontId="4" fillId="0" borderId="10" xfId="0" applyFont="1" applyBorder="1" applyAlignment="1">
      <alignment horizontal="left" vertical="center"/>
    </xf>
    <xf numFmtId="0" fontId="3" fillId="0" borderId="11" xfId="0" applyFont="1" applyBorder="1"/>
    <xf numFmtId="2" fontId="1" fillId="0" borderId="6" xfId="1" applyNumberFormat="1" applyFont="1" applyFill="1" applyBorder="1" applyAlignment="1" applyProtection="1">
      <alignment horizontal="center" vertical="center"/>
      <protection locked="0"/>
    </xf>
    <xf numFmtId="0" fontId="5" fillId="7" borderId="6" xfId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</cellXfs>
  <cellStyles count="3">
    <cellStyle name="Normal" xfId="0" builtinId="0"/>
    <cellStyle name="Normal 2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v>Schedule Variance</c:v>
          </c:tx>
          <c:cat>
            <c:strRef>
              <c:f>Metrics!$B$2:$P$2</c:f>
              <c:strCache>
                <c:ptCount val="1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</c:strCache>
            </c:strRef>
          </c:cat>
          <c:val>
            <c:numRef>
              <c:f>Metrics!$B$34:$P$34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AB-4652-955C-0123AABC995E}"/>
            </c:ext>
          </c:extLst>
        </c:ser>
        <c:marker val="1"/>
        <c:axId val="102684160"/>
        <c:axId val="102685696"/>
      </c:lineChart>
      <c:catAx>
        <c:axId val="102684160"/>
        <c:scaling>
          <c:orientation val="minMax"/>
        </c:scaling>
        <c:axPos val="b"/>
        <c:numFmt formatCode="General" sourceLinked="0"/>
        <c:tickLblPos val="nextTo"/>
        <c:crossAx val="102685696"/>
        <c:crosses val="autoZero"/>
        <c:auto val="1"/>
        <c:lblAlgn val="ctr"/>
        <c:lblOffset val="100"/>
      </c:catAx>
      <c:valAx>
        <c:axId val="102685696"/>
        <c:scaling>
          <c:orientation val="minMax"/>
        </c:scaling>
        <c:axPos val="l"/>
        <c:numFmt formatCode="0.0%" sourceLinked="0"/>
        <c:tickLblPos val="nextTo"/>
        <c:crossAx val="10268416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Effort Variance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Effort Variance</c:v>
          </c:tx>
          <c:cat>
            <c:strRef>
              <c:f>Metrics!$B$2:$P$2</c:f>
              <c:strCache>
                <c:ptCount val="1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</c:strCache>
            </c:strRef>
          </c:cat>
          <c:val>
            <c:numRef>
              <c:f>Metrics!$B$35:$P$35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36-425E-ABC2-D836226E146A}"/>
            </c:ext>
          </c:extLst>
        </c:ser>
        <c:marker val="1"/>
        <c:axId val="102714368"/>
        <c:axId val="102720256"/>
      </c:lineChart>
      <c:catAx>
        <c:axId val="102714368"/>
        <c:scaling>
          <c:orientation val="minMax"/>
        </c:scaling>
        <c:axPos val="b"/>
        <c:numFmt formatCode="General" sourceLinked="0"/>
        <c:tickLblPos val="nextTo"/>
        <c:crossAx val="102720256"/>
        <c:crosses val="autoZero"/>
        <c:auto val="1"/>
        <c:lblAlgn val="ctr"/>
        <c:lblOffset val="100"/>
      </c:catAx>
      <c:valAx>
        <c:axId val="102720256"/>
        <c:scaling>
          <c:orientation val="minMax"/>
        </c:scaling>
        <c:axPos val="l"/>
        <c:numFmt formatCode="0.0%" sourceLinked="0"/>
        <c:tickLblPos val="nextTo"/>
        <c:crossAx val="10271436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Productivity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Productivity</c:v>
          </c:tx>
          <c:cat>
            <c:strRef>
              <c:f>Metrics!$B$2:$P$2</c:f>
              <c:strCache>
                <c:ptCount val="1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</c:strCache>
            </c:strRef>
          </c:cat>
          <c:val>
            <c:numRef>
              <c:f>Metrics!$B$36:$P$36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DE-4511-9A0F-B2AE801C6763}"/>
            </c:ext>
          </c:extLst>
        </c:ser>
        <c:marker val="1"/>
        <c:axId val="102753024"/>
        <c:axId val="102754560"/>
      </c:lineChart>
      <c:catAx>
        <c:axId val="102753024"/>
        <c:scaling>
          <c:orientation val="minMax"/>
        </c:scaling>
        <c:axPos val="b"/>
        <c:numFmt formatCode="General" sourceLinked="0"/>
        <c:tickLblPos val="nextTo"/>
        <c:crossAx val="102754560"/>
        <c:crosses val="autoZero"/>
        <c:auto val="1"/>
        <c:lblAlgn val="ctr"/>
        <c:lblOffset val="100"/>
      </c:catAx>
      <c:valAx>
        <c:axId val="102754560"/>
        <c:scaling>
          <c:orientation val="minMax"/>
        </c:scaling>
        <c:axPos val="l"/>
        <c:numFmt formatCode="#,##0.00" sourceLinked="0"/>
        <c:tickLblPos val="nextTo"/>
        <c:crossAx val="10275302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Defect Density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Defect Density</c:v>
          </c:tx>
          <c:cat>
            <c:strRef>
              <c:f>Metrics!$B$2:$P$2</c:f>
              <c:strCache>
                <c:ptCount val="1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</c:strCache>
            </c:strRef>
          </c:cat>
          <c:val>
            <c:numRef>
              <c:f>Metrics!$B$37:$P$37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DD-4443-B20B-77CF6710AC13}"/>
            </c:ext>
          </c:extLst>
        </c:ser>
        <c:marker val="1"/>
        <c:axId val="110319872"/>
        <c:axId val="110321664"/>
      </c:lineChart>
      <c:catAx>
        <c:axId val="110319872"/>
        <c:scaling>
          <c:orientation val="minMax"/>
        </c:scaling>
        <c:axPos val="b"/>
        <c:numFmt formatCode="General" sourceLinked="0"/>
        <c:tickLblPos val="nextTo"/>
        <c:crossAx val="110321664"/>
        <c:crosses val="autoZero"/>
        <c:auto val="1"/>
        <c:lblAlgn val="ctr"/>
        <c:lblOffset val="100"/>
      </c:catAx>
      <c:valAx>
        <c:axId val="110321664"/>
        <c:scaling>
          <c:orientation val="minMax"/>
        </c:scaling>
        <c:axPos val="l"/>
        <c:numFmt formatCode="#,##0.00" sourceLinked="0"/>
        <c:tickLblPos val="nextTo"/>
        <c:crossAx val="11031987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User Story Rejection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User Story Rejection</c:v>
          </c:tx>
          <c:cat>
            <c:strRef>
              <c:f>Metrics!$B$2:$P$2</c:f>
              <c:strCache>
                <c:ptCount val="1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</c:strCache>
            </c:strRef>
          </c:cat>
          <c:val>
            <c:numRef>
              <c:f>Metrics!$B$38:$P$38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FA-445D-A926-AFBDA32C7A18}"/>
            </c:ext>
          </c:extLst>
        </c:ser>
        <c:marker val="1"/>
        <c:axId val="110354432"/>
        <c:axId val="110355968"/>
      </c:lineChart>
      <c:catAx>
        <c:axId val="110354432"/>
        <c:scaling>
          <c:orientation val="minMax"/>
        </c:scaling>
        <c:axPos val="b"/>
        <c:numFmt formatCode="General" sourceLinked="0"/>
        <c:tickLblPos val="nextTo"/>
        <c:crossAx val="110355968"/>
        <c:crosses val="autoZero"/>
        <c:auto val="1"/>
        <c:lblAlgn val="ctr"/>
        <c:lblOffset val="100"/>
      </c:catAx>
      <c:valAx>
        <c:axId val="110355968"/>
        <c:scaling>
          <c:orientation val="minMax"/>
        </c:scaling>
        <c:axPos val="l"/>
        <c:numFmt formatCode="0.0%" sourceLinked="0"/>
        <c:tickLblPos val="nextTo"/>
        <c:crossAx val="11035443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Velocity</c:v>
          </c:tx>
          <c:cat>
            <c:strRef>
              <c:f>Metrics!$B$2:$P$2</c:f>
              <c:strCache>
                <c:ptCount val="1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</c:strCache>
            </c:strRef>
          </c:cat>
          <c:val>
            <c:numRef>
              <c:f>Metrics!$B$39:$P$39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A6-438C-8DBA-ED6A970BBE2D}"/>
            </c:ext>
          </c:extLst>
        </c:ser>
        <c:marker val="1"/>
        <c:axId val="110388736"/>
        <c:axId val="110390272"/>
      </c:lineChart>
      <c:catAx>
        <c:axId val="110388736"/>
        <c:scaling>
          <c:orientation val="minMax"/>
        </c:scaling>
        <c:axPos val="b"/>
        <c:numFmt formatCode="General" sourceLinked="0"/>
        <c:tickLblPos val="nextTo"/>
        <c:crossAx val="110390272"/>
        <c:crosses val="autoZero"/>
        <c:auto val="1"/>
        <c:lblAlgn val="ctr"/>
        <c:lblOffset val="100"/>
      </c:catAx>
      <c:valAx>
        <c:axId val="110390272"/>
        <c:scaling>
          <c:orientation val="minMax"/>
        </c:scaling>
        <c:axPos val="l"/>
        <c:numFmt formatCode="#,##0.00" sourceLinked="0"/>
        <c:tickLblPos val="nextTo"/>
        <c:crossAx val="11038873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Field Error Rate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Field Error Rate</c:v>
          </c:tx>
          <c:cat>
            <c:strRef>
              <c:f>Metrics!$B$2:$P$2</c:f>
              <c:strCache>
                <c:ptCount val="1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</c:strCache>
            </c:strRef>
          </c:cat>
          <c:val>
            <c:numRef>
              <c:f>Metrics!$B$41:$P$41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1C-492A-B40A-F27B67655E86}"/>
            </c:ext>
          </c:extLst>
        </c:ser>
        <c:marker val="1"/>
        <c:axId val="110422656"/>
        <c:axId val="110424448"/>
      </c:lineChart>
      <c:catAx>
        <c:axId val="110422656"/>
        <c:scaling>
          <c:orientation val="minMax"/>
        </c:scaling>
        <c:axPos val="b"/>
        <c:numFmt formatCode="General" sourceLinked="0"/>
        <c:tickLblPos val="nextTo"/>
        <c:crossAx val="110424448"/>
        <c:crosses val="autoZero"/>
        <c:auto val="1"/>
        <c:lblAlgn val="ctr"/>
        <c:lblOffset val="100"/>
      </c:catAx>
      <c:valAx>
        <c:axId val="110424448"/>
        <c:scaling>
          <c:orientation val="minMax"/>
        </c:scaling>
        <c:axPos val="l"/>
        <c:numFmt formatCode="#,##0.00" sourceLinked="0"/>
        <c:tickLblPos val="nextTo"/>
        <c:crossAx val="11042265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Defect Removal Efficiency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Defect Removal Efficiency</c:v>
          </c:tx>
          <c:cat>
            <c:strRef>
              <c:f>Metrics!$B$2:$P$2</c:f>
              <c:strCache>
                <c:ptCount val="1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</c:strCache>
            </c:strRef>
          </c:cat>
          <c:val>
            <c:numRef>
              <c:f>Metrics!$B$40:$P$40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0-4E83-B3D2-112E8C32B871}"/>
            </c:ext>
          </c:extLst>
        </c:ser>
        <c:marker val="1"/>
        <c:axId val="110457216"/>
        <c:axId val="110458752"/>
      </c:lineChart>
      <c:catAx>
        <c:axId val="110457216"/>
        <c:scaling>
          <c:orientation val="minMax"/>
        </c:scaling>
        <c:axPos val="b"/>
        <c:numFmt formatCode="General" sourceLinked="0"/>
        <c:tickLblPos val="nextTo"/>
        <c:crossAx val="110458752"/>
        <c:crosses val="autoZero"/>
        <c:auto val="1"/>
        <c:lblAlgn val="ctr"/>
        <c:lblOffset val="100"/>
      </c:catAx>
      <c:valAx>
        <c:axId val="110458752"/>
        <c:scaling>
          <c:orientation val="minMax"/>
        </c:scaling>
        <c:axPos val="l"/>
        <c:numFmt formatCode="0.0%" sourceLinked="0"/>
        <c:tickLblPos val="nextTo"/>
        <c:crossAx val="11045721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Effot Distribution (Average)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v>Effot Distribution</c:v>
          </c:tx>
          <c:explosion val="25"/>
          <c:cat>
            <c:strRef>
              <c:f>Metrics!$A$44:$A$52</c:f>
              <c:strCache>
                <c:ptCount val="9"/>
                <c:pt idx="0">
                  <c:v>User Story Grooming</c:v>
                </c:pt>
                <c:pt idx="1">
                  <c:v>Design</c:v>
                </c:pt>
                <c:pt idx="2">
                  <c:v>Coding</c:v>
                </c:pt>
                <c:pt idx="3">
                  <c:v>Unit Testing</c:v>
                </c:pt>
                <c:pt idx="4">
                  <c:v>Integration Testing</c:v>
                </c:pt>
                <c:pt idx="5">
                  <c:v>Regression Testing</c:v>
                </c:pt>
                <c:pt idx="6">
                  <c:v>System Testing</c:v>
                </c:pt>
                <c:pt idx="7">
                  <c:v>Project Management</c:v>
                </c:pt>
                <c:pt idx="8">
                  <c:v>Others</c:v>
                </c:pt>
              </c:strCache>
            </c:strRef>
          </c:cat>
          <c:val>
            <c:numRef>
              <c:f>Metrics!$Q$44:$Q$52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B3-49FB-93C9-67294B4B05FA}"/>
            </c:ext>
          </c:extLst>
        </c:ser>
        <c:firstSliceAng val="0"/>
      </c:pieChart>
    </c:plotArea>
    <c:legend>
      <c:legendPos val="r"/>
      <c:layout>
        <c:manualLayout>
          <c:xMode val="edge"/>
          <c:yMode val="edge"/>
          <c:x val="0.70067390224870596"/>
          <c:y val="4.5983756747387708E-2"/>
          <c:w val="0.29611591135117382"/>
          <c:h val="0.8707287178725307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633600</xdr:colOff>
      <xdr:row>0</xdr:row>
      <xdr:rowOff>393739</xdr:rowOff>
    </xdr:to>
    <xdr:pic>
      <xdr:nvPicPr>
        <xdr:cNvPr id="2" name="Picture 1" descr="C:\Projects\ePathUSA\logo.png">
          <a:extLst>
            <a:ext uri="{FF2B5EF4-FFF2-40B4-BE49-F238E27FC236}">
              <a16:creationId xmlns="" xmlns:a16="http://schemas.microsoft.com/office/drawing/2014/main" id="{A7DB95FF-D37E-41A7-81CB-2C4F0704E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1548000" cy="31753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76208</xdr:rowOff>
    </xdr:from>
    <xdr:to>
      <xdr:col>0</xdr:col>
      <xdr:colOff>1624200</xdr:colOff>
      <xdr:row>0</xdr:row>
      <xdr:rowOff>393742</xdr:rowOff>
    </xdr:to>
    <xdr:pic>
      <xdr:nvPicPr>
        <xdr:cNvPr id="2" name="Picture 1" descr="C:\Projects\ePathUSA\logo.png">
          <a:extLst>
            <a:ext uri="{FF2B5EF4-FFF2-40B4-BE49-F238E27FC236}">
              <a16:creationId xmlns="" xmlns:a16="http://schemas.microsoft.com/office/drawing/2014/main" id="{E8E87CE9-14C4-4C03-A92C-0F0089B6C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76208"/>
          <a:ext cx="1548000" cy="31753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152400</xdr:rowOff>
    </xdr:from>
    <xdr:to>
      <xdr:col>5</xdr:col>
      <xdr:colOff>464820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1</xdr:row>
      <xdr:rowOff>167640</xdr:rowOff>
    </xdr:from>
    <xdr:to>
      <xdr:col>11</xdr:col>
      <xdr:colOff>480060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121920</xdr:colOff>
      <xdr:row>2</xdr:row>
      <xdr:rowOff>0</xdr:rowOff>
    </xdr:from>
    <xdr:to>
      <xdr:col>17</xdr:col>
      <xdr:colOff>472440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</xdr:colOff>
      <xdr:row>11</xdr:row>
      <xdr:rowOff>99060</xdr:rowOff>
    </xdr:from>
    <xdr:to>
      <xdr:col>5</xdr:col>
      <xdr:colOff>434340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99060</xdr:colOff>
      <xdr:row>11</xdr:row>
      <xdr:rowOff>114300</xdr:rowOff>
    </xdr:from>
    <xdr:to>
      <xdr:col>11</xdr:col>
      <xdr:colOff>449580</xdr:colOff>
      <xdr:row>20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91440</xdr:colOff>
      <xdr:row>11</xdr:row>
      <xdr:rowOff>129540</xdr:rowOff>
    </xdr:from>
    <xdr:to>
      <xdr:col>17</xdr:col>
      <xdr:colOff>441960</xdr:colOff>
      <xdr:row>20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21</xdr:row>
      <xdr:rowOff>76200</xdr:rowOff>
    </xdr:from>
    <xdr:to>
      <xdr:col>5</xdr:col>
      <xdr:colOff>426720</xdr:colOff>
      <xdr:row>30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91440</xdr:colOff>
      <xdr:row>21</xdr:row>
      <xdr:rowOff>83820</xdr:rowOff>
    </xdr:from>
    <xdr:to>
      <xdr:col>11</xdr:col>
      <xdr:colOff>441960</xdr:colOff>
      <xdr:row>30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175260</xdr:colOff>
      <xdr:row>21</xdr:row>
      <xdr:rowOff>83820</xdr:rowOff>
    </xdr:from>
    <xdr:to>
      <xdr:col>17</xdr:col>
      <xdr:colOff>510540</xdr:colOff>
      <xdr:row>30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76208</xdr:rowOff>
    </xdr:from>
    <xdr:to>
      <xdr:col>2</xdr:col>
      <xdr:colOff>443100</xdr:colOff>
      <xdr:row>0</xdr:row>
      <xdr:rowOff>393742</xdr:rowOff>
    </xdr:to>
    <xdr:pic>
      <xdr:nvPicPr>
        <xdr:cNvPr id="11" name="Picture 10" descr="C:\Projects\ePathUSA\logo.png">
          <a:extLst>
            <a:ext uri="{FF2B5EF4-FFF2-40B4-BE49-F238E27FC236}">
              <a16:creationId xmlns="" xmlns:a16="http://schemas.microsoft.com/office/drawing/2014/main" id="{224FB8EA-56DC-444A-A385-DF69CBEB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76208"/>
          <a:ext cx="1548000" cy="31753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76208</xdr:rowOff>
    </xdr:from>
    <xdr:to>
      <xdr:col>1</xdr:col>
      <xdr:colOff>966975</xdr:colOff>
      <xdr:row>0</xdr:row>
      <xdr:rowOff>393742</xdr:rowOff>
    </xdr:to>
    <xdr:pic>
      <xdr:nvPicPr>
        <xdr:cNvPr id="2" name="Picture 1" descr="C:\Projects\ePathUSA\logo.png">
          <a:extLst>
            <a:ext uri="{FF2B5EF4-FFF2-40B4-BE49-F238E27FC236}">
              <a16:creationId xmlns="" xmlns:a16="http://schemas.microsoft.com/office/drawing/2014/main" id="{BB3B00F0-A3F3-4A93-91AD-7C864B0CF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76208"/>
          <a:ext cx="1548000" cy="31753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showGridLines="0" tabSelected="1" workbookViewId="0">
      <selection activeCell="D4" sqref="D4"/>
    </sheetView>
  </sheetViews>
  <sheetFormatPr defaultColWidth="9.109375" defaultRowHeight="13.2"/>
  <cols>
    <col min="1" max="1" width="14.88671875" style="3" customWidth="1"/>
    <col min="2" max="2" width="20" style="4" customWidth="1"/>
    <col min="3" max="3" width="68.6640625" style="3" customWidth="1"/>
    <col min="4" max="4" width="20.33203125" style="3" customWidth="1"/>
    <col min="5" max="5" width="17.44140625" style="3" customWidth="1"/>
    <col min="6" max="16384" width="9.109375" style="3"/>
  </cols>
  <sheetData>
    <row r="1" spans="1:5" ht="35.25" customHeight="1">
      <c r="C1" s="5" t="s">
        <v>52</v>
      </c>
    </row>
    <row r="2" spans="1:5" ht="19.5" customHeight="1">
      <c r="A2" s="6" t="s">
        <v>51</v>
      </c>
      <c r="B2" s="6" t="s">
        <v>53</v>
      </c>
      <c r="C2" s="6" t="s">
        <v>54</v>
      </c>
      <c r="D2" s="6" t="s">
        <v>55</v>
      </c>
      <c r="E2" s="6" t="s">
        <v>56</v>
      </c>
    </row>
    <row r="3" spans="1:5">
      <c r="A3" s="7">
        <v>42856</v>
      </c>
      <c r="B3" s="8">
        <v>1</v>
      </c>
      <c r="C3" s="9" t="s">
        <v>57</v>
      </c>
      <c r="D3" s="10" t="s">
        <v>63</v>
      </c>
      <c r="E3" s="9" t="s">
        <v>58</v>
      </c>
    </row>
    <row r="4" spans="1:5">
      <c r="A4" s="9"/>
      <c r="B4" s="11"/>
      <c r="C4" s="9"/>
      <c r="D4" s="9"/>
      <c r="E4" s="9"/>
    </row>
    <row r="5" spans="1:5">
      <c r="A5" s="9"/>
      <c r="B5" s="11"/>
      <c r="C5" s="9"/>
      <c r="D5" s="9"/>
      <c r="E5" s="9"/>
    </row>
    <row r="6" spans="1:5">
      <c r="A6" s="9"/>
      <c r="B6" s="11"/>
      <c r="C6" s="9"/>
      <c r="D6" s="9"/>
      <c r="E6" s="9"/>
    </row>
    <row r="7" spans="1:5">
      <c r="A7" s="9"/>
      <c r="B7" s="11"/>
      <c r="C7" s="9"/>
      <c r="D7" s="9"/>
      <c r="E7" s="9"/>
    </row>
    <row r="8" spans="1:5">
      <c r="A8" s="9"/>
      <c r="B8" s="11"/>
      <c r="C8" s="9"/>
      <c r="D8" s="9"/>
      <c r="E8" s="9"/>
    </row>
    <row r="9" spans="1:5">
      <c r="A9" s="9"/>
      <c r="B9" s="11"/>
      <c r="C9" s="9"/>
      <c r="D9" s="9"/>
      <c r="E9" s="9"/>
    </row>
    <row r="10" spans="1:5">
      <c r="A10" s="9"/>
      <c r="B10" s="11"/>
      <c r="C10" s="9"/>
      <c r="D10" s="9"/>
      <c r="E10" s="9"/>
    </row>
    <row r="11" spans="1:5">
      <c r="A11" s="9"/>
      <c r="B11" s="11"/>
      <c r="C11" s="9"/>
      <c r="D11" s="9"/>
      <c r="E11" s="9"/>
    </row>
    <row r="12" spans="1:5">
      <c r="A12" s="9"/>
      <c r="B12" s="11"/>
      <c r="C12" s="9"/>
      <c r="D12" s="9"/>
      <c r="E12" s="9"/>
    </row>
    <row r="13" spans="1:5">
      <c r="A13" s="9"/>
      <c r="B13" s="11"/>
      <c r="C13" s="9"/>
      <c r="D13" s="9"/>
      <c r="E13" s="9"/>
    </row>
    <row r="14" spans="1:5">
      <c r="A14" s="9"/>
      <c r="B14" s="11"/>
      <c r="C14" s="9"/>
      <c r="D14" s="9"/>
      <c r="E14" s="9"/>
    </row>
    <row r="15" spans="1:5">
      <c r="A15" s="9"/>
      <c r="B15" s="11"/>
      <c r="C15" s="9"/>
      <c r="D15" s="9"/>
      <c r="E15" s="9"/>
    </row>
    <row r="16" spans="1:5">
      <c r="A16" s="9"/>
      <c r="B16" s="11"/>
      <c r="C16" s="9"/>
      <c r="D16" s="9"/>
      <c r="E16" s="9"/>
    </row>
    <row r="17" spans="1:5">
      <c r="A17" s="9"/>
      <c r="B17" s="11"/>
      <c r="C17" s="9"/>
      <c r="D17" s="9"/>
      <c r="E17" s="9"/>
    </row>
    <row r="19" spans="1:5">
      <c r="A19" s="3" t="s">
        <v>59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2"/>
  <sheetViews>
    <sheetView showGridLines="0" zoomScaleNormal="100" workbookViewId="0">
      <selection activeCell="E4" sqref="E4"/>
    </sheetView>
  </sheetViews>
  <sheetFormatPr defaultColWidth="9.109375" defaultRowHeight="13.2"/>
  <cols>
    <col min="1" max="1" width="30.33203125" style="1" bestFit="1" customWidth="1"/>
    <col min="2" max="17" width="8.6640625" style="2" customWidth="1"/>
    <col min="18" max="16384" width="9.109375" style="1"/>
  </cols>
  <sheetData>
    <row r="1" spans="1:17" ht="37.5" customHeight="1">
      <c r="B1" s="13" t="s">
        <v>24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17" s="12" customFormat="1" ht="82.2" customHeight="1">
      <c r="A2" s="16"/>
      <c r="B2" s="17" t="s">
        <v>25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7" t="s">
        <v>35</v>
      </c>
      <c r="M2" s="17" t="s">
        <v>36</v>
      </c>
      <c r="N2" s="17" t="s">
        <v>37</v>
      </c>
      <c r="O2" s="17" t="s">
        <v>38</v>
      </c>
      <c r="P2" s="17" t="s">
        <v>39</v>
      </c>
      <c r="Q2" s="17" t="s">
        <v>49</v>
      </c>
    </row>
    <row r="3" spans="1:17">
      <c r="A3" s="18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24"/>
    </row>
    <row r="4" spans="1:17">
      <c r="A4" s="18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4"/>
    </row>
    <row r="5" spans="1:17">
      <c r="A5" s="18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4"/>
    </row>
    <row r="6" spans="1:17">
      <c r="A6" s="18" t="s">
        <v>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4"/>
    </row>
    <row r="7" spans="1:17">
      <c r="A7" s="18" t="s">
        <v>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4"/>
    </row>
    <row r="8" spans="1:17">
      <c r="A8" s="20" t="s">
        <v>5</v>
      </c>
      <c r="B8" s="21">
        <f>SUM(B9:B17)</f>
        <v>0</v>
      </c>
      <c r="C8" s="21">
        <f t="shared" ref="C8:P8" si="0">SUM(C9:C17)</f>
        <v>0</v>
      </c>
      <c r="D8" s="21">
        <f t="shared" si="0"/>
        <v>0</v>
      </c>
      <c r="E8" s="21">
        <f t="shared" si="0"/>
        <v>0</v>
      </c>
      <c r="F8" s="21">
        <f t="shared" si="0"/>
        <v>0</v>
      </c>
      <c r="G8" s="21">
        <f t="shared" si="0"/>
        <v>0</v>
      </c>
      <c r="H8" s="21">
        <f t="shared" si="0"/>
        <v>0</v>
      </c>
      <c r="I8" s="21">
        <f t="shared" si="0"/>
        <v>0</v>
      </c>
      <c r="J8" s="21">
        <f t="shared" si="0"/>
        <v>0</v>
      </c>
      <c r="K8" s="21">
        <f t="shared" si="0"/>
        <v>0</v>
      </c>
      <c r="L8" s="21">
        <f t="shared" si="0"/>
        <v>0</v>
      </c>
      <c r="M8" s="21">
        <f t="shared" si="0"/>
        <v>0</v>
      </c>
      <c r="N8" s="21">
        <f t="shared" si="0"/>
        <v>0</v>
      </c>
      <c r="O8" s="21">
        <f t="shared" si="0"/>
        <v>0</v>
      </c>
      <c r="P8" s="21">
        <f t="shared" si="0"/>
        <v>0</v>
      </c>
      <c r="Q8" s="24"/>
    </row>
    <row r="9" spans="1:17">
      <c r="A9" s="40" t="s">
        <v>43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4"/>
    </row>
    <row r="10" spans="1:17">
      <c r="A10" s="40" t="s">
        <v>44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4"/>
    </row>
    <row r="11" spans="1:17">
      <c r="A11" s="40" t="s">
        <v>45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4"/>
    </row>
    <row r="12" spans="1:17">
      <c r="A12" s="40" t="s">
        <v>13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4"/>
    </row>
    <row r="13" spans="1:17">
      <c r="A13" s="40" t="s">
        <v>14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4"/>
    </row>
    <row r="14" spans="1:17">
      <c r="A14" s="40" t="s">
        <v>16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4"/>
    </row>
    <row r="15" spans="1:17">
      <c r="A15" s="40" t="s">
        <v>46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4"/>
    </row>
    <row r="16" spans="1:17">
      <c r="A16" s="40" t="s">
        <v>47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4"/>
    </row>
    <row r="17" spans="1:17">
      <c r="A17" s="40" t="s">
        <v>48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4"/>
    </row>
    <row r="18" spans="1:17">
      <c r="A18" s="27" t="s">
        <v>6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9"/>
    </row>
    <row r="19" spans="1:17">
      <c r="A19" s="27" t="s">
        <v>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9"/>
    </row>
    <row r="20" spans="1:17">
      <c r="A20" s="27" t="s">
        <v>40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9"/>
    </row>
    <row r="21" spans="1:17">
      <c r="A21" s="27" t="s">
        <v>41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9"/>
    </row>
    <row r="22" spans="1:17">
      <c r="A22" s="31" t="s">
        <v>8</v>
      </c>
      <c r="B22" s="30">
        <f>SUM(B23:B25)</f>
        <v>0</v>
      </c>
      <c r="C22" s="30">
        <f t="shared" ref="C22:P22" si="1">SUM(C23:C25)</f>
        <v>0</v>
      </c>
      <c r="D22" s="30">
        <f t="shared" si="1"/>
        <v>0</v>
      </c>
      <c r="E22" s="30">
        <f t="shared" si="1"/>
        <v>0</v>
      </c>
      <c r="F22" s="30">
        <f t="shared" si="1"/>
        <v>0</v>
      </c>
      <c r="G22" s="30">
        <f t="shared" si="1"/>
        <v>0</v>
      </c>
      <c r="H22" s="30">
        <f t="shared" si="1"/>
        <v>0</v>
      </c>
      <c r="I22" s="30">
        <f t="shared" si="1"/>
        <v>0</v>
      </c>
      <c r="J22" s="30">
        <f t="shared" si="1"/>
        <v>0</v>
      </c>
      <c r="K22" s="30">
        <f t="shared" si="1"/>
        <v>0</v>
      </c>
      <c r="L22" s="30">
        <f t="shared" si="1"/>
        <v>0</v>
      </c>
      <c r="M22" s="30">
        <f t="shared" si="1"/>
        <v>0</v>
      </c>
      <c r="N22" s="30">
        <f t="shared" si="1"/>
        <v>0</v>
      </c>
      <c r="O22" s="30">
        <f t="shared" si="1"/>
        <v>0</v>
      </c>
      <c r="P22" s="30">
        <f t="shared" si="1"/>
        <v>0</v>
      </c>
      <c r="Q22" s="29"/>
    </row>
    <row r="23" spans="1:17">
      <c r="A23" s="40" t="s">
        <v>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9"/>
    </row>
    <row r="24" spans="1:17">
      <c r="A24" s="40" t="s">
        <v>10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9"/>
    </row>
    <row r="25" spans="1:17">
      <c r="A25" s="40" t="s">
        <v>11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/>
    </row>
    <row r="26" spans="1:17">
      <c r="A26" s="31" t="s">
        <v>12</v>
      </c>
      <c r="B26" s="30">
        <f>SUM(B27:B31)</f>
        <v>0</v>
      </c>
      <c r="C26" s="30">
        <f t="shared" ref="C26:P26" si="2">SUM(C27:C31)</f>
        <v>0</v>
      </c>
      <c r="D26" s="30">
        <f t="shared" si="2"/>
        <v>0</v>
      </c>
      <c r="E26" s="30">
        <f t="shared" si="2"/>
        <v>0</v>
      </c>
      <c r="F26" s="30">
        <f t="shared" si="2"/>
        <v>0</v>
      </c>
      <c r="G26" s="30">
        <f t="shared" si="2"/>
        <v>0</v>
      </c>
      <c r="H26" s="30">
        <f t="shared" si="2"/>
        <v>0</v>
      </c>
      <c r="I26" s="30">
        <f t="shared" si="2"/>
        <v>0</v>
      </c>
      <c r="J26" s="30">
        <f t="shared" si="2"/>
        <v>0</v>
      </c>
      <c r="K26" s="30">
        <f t="shared" si="2"/>
        <v>0</v>
      </c>
      <c r="L26" s="30">
        <f t="shared" si="2"/>
        <v>0</v>
      </c>
      <c r="M26" s="30">
        <f t="shared" si="2"/>
        <v>0</v>
      </c>
      <c r="N26" s="30">
        <f t="shared" si="2"/>
        <v>0</v>
      </c>
      <c r="O26" s="30">
        <f t="shared" si="2"/>
        <v>0</v>
      </c>
      <c r="P26" s="30">
        <f t="shared" si="2"/>
        <v>0</v>
      </c>
      <c r="Q26" s="29"/>
    </row>
    <row r="27" spans="1:17">
      <c r="A27" s="40" t="s">
        <v>13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/>
    </row>
    <row r="28" spans="1:17">
      <c r="A28" s="40" t="s">
        <v>14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9"/>
    </row>
    <row r="29" spans="1:17">
      <c r="A29" s="40" t="s">
        <v>15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/>
    </row>
    <row r="30" spans="1:17">
      <c r="A30" s="40" t="s">
        <v>16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/>
    </row>
    <row r="31" spans="1:17">
      <c r="A31" s="40" t="s">
        <v>17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/>
    </row>
    <row r="32" spans="1:17" customFormat="1" ht="12.75" customHeight="1"/>
    <row r="33" spans="1:17">
      <c r="A33" s="22" t="s">
        <v>24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5"/>
    </row>
    <row r="34" spans="1:17">
      <c r="A34" s="40" t="s">
        <v>18</v>
      </c>
      <c r="B34" s="34" t="str">
        <f t="shared" ref="B34:P34" si="3">IF(B6&lt;&gt;"",(B6-B4)/(B4-B3),"")</f>
        <v/>
      </c>
      <c r="C34" s="34" t="str">
        <f t="shared" si="3"/>
        <v/>
      </c>
      <c r="D34" s="34" t="str">
        <f t="shared" si="3"/>
        <v/>
      </c>
      <c r="E34" s="34" t="str">
        <f t="shared" si="3"/>
        <v/>
      </c>
      <c r="F34" s="34" t="str">
        <f t="shared" si="3"/>
        <v/>
      </c>
      <c r="G34" s="34" t="str">
        <f t="shared" si="3"/>
        <v/>
      </c>
      <c r="H34" s="34" t="str">
        <f t="shared" si="3"/>
        <v/>
      </c>
      <c r="I34" s="34" t="str">
        <f t="shared" si="3"/>
        <v/>
      </c>
      <c r="J34" s="34" t="str">
        <f t="shared" si="3"/>
        <v/>
      </c>
      <c r="K34" s="34" t="str">
        <f t="shared" si="3"/>
        <v/>
      </c>
      <c r="L34" s="34" t="str">
        <f t="shared" si="3"/>
        <v/>
      </c>
      <c r="M34" s="34" t="str">
        <f t="shared" si="3"/>
        <v/>
      </c>
      <c r="N34" s="34" t="str">
        <f t="shared" si="3"/>
        <v/>
      </c>
      <c r="O34" s="34" t="str">
        <f t="shared" si="3"/>
        <v/>
      </c>
      <c r="P34" s="34" t="str">
        <f t="shared" si="3"/>
        <v/>
      </c>
      <c r="Q34" s="35" t="e">
        <f t="shared" ref="Q34:Q41" si="4">AVERAGE(B34:P34)</f>
        <v>#DIV/0!</v>
      </c>
    </row>
    <row r="35" spans="1:17">
      <c r="A35" s="40" t="s">
        <v>19</v>
      </c>
      <c r="B35" s="34" t="str">
        <f t="shared" ref="B35:P35" si="5">IF(B6&lt;&gt;"",(B8-B7)/B7,"")</f>
        <v/>
      </c>
      <c r="C35" s="34" t="str">
        <f t="shared" si="5"/>
        <v/>
      </c>
      <c r="D35" s="34" t="str">
        <f t="shared" si="5"/>
        <v/>
      </c>
      <c r="E35" s="34" t="str">
        <f t="shared" si="5"/>
        <v/>
      </c>
      <c r="F35" s="34" t="str">
        <f t="shared" si="5"/>
        <v/>
      </c>
      <c r="G35" s="34" t="str">
        <f t="shared" si="5"/>
        <v/>
      </c>
      <c r="H35" s="34" t="str">
        <f t="shared" si="5"/>
        <v/>
      </c>
      <c r="I35" s="34" t="str">
        <f t="shared" si="5"/>
        <v/>
      </c>
      <c r="J35" s="34" t="str">
        <f t="shared" si="5"/>
        <v/>
      </c>
      <c r="K35" s="34" t="str">
        <f t="shared" si="5"/>
        <v/>
      </c>
      <c r="L35" s="34" t="str">
        <f t="shared" si="5"/>
        <v/>
      </c>
      <c r="M35" s="34" t="str">
        <f t="shared" si="5"/>
        <v/>
      </c>
      <c r="N35" s="34" t="str">
        <f t="shared" si="5"/>
        <v/>
      </c>
      <c r="O35" s="34" t="str">
        <f t="shared" si="5"/>
        <v/>
      </c>
      <c r="P35" s="34" t="str">
        <f t="shared" si="5"/>
        <v/>
      </c>
      <c r="Q35" s="35" t="e">
        <f t="shared" si="4"/>
        <v>#DIV/0!</v>
      </c>
    </row>
    <row r="36" spans="1:17">
      <c r="A36" s="40" t="s">
        <v>20</v>
      </c>
      <c r="B36" s="36" t="str">
        <f t="shared" ref="B36:P36" si="6">IF(B6&lt;&gt;"",B8/B18,"")</f>
        <v/>
      </c>
      <c r="C36" s="36" t="str">
        <f t="shared" si="6"/>
        <v/>
      </c>
      <c r="D36" s="36" t="str">
        <f t="shared" si="6"/>
        <v/>
      </c>
      <c r="E36" s="36" t="str">
        <f t="shared" si="6"/>
        <v/>
      </c>
      <c r="F36" s="36" t="str">
        <f t="shared" si="6"/>
        <v/>
      </c>
      <c r="G36" s="36" t="str">
        <f t="shared" si="6"/>
        <v/>
      </c>
      <c r="H36" s="36" t="str">
        <f t="shared" si="6"/>
        <v/>
      </c>
      <c r="I36" s="36" t="str">
        <f t="shared" si="6"/>
        <v/>
      </c>
      <c r="J36" s="36" t="str">
        <f t="shared" si="6"/>
        <v/>
      </c>
      <c r="K36" s="36" t="str">
        <f t="shared" si="6"/>
        <v/>
      </c>
      <c r="L36" s="36" t="str">
        <f t="shared" si="6"/>
        <v/>
      </c>
      <c r="M36" s="36" t="str">
        <f t="shared" si="6"/>
        <v/>
      </c>
      <c r="N36" s="36" t="str">
        <f t="shared" si="6"/>
        <v/>
      </c>
      <c r="O36" s="36" t="str">
        <f t="shared" si="6"/>
        <v/>
      </c>
      <c r="P36" s="36" t="str">
        <f t="shared" si="6"/>
        <v/>
      </c>
      <c r="Q36" s="37" t="e">
        <f t="shared" si="4"/>
        <v>#DIV/0!</v>
      </c>
    </row>
    <row r="37" spans="1:17">
      <c r="A37" s="40" t="s">
        <v>21</v>
      </c>
      <c r="B37" s="36" t="str">
        <f t="shared" ref="B37:P37" si="7">IF(B6&lt;&gt;"",(B22+B26)/B18,"")</f>
        <v/>
      </c>
      <c r="C37" s="36" t="str">
        <f t="shared" si="7"/>
        <v/>
      </c>
      <c r="D37" s="36" t="str">
        <f t="shared" si="7"/>
        <v/>
      </c>
      <c r="E37" s="36" t="str">
        <f t="shared" si="7"/>
        <v/>
      </c>
      <c r="F37" s="36" t="str">
        <f t="shared" si="7"/>
        <v/>
      </c>
      <c r="G37" s="36" t="str">
        <f t="shared" si="7"/>
        <v/>
      </c>
      <c r="H37" s="36" t="str">
        <f t="shared" si="7"/>
        <v/>
      </c>
      <c r="I37" s="36" t="str">
        <f t="shared" si="7"/>
        <v/>
      </c>
      <c r="J37" s="36" t="str">
        <f t="shared" si="7"/>
        <v/>
      </c>
      <c r="K37" s="36" t="str">
        <f t="shared" si="7"/>
        <v/>
      </c>
      <c r="L37" s="36" t="str">
        <f t="shared" si="7"/>
        <v/>
      </c>
      <c r="M37" s="36" t="str">
        <f t="shared" si="7"/>
        <v/>
      </c>
      <c r="N37" s="36" t="str">
        <f t="shared" si="7"/>
        <v/>
      </c>
      <c r="O37" s="36" t="str">
        <f t="shared" si="7"/>
        <v/>
      </c>
      <c r="P37" s="36" t="str">
        <f t="shared" si="7"/>
        <v/>
      </c>
      <c r="Q37" s="37" t="e">
        <f t="shared" si="4"/>
        <v>#DIV/0!</v>
      </c>
    </row>
    <row r="38" spans="1:17">
      <c r="A38" s="40" t="s">
        <v>42</v>
      </c>
      <c r="B38" s="34" t="str">
        <f t="shared" ref="B38:P38" si="8">IF(B6&lt;&gt;"",B21/B20,"")</f>
        <v/>
      </c>
      <c r="C38" s="34" t="str">
        <f t="shared" si="8"/>
        <v/>
      </c>
      <c r="D38" s="34" t="str">
        <f t="shared" si="8"/>
        <v/>
      </c>
      <c r="E38" s="34" t="str">
        <f t="shared" si="8"/>
        <v/>
      </c>
      <c r="F38" s="34" t="str">
        <f t="shared" si="8"/>
        <v/>
      </c>
      <c r="G38" s="34" t="str">
        <f t="shared" si="8"/>
        <v/>
      </c>
      <c r="H38" s="34" t="str">
        <f t="shared" si="8"/>
        <v/>
      </c>
      <c r="I38" s="34" t="str">
        <f t="shared" si="8"/>
        <v/>
      </c>
      <c r="J38" s="34" t="str">
        <f t="shared" si="8"/>
        <v/>
      </c>
      <c r="K38" s="34" t="str">
        <f t="shared" si="8"/>
        <v/>
      </c>
      <c r="L38" s="34" t="str">
        <f t="shared" si="8"/>
        <v/>
      </c>
      <c r="M38" s="34" t="str">
        <f t="shared" si="8"/>
        <v/>
      </c>
      <c r="N38" s="34" t="str">
        <f t="shared" si="8"/>
        <v/>
      </c>
      <c r="O38" s="34" t="str">
        <f t="shared" si="8"/>
        <v/>
      </c>
      <c r="P38" s="34" t="str">
        <f t="shared" si="8"/>
        <v/>
      </c>
      <c r="Q38" s="35" t="e">
        <f t="shared" si="4"/>
        <v>#DIV/0!</v>
      </c>
    </row>
    <row r="39" spans="1:17">
      <c r="A39" s="40" t="s">
        <v>7</v>
      </c>
      <c r="B39" s="30">
        <f t="shared" ref="B39:P39" si="9">B19</f>
        <v>0</v>
      </c>
      <c r="C39" s="30">
        <f t="shared" si="9"/>
        <v>0</v>
      </c>
      <c r="D39" s="30">
        <f t="shared" si="9"/>
        <v>0</v>
      </c>
      <c r="E39" s="30">
        <f t="shared" si="9"/>
        <v>0</v>
      </c>
      <c r="F39" s="30">
        <f t="shared" si="9"/>
        <v>0</v>
      </c>
      <c r="G39" s="30">
        <f t="shared" si="9"/>
        <v>0</v>
      </c>
      <c r="H39" s="30">
        <f t="shared" si="9"/>
        <v>0</v>
      </c>
      <c r="I39" s="30">
        <f t="shared" si="9"/>
        <v>0</v>
      </c>
      <c r="J39" s="30">
        <f t="shared" si="9"/>
        <v>0</v>
      </c>
      <c r="K39" s="30">
        <f t="shared" si="9"/>
        <v>0</v>
      </c>
      <c r="L39" s="30">
        <f t="shared" si="9"/>
        <v>0</v>
      </c>
      <c r="M39" s="30">
        <f t="shared" si="9"/>
        <v>0</v>
      </c>
      <c r="N39" s="30">
        <f t="shared" si="9"/>
        <v>0</v>
      </c>
      <c r="O39" s="30">
        <f t="shared" si="9"/>
        <v>0</v>
      </c>
      <c r="P39" s="30">
        <f t="shared" si="9"/>
        <v>0</v>
      </c>
      <c r="Q39" s="37">
        <f t="shared" si="4"/>
        <v>0</v>
      </c>
    </row>
    <row r="40" spans="1:17">
      <c r="A40" s="40" t="s">
        <v>22</v>
      </c>
      <c r="B40" s="34" t="str">
        <f t="shared" ref="B40:P40" si="10">IF(B6&lt;&gt;"",(B22+B26-B31)/(B22+B26),"")</f>
        <v/>
      </c>
      <c r="C40" s="34" t="str">
        <f t="shared" si="10"/>
        <v/>
      </c>
      <c r="D40" s="34" t="str">
        <f t="shared" si="10"/>
        <v/>
      </c>
      <c r="E40" s="34" t="str">
        <f t="shared" si="10"/>
        <v/>
      </c>
      <c r="F40" s="34" t="str">
        <f t="shared" si="10"/>
        <v/>
      </c>
      <c r="G40" s="34" t="str">
        <f t="shared" si="10"/>
        <v/>
      </c>
      <c r="H40" s="34" t="str">
        <f t="shared" si="10"/>
        <v/>
      </c>
      <c r="I40" s="34" t="str">
        <f t="shared" si="10"/>
        <v/>
      </c>
      <c r="J40" s="34" t="str">
        <f t="shared" si="10"/>
        <v/>
      </c>
      <c r="K40" s="34" t="str">
        <f t="shared" si="10"/>
        <v/>
      </c>
      <c r="L40" s="34" t="str">
        <f t="shared" si="10"/>
        <v/>
      </c>
      <c r="M40" s="34" t="str">
        <f t="shared" si="10"/>
        <v/>
      </c>
      <c r="N40" s="34" t="str">
        <f t="shared" si="10"/>
        <v/>
      </c>
      <c r="O40" s="34" t="str">
        <f t="shared" si="10"/>
        <v/>
      </c>
      <c r="P40" s="34" t="str">
        <f t="shared" si="10"/>
        <v/>
      </c>
      <c r="Q40" s="35" t="e">
        <f t="shared" si="4"/>
        <v>#DIV/0!</v>
      </c>
    </row>
    <row r="41" spans="1:17">
      <c r="A41" s="40" t="s">
        <v>23</v>
      </c>
      <c r="B41" s="36" t="str">
        <f t="shared" ref="B41:P41" si="11">IF(B6&lt;&gt;"",B31/B18,"")</f>
        <v/>
      </c>
      <c r="C41" s="36" t="str">
        <f t="shared" si="11"/>
        <v/>
      </c>
      <c r="D41" s="36" t="str">
        <f t="shared" si="11"/>
        <v/>
      </c>
      <c r="E41" s="36" t="str">
        <f t="shared" si="11"/>
        <v/>
      </c>
      <c r="F41" s="36" t="str">
        <f t="shared" si="11"/>
        <v/>
      </c>
      <c r="G41" s="36" t="str">
        <f t="shared" si="11"/>
        <v/>
      </c>
      <c r="H41" s="36" t="str">
        <f t="shared" si="11"/>
        <v/>
      </c>
      <c r="I41" s="36" t="str">
        <f t="shared" si="11"/>
        <v/>
      </c>
      <c r="J41" s="36" t="str">
        <f t="shared" si="11"/>
        <v/>
      </c>
      <c r="K41" s="36" t="str">
        <f t="shared" si="11"/>
        <v/>
      </c>
      <c r="L41" s="36" t="str">
        <f t="shared" si="11"/>
        <v/>
      </c>
      <c r="M41" s="36" t="str">
        <f t="shared" si="11"/>
        <v/>
      </c>
      <c r="N41" s="36" t="str">
        <f t="shared" si="11"/>
        <v/>
      </c>
      <c r="O41" s="36" t="str">
        <f t="shared" si="11"/>
        <v/>
      </c>
      <c r="P41" s="36" t="str">
        <f t="shared" si="11"/>
        <v/>
      </c>
      <c r="Q41" s="37" t="e">
        <f t="shared" si="4"/>
        <v>#DIV/0!</v>
      </c>
    </row>
    <row r="42" spans="1:17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32" t="s">
        <v>50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8"/>
    </row>
    <row r="44" spans="1:17">
      <c r="A44" s="40" t="s">
        <v>43</v>
      </c>
      <c r="B44" s="39" t="str">
        <f t="shared" ref="B44:P44" si="12">IF(B8&gt;0,B9/$B$8,"")</f>
        <v/>
      </c>
      <c r="C44" s="39" t="str">
        <f t="shared" si="12"/>
        <v/>
      </c>
      <c r="D44" s="39" t="str">
        <f t="shared" si="12"/>
        <v/>
      </c>
      <c r="E44" s="39" t="str">
        <f t="shared" si="12"/>
        <v/>
      </c>
      <c r="F44" s="39" t="str">
        <f t="shared" si="12"/>
        <v/>
      </c>
      <c r="G44" s="39" t="str">
        <f t="shared" si="12"/>
        <v/>
      </c>
      <c r="H44" s="39" t="str">
        <f t="shared" si="12"/>
        <v/>
      </c>
      <c r="I44" s="39" t="str">
        <f t="shared" si="12"/>
        <v/>
      </c>
      <c r="J44" s="39" t="str">
        <f t="shared" si="12"/>
        <v/>
      </c>
      <c r="K44" s="39" t="str">
        <f t="shared" si="12"/>
        <v/>
      </c>
      <c r="L44" s="39" t="str">
        <f t="shared" si="12"/>
        <v/>
      </c>
      <c r="M44" s="39" t="str">
        <f t="shared" si="12"/>
        <v/>
      </c>
      <c r="N44" s="39" t="str">
        <f t="shared" si="12"/>
        <v/>
      </c>
      <c r="O44" s="39" t="str">
        <f t="shared" si="12"/>
        <v/>
      </c>
      <c r="P44" s="39" t="str">
        <f t="shared" si="12"/>
        <v/>
      </c>
      <c r="Q44" s="35" t="e">
        <f t="shared" ref="Q44:Q52" si="13">AVERAGE(B44:P44)</f>
        <v>#DIV/0!</v>
      </c>
    </row>
    <row r="45" spans="1:17">
      <c r="A45" s="40" t="s">
        <v>44</v>
      </c>
      <c r="B45" s="39" t="str">
        <f>IF(B8&gt;0,B10/$B$8,"")</f>
        <v/>
      </c>
      <c r="C45" s="39" t="str">
        <f t="shared" ref="C45:P45" si="14">IF(C8&gt;0,C10/$B$8,"")</f>
        <v/>
      </c>
      <c r="D45" s="39" t="str">
        <f t="shared" si="14"/>
        <v/>
      </c>
      <c r="E45" s="39" t="str">
        <f t="shared" si="14"/>
        <v/>
      </c>
      <c r="F45" s="39" t="str">
        <f t="shared" si="14"/>
        <v/>
      </c>
      <c r="G45" s="39" t="str">
        <f t="shared" si="14"/>
        <v/>
      </c>
      <c r="H45" s="39" t="str">
        <f t="shared" si="14"/>
        <v/>
      </c>
      <c r="I45" s="39" t="str">
        <f t="shared" si="14"/>
        <v/>
      </c>
      <c r="J45" s="39" t="str">
        <f t="shared" si="14"/>
        <v/>
      </c>
      <c r="K45" s="39" t="str">
        <f t="shared" si="14"/>
        <v/>
      </c>
      <c r="L45" s="39" t="str">
        <f t="shared" si="14"/>
        <v/>
      </c>
      <c r="M45" s="39" t="str">
        <f t="shared" si="14"/>
        <v/>
      </c>
      <c r="N45" s="39" t="str">
        <f t="shared" si="14"/>
        <v/>
      </c>
      <c r="O45" s="39" t="str">
        <f t="shared" si="14"/>
        <v/>
      </c>
      <c r="P45" s="39" t="str">
        <f t="shared" si="14"/>
        <v/>
      </c>
      <c r="Q45" s="35" t="e">
        <f t="shared" si="13"/>
        <v>#DIV/0!</v>
      </c>
    </row>
    <row r="46" spans="1:17">
      <c r="A46" s="40" t="s">
        <v>45</v>
      </c>
      <c r="B46" s="39" t="str">
        <f>IF(B8&gt;0,B11/$B$8,"")</f>
        <v/>
      </c>
      <c r="C46" s="39" t="str">
        <f t="shared" ref="C46:P46" si="15">IF(C8&gt;0,C11/$B$8,"")</f>
        <v/>
      </c>
      <c r="D46" s="39" t="str">
        <f t="shared" si="15"/>
        <v/>
      </c>
      <c r="E46" s="39" t="str">
        <f t="shared" si="15"/>
        <v/>
      </c>
      <c r="F46" s="39" t="str">
        <f t="shared" si="15"/>
        <v/>
      </c>
      <c r="G46" s="39" t="str">
        <f t="shared" si="15"/>
        <v/>
      </c>
      <c r="H46" s="39" t="str">
        <f t="shared" si="15"/>
        <v/>
      </c>
      <c r="I46" s="39" t="str">
        <f t="shared" si="15"/>
        <v/>
      </c>
      <c r="J46" s="39" t="str">
        <f t="shared" si="15"/>
        <v/>
      </c>
      <c r="K46" s="39" t="str">
        <f t="shared" si="15"/>
        <v/>
      </c>
      <c r="L46" s="39" t="str">
        <f t="shared" si="15"/>
        <v/>
      </c>
      <c r="M46" s="39" t="str">
        <f t="shared" si="15"/>
        <v/>
      </c>
      <c r="N46" s="39" t="str">
        <f t="shared" si="15"/>
        <v/>
      </c>
      <c r="O46" s="39" t="str">
        <f t="shared" si="15"/>
        <v/>
      </c>
      <c r="P46" s="39" t="str">
        <f t="shared" si="15"/>
        <v/>
      </c>
      <c r="Q46" s="35" t="e">
        <f t="shared" si="13"/>
        <v>#DIV/0!</v>
      </c>
    </row>
    <row r="47" spans="1:17">
      <c r="A47" s="40" t="s">
        <v>13</v>
      </c>
      <c r="B47" s="39" t="str">
        <f>IF(B8&gt;0,B12/$B$8,"")</f>
        <v/>
      </c>
      <c r="C47" s="39" t="str">
        <f t="shared" ref="C47:P47" si="16">IF(C8&gt;0,C12/$B$8,"")</f>
        <v/>
      </c>
      <c r="D47" s="39" t="str">
        <f t="shared" si="16"/>
        <v/>
      </c>
      <c r="E47" s="39" t="str">
        <f t="shared" si="16"/>
        <v/>
      </c>
      <c r="F47" s="39" t="str">
        <f t="shared" si="16"/>
        <v/>
      </c>
      <c r="G47" s="39" t="str">
        <f t="shared" si="16"/>
        <v/>
      </c>
      <c r="H47" s="39" t="str">
        <f t="shared" si="16"/>
        <v/>
      </c>
      <c r="I47" s="39" t="str">
        <f t="shared" si="16"/>
        <v/>
      </c>
      <c r="J47" s="39" t="str">
        <f t="shared" si="16"/>
        <v/>
      </c>
      <c r="K47" s="39" t="str">
        <f t="shared" si="16"/>
        <v/>
      </c>
      <c r="L47" s="39" t="str">
        <f t="shared" si="16"/>
        <v/>
      </c>
      <c r="M47" s="39" t="str">
        <f t="shared" si="16"/>
        <v/>
      </c>
      <c r="N47" s="39" t="str">
        <f t="shared" si="16"/>
        <v/>
      </c>
      <c r="O47" s="39" t="str">
        <f t="shared" si="16"/>
        <v/>
      </c>
      <c r="P47" s="39" t="str">
        <f t="shared" si="16"/>
        <v/>
      </c>
      <c r="Q47" s="35" t="e">
        <f t="shared" si="13"/>
        <v>#DIV/0!</v>
      </c>
    </row>
    <row r="48" spans="1:17">
      <c r="A48" s="40" t="s">
        <v>14</v>
      </c>
      <c r="B48" s="39" t="str">
        <f>IF(B8&gt;0,B13/$B$8,"")</f>
        <v/>
      </c>
      <c r="C48" s="39" t="str">
        <f t="shared" ref="C48:P48" si="17">IF(C8&gt;0,C13/$B$8,"")</f>
        <v/>
      </c>
      <c r="D48" s="39" t="str">
        <f t="shared" si="17"/>
        <v/>
      </c>
      <c r="E48" s="39" t="str">
        <f t="shared" si="17"/>
        <v/>
      </c>
      <c r="F48" s="39" t="str">
        <f t="shared" si="17"/>
        <v/>
      </c>
      <c r="G48" s="39" t="str">
        <f t="shared" si="17"/>
        <v/>
      </c>
      <c r="H48" s="39" t="str">
        <f t="shared" si="17"/>
        <v/>
      </c>
      <c r="I48" s="39" t="str">
        <f t="shared" si="17"/>
        <v/>
      </c>
      <c r="J48" s="39" t="str">
        <f t="shared" si="17"/>
        <v/>
      </c>
      <c r="K48" s="39" t="str">
        <f t="shared" si="17"/>
        <v/>
      </c>
      <c r="L48" s="39" t="str">
        <f t="shared" si="17"/>
        <v/>
      </c>
      <c r="M48" s="39" t="str">
        <f t="shared" si="17"/>
        <v/>
      </c>
      <c r="N48" s="39" t="str">
        <f t="shared" si="17"/>
        <v/>
      </c>
      <c r="O48" s="39" t="str">
        <f t="shared" si="17"/>
        <v/>
      </c>
      <c r="P48" s="39" t="str">
        <f t="shared" si="17"/>
        <v/>
      </c>
      <c r="Q48" s="35" t="e">
        <f t="shared" si="13"/>
        <v>#DIV/0!</v>
      </c>
    </row>
    <row r="49" spans="1:17">
      <c r="A49" s="40" t="s">
        <v>16</v>
      </c>
      <c r="B49" s="39" t="str">
        <f>IF(B8&gt;0,B14/$B$8,"")</f>
        <v/>
      </c>
      <c r="C49" s="39" t="str">
        <f t="shared" ref="C49:P49" si="18">IF(C8&gt;0,C14/$B$8,"")</f>
        <v/>
      </c>
      <c r="D49" s="39" t="str">
        <f t="shared" si="18"/>
        <v/>
      </c>
      <c r="E49" s="39" t="str">
        <f t="shared" si="18"/>
        <v/>
      </c>
      <c r="F49" s="39" t="str">
        <f t="shared" si="18"/>
        <v/>
      </c>
      <c r="G49" s="39" t="str">
        <f t="shared" si="18"/>
        <v/>
      </c>
      <c r="H49" s="39" t="str">
        <f t="shared" si="18"/>
        <v/>
      </c>
      <c r="I49" s="39" t="str">
        <f t="shared" si="18"/>
        <v/>
      </c>
      <c r="J49" s="39" t="str">
        <f t="shared" si="18"/>
        <v/>
      </c>
      <c r="K49" s="39" t="str">
        <f t="shared" si="18"/>
        <v/>
      </c>
      <c r="L49" s="39" t="str">
        <f t="shared" si="18"/>
        <v/>
      </c>
      <c r="M49" s="39" t="str">
        <f t="shared" si="18"/>
        <v/>
      </c>
      <c r="N49" s="39" t="str">
        <f t="shared" si="18"/>
        <v/>
      </c>
      <c r="O49" s="39" t="str">
        <f t="shared" si="18"/>
        <v/>
      </c>
      <c r="P49" s="39" t="str">
        <f t="shared" si="18"/>
        <v/>
      </c>
      <c r="Q49" s="35" t="e">
        <f t="shared" si="13"/>
        <v>#DIV/0!</v>
      </c>
    </row>
    <row r="50" spans="1:17">
      <c r="A50" s="40" t="s">
        <v>46</v>
      </c>
      <c r="B50" s="39" t="str">
        <f>IF(B8&gt;0,B15/$B$8,"")</f>
        <v/>
      </c>
      <c r="C50" s="39" t="str">
        <f t="shared" ref="C50:P50" si="19">IF(C8&gt;0,C15/$B$8,"")</f>
        <v/>
      </c>
      <c r="D50" s="39" t="str">
        <f t="shared" si="19"/>
        <v/>
      </c>
      <c r="E50" s="39" t="str">
        <f t="shared" si="19"/>
        <v/>
      </c>
      <c r="F50" s="39" t="str">
        <f t="shared" si="19"/>
        <v/>
      </c>
      <c r="G50" s="39" t="str">
        <f t="shared" si="19"/>
        <v/>
      </c>
      <c r="H50" s="39" t="str">
        <f t="shared" si="19"/>
        <v/>
      </c>
      <c r="I50" s="39" t="str">
        <f t="shared" si="19"/>
        <v/>
      </c>
      <c r="J50" s="39" t="str">
        <f t="shared" si="19"/>
        <v/>
      </c>
      <c r="K50" s="39" t="str">
        <f t="shared" si="19"/>
        <v/>
      </c>
      <c r="L50" s="39" t="str">
        <f t="shared" si="19"/>
        <v/>
      </c>
      <c r="M50" s="39" t="str">
        <f t="shared" si="19"/>
        <v/>
      </c>
      <c r="N50" s="39" t="str">
        <f t="shared" si="19"/>
        <v/>
      </c>
      <c r="O50" s="39" t="str">
        <f t="shared" si="19"/>
        <v/>
      </c>
      <c r="P50" s="39" t="str">
        <f t="shared" si="19"/>
        <v/>
      </c>
      <c r="Q50" s="35" t="e">
        <f t="shared" si="13"/>
        <v>#DIV/0!</v>
      </c>
    </row>
    <row r="51" spans="1:17">
      <c r="A51" s="40" t="s">
        <v>47</v>
      </c>
      <c r="B51" s="39" t="str">
        <f>IF(B8&gt;0,B16/$B$8,"")</f>
        <v/>
      </c>
      <c r="C51" s="39" t="str">
        <f t="shared" ref="C51:P51" si="20">IF(C8&gt;0,C16/$B$8,"")</f>
        <v/>
      </c>
      <c r="D51" s="39" t="str">
        <f t="shared" si="20"/>
        <v/>
      </c>
      <c r="E51" s="39" t="str">
        <f t="shared" si="20"/>
        <v/>
      </c>
      <c r="F51" s="39" t="str">
        <f t="shared" si="20"/>
        <v/>
      </c>
      <c r="G51" s="39" t="str">
        <f t="shared" si="20"/>
        <v/>
      </c>
      <c r="H51" s="39" t="str">
        <f t="shared" si="20"/>
        <v/>
      </c>
      <c r="I51" s="39" t="str">
        <f t="shared" si="20"/>
        <v/>
      </c>
      <c r="J51" s="39" t="str">
        <f t="shared" si="20"/>
        <v/>
      </c>
      <c r="K51" s="39" t="str">
        <f t="shared" si="20"/>
        <v/>
      </c>
      <c r="L51" s="39" t="str">
        <f t="shared" si="20"/>
        <v/>
      </c>
      <c r="M51" s="39" t="str">
        <f t="shared" si="20"/>
        <v/>
      </c>
      <c r="N51" s="39" t="str">
        <f t="shared" si="20"/>
        <v/>
      </c>
      <c r="O51" s="39" t="str">
        <f t="shared" si="20"/>
        <v/>
      </c>
      <c r="P51" s="39" t="str">
        <f t="shared" si="20"/>
        <v/>
      </c>
      <c r="Q51" s="35" t="e">
        <f t="shared" si="13"/>
        <v>#DIV/0!</v>
      </c>
    </row>
    <row r="52" spans="1:17">
      <c r="A52" s="40" t="s">
        <v>48</v>
      </c>
      <c r="B52" s="39" t="str">
        <f>IF(B8&gt;0,B17/$B$8,"")</f>
        <v/>
      </c>
      <c r="C52" s="39" t="str">
        <f t="shared" ref="C52:P52" si="21">IF(C8&gt;0,C17/$B$8,"")</f>
        <v/>
      </c>
      <c r="D52" s="39" t="str">
        <f t="shared" si="21"/>
        <v/>
      </c>
      <c r="E52" s="39" t="str">
        <f t="shared" si="21"/>
        <v/>
      </c>
      <c r="F52" s="39" t="str">
        <f t="shared" si="21"/>
        <v/>
      </c>
      <c r="G52" s="39" t="str">
        <f t="shared" si="21"/>
        <v/>
      </c>
      <c r="H52" s="39" t="str">
        <f t="shared" si="21"/>
        <v/>
      </c>
      <c r="I52" s="39" t="str">
        <f t="shared" si="21"/>
        <v/>
      </c>
      <c r="J52" s="39" t="str">
        <f t="shared" si="21"/>
        <v/>
      </c>
      <c r="K52" s="39" t="str">
        <f t="shared" si="21"/>
        <v/>
      </c>
      <c r="L52" s="39" t="str">
        <f t="shared" si="21"/>
        <v/>
      </c>
      <c r="M52" s="39" t="str">
        <f t="shared" si="21"/>
        <v/>
      </c>
      <c r="N52" s="39" t="str">
        <f t="shared" si="21"/>
        <v/>
      </c>
      <c r="O52" s="39" t="str">
        <f t="shared" si="21"/>
        <v/>
      </c>
      <c r="P52" s="39" t="str">
        <f t="shared" si="21"/>
        <v/>
      </c>
      <c r="Q52" s="35" t="e">
        <f t="shared" si="1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R31"/>
  <sheetViews>
    <sheetView showGridLines="0" workbookViewId="0">
      <selection activeCell="K1" sqref="K1"/>
    </sheetView>
  </sheetViews>
  <sheetFormatPr defaultColWidth="8.88671875" defaultRowHeight="13.2"/>
  <cols>
    <col min="1" max="5" width="8.88671875" style="41"/>
    <col min="6" max="6" width="8.88671875" style="45"/>
    <col min="7" max="11" width="8.88671875" style="41"/>
    <col min="12" max="12" width="8.88671875" style="45"/>
    <col min="13" max="17" width="8.88671875" style="41"/>
    <col min="18" max="18" width="8.88671875" style="45"/>
    <col min="19" max="16384" width="8.88671875" style="41"/>
  </cols>
  <sheetData>
    <row r="1" spans="2:18" s="1" customFormat="1" ht="35.25" customHeight="1">
      <c r="B1" s="2"/>
      <c r="D1" s="49" t="s">
        <v>60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50"/>
    </row>
    <row r="2" spans="2:18" s="43" customFormat="1">
      <c r="F2" s="44"/>
      <c r="L2" s="44"/>
      <c r="R2" s="44"/>
    </row>
    <row r="3" spans="2:18" ht="21.6" customHeight="1"/>
    <row r="11" spans="2:18" s="46" customFormat="1" ht="6" customHeight="1">
      <c r="F11" s="47"/>
      <c r="L11" s="47"/>
      <c r="R11" s="47"/>
    </row>
    <row r="14" spans="2:18" ht="21.6" customHeight="1"/>
    <row r="21" spans="6:18" s="46" customFormat="1">
      <c r="F21" s="47"/>
      <c r="L21" s="47"/>
      <c r="R21" s="47"/>
    </row>
    <row r="22" spans="6:18">
      <c r="O22" s="48"/>
    </row>
    <row r="31" spans="6:18" s="46" customFormat="1">
      <c r="F31" s="47"/>
      <c r="L31" s="47"/>
      <c r="R31" s="4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"/>
  <sheetViews>
    <sheetView showGridLines="0" workbookViewId="0">
      <selection activeCell="G4" sqref="G4"/>
    </sheetView>
  </sheetViews>
  <sheetFormatPr defaultColWidth="9.109375" defaultRowHeight="13.2"/>
  <cols>
    <col min="1" max="1" width="9.88671875" style="3" customWidth="1"/>
    <col min="2" max="2" width="42.44140625" style="3" customWidth="1"/>
    <col min="3" max="3" width="52" style="3" customWidth="1"/>
    <col min="4" max="4" width="57.77734375" style="3" customWidth="1"/>
    <col min="5" max="16384" width="9.109375" style="3"/>
  </cols>
  <sheetData>
    <row r="1" spans="1:4" ht="35.25" customHeight="1">
      <c r="B1" s="4"/>
      <c r="C1" s="26"/>
      <c r="D1" s="26"/>
    </row>
    <row r="2" spans="1:4" ht="25.5" customHeight="1">
      <c r="A2" s="53" t="s">
        <v>51</v>
      </c>
      <c r="B2" s="53" t="s">
        <v>24</v>
      </c>
      <c r="C2" s="52" t="s">
        <v>61</v>
      </c>
      <c r="D2" s="53" t="s">
        <v>62</v>
      </c>
    </row>
    <row r="3" spans="1:4">
      <c r="A3" s="54"/>
      <c r="B3" s="55"/>
      <c r="C3" s="51"/>
      <c r="D3" s="51"/>
    </row>
    <row r="4" spans="1:4">
      <c r="A4" s="54"/>
      <c r="B4" s="55"/>
      <c r="C4" s="51"/>
      <c r="D4" s="51"/>
    </row>
    <row r="5" spans="1:4">
      <c r="A5" s="54"/>
      <c r="B5" s="55"/>
      <c r="C5" s="51"/>
      <c r="D5" s="51"/>
    </row>
    <row r="6" spans="1:4">
      <c r="A6" s="54"/>
      <c r="B6" s="55"/>
      <c r="C6" s="51"/>
      <c r="D6" s="51"/>
    </row>
    <row r="7" spans="1:4">
      <c r="A7" s="54"/>
      <c r="B7" s="55"/>
      <c r="C7" s="51"/>
      <c r="D7" s="51"/>
    </row>
    <row r="8" spans="1:4">
      <c r="A8" s="54"/>
      <c r="B8" s="55"/>
      <c r="C8" s="51"/>
      <c r="D8" s="51"/>
    </row>
    <row r="9" spans="1:4">
      <c r="A9" s="54"/>
      <c r="B9" s="55"/>
      <c r="C9" s="51"/>
      <c r="D9" s="51"/>
    </row>
    <row r="10" spans="1:4">
      <c r="A10" s="54"/>
      <c r="B10" s="55"/>
      <c r="C10" s="51"/>
      <c r="D10" s="51"/>
    </row>
    <row r="11" spans="1:4">
      <c r="A11" s="54"/>
      <c r="B11" s="55"/>
      <c r="C11" s="51"/>
      <c r="D11" s="51"/>
    </row>
    <row r="12" spans="1:4">
      <c r="A12" s="54"/>
      <c r="B12" s="55"/>
      <c r="C12" s="54"/>
      <c r="D12" s="54"/>
    </row>
    <row r="13" spans="1:4">
      <c r="A13" s="54"/>
      <c r="B13" s="55"/>
      <c r="C13" s="54"/>
      <c r="D13" s="54"/>
    </row>
    <row r="14" spans="1:4">
      <c r="A14" s="54"/>
      <c r="B14" s="55"/>
      <c r="C14" s="54"/>
      <c r="D14" s="54"/>
    </row>
    <row r="15" spans="1:4">
      <c r="A15" s="54"/>
      <c r="B15" s="55"/>
      <c r="C15" s="54"/>
      <c r="D15" s="54"/>
    </row>
    <row r="16" spans="1:4">
      <c r="A16" s="54"/>
      <c r="B16" s="55"/>
      <c r="C16" s="54"/>
      <c r="D16" s="54"/>
    </row>
    <row r="17" spans="1:4">
      <c r="A17" s="54"/>
      <c r="B17" s="55"/>
      <c r="C17" s="54"/>
      <c r="D17" s="54"/>
    </row>
    <row r="18" spans="1:4">
      <c r="A18" s="54"/>
      <c r="B18" s="55"/>
      <c r="C18" s="54"/>
      <c r="D18" s="54"/>
    </row>
    <row r="19" spans="1:4">
      <c r="A19" s="54"/>
      <c r="B19" s="55"/>
      <c r="C19" s="54"/>
      <c r="D19" s="54"/>
    </row>
    <row r="20" spans="1:4">
      <c r="A20" s="54"/>
      <c r="B20" s="55"/>
      <c r="C20" s="54"/>
      <c r="D20" s="54"/>
    </row>
    <row r="21" spans="1:4">
      <c r="A21" s="54"/>
      <c r="B21" s="55"/>
      <c r="C21" s="54"/>
      <c r="D21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Metrics</vt:lpstr>
      <vt:lpstr>Analysis</vt:lpstr>
      <vt:lpstr>Inferences and 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2018-03-02T11:02:39Z</dcterms:created>
  <dcterms:modified xsi:type="dcterms:W3CDTF">2018-04-16T15:01:38Z</dcterms:modified>
</cp:coreProperties>
</file>