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hw\Desktop\Data Analytics\Day 4\"/>
    </mc:Choice>
  </mc:AlternateContent>
  <xr:revisionPtr revIDLastSave="0" documentId="13_ncr:1_{49C2C0C6-FDE3-44CC-B641-E690B44FA4C5}" xr6:coauthVersionLast="47" xr6:coauthVersionMax="47" xr10:uidLastSave="{00000000-0000-0000-0000-000000000000}"/>
  <bookViews>
    <workbookView xWindow="13872" yWindow="1392" windowWidth="17280" windowHeight="8964" activeTab="2" xr2:uid="{F6EC4C21-6528-4823-AAFE-FFB587925FA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3" l="1"/>
  <c r="C25" i="3"/>
  <c r="C26" i="3"/>
  <c r="C27" i="3"/>
  <c r="C28" i="3"/>
  <c r="C29" i="3"/>
  <c r="C30" i="3"/>
  <c r="C31" i="3"/>
  <c r="C32" i="3"/>
  <c r="C33" i="3"/>
  <c r="C34" i="3"/>
  <c r="E23" i="3"/>
  <c r="F23" i="3"/>
  <c r="G23" i="3"/>
  <c r="H23" i="3"/>
  <c r="I23" i="3"/>
  <c r="J23" i="3"/>
  <c r="K23" i="3"/>
  <c r="D23" i="3"/>
  <c r="C23" i="3"/>
  <c r="D19" i="3"/>
  <c r="D10" i="3"/>
  <c r="D11" i="3"/>
  <c r="D12" i="3"/>
  <c r="D13" i="3"/>
  <c r="D14" i="3"/>
  <c r="D15" i="3"/>
  <c r="D16" i="3"/>
  <c r="D17" i="3"/>
  <c r="D9" i="3"/>
  <c r="C19" i="3"/>
  <c r="C10" i="3"/>
  <c r="C11" i="3"/>
  <c r="C12" i="3"/>
  <c r="C13" i="3"/>
  <c r="C14" i="3"/>
  <c r="C15" i="3"/>
  <c r="C16" i="3"/>
  <c r="C17" i="3"/>
  <c r="C9" i="3"/>
  <c r="B19" i="3"/>
  <c r="B10" i="3"/>
  <c r="B11" i="3"/>
  <c r="B12" i="3"/>
  <c r="B13" i="3"/>
  <c r="B14" i="3"/>
  <c r="B15" i="3"/>
  <c r="B16" i="3"/>
  <c r="B17" i="3"/>
  <c r="B9" i="3"/>
  <c r="B10" i="2"/>
  <c r="C13" i="2"/>
  <c r="B13" i="2"/>
  <c r="B9" i="1"/>
  <c r="C9" i="1"/>
  <c r="D4" i="1"/>
  <c r="D3" i="1"/>
  <c r="D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6" i="1"/>
</calcChain>
</file>

<file path=xl/sharedStrings.xml><?xml version="1.0" encoding="utf-8"?>
<sst xmlns="http://schemas.openxmlformats.org/spreadsheetml/2006/main" count="36" uniqueCount="30">
  <si>
    <t>Financial Function</t>
  </si>
  <si>
    <t>Amount</t>
  </si>
  <si>
    <t>PV</t>
  </si>
  <si>
    <t>Tenure</t>
  </si>
  <si>
    <t>nper</t>
  </si>
  <si>
    <t>Rate %</t>
  </si>
  <si>
    <t>Rate</t>
  </si>
  <si>
    <t>EMI</t>
  </si>
  <si>
    <t>Months(Per)</t>
  </si>
  <si>
    <t>Principle Payment</t>
  </si>
  <si>
    <t>Interest Payment</t>
  </si>
  <si>
    <t>pmt</t>
  </si>
  <si>
    <t>Cumulative Principle</t>
  </si>
  <si>
    <t>Start Month</t>
  </si>
  <si>
    <t>End Month</t>
  </si>
  <si>
    <t>Loan Calculation</t>
  </si>
  <si>
    <t xml:space="preserve">Month </t>
  </si>
  <si>
    <r>
      <t>Amount</t>
    </r>
    <r>
      <rPr>
        <sz val="11"/>
        <color rgb="FFFF0000"/>
        <rFont val="Calibri"/>
        <family val="2"/>
        <scheme val="minor"/>
      </rPr>
      <t>*</t>
    </r>
  </si>
  <si>
    <r>
      <t>Tenure</t>
    </r>
    <r>
      <rPr>
        <sz val="11"/>
        <color rgb="FFFF0000"/>
        <rFont val="Calibri"/>
        <family val="2"/>
        <scheme val="minor"/>
      </rPr>
      <t>*</t>
    </r>
  </si>
  <si>
    <r>
      <t>Rate %(Annual)</t>
    </r>
    <r>
      <rPr>
        <sz val="11"/>
        <color rgb="FFFF0000"/>
        <rFont val="Calibri"/>
        <family val="2"/>
        <scheme val="minor"/>
      </rPr>
      <t>*</t>
    </r>
  </si>
  <si>
    <t>Depcriciation</t>
  </si>
  <si>
    <t>Bike Cost</t>
  </si>
  <si>
    <t>Salvage</t>
  </si>
  <si>
    <t>Life</t>
  </si>
  <si>
    <t>Three methods of deprciation</t>
  </si>
  <si>
    <t>Years</t>
  </si>
  <si>
    <t>SLN(Straight Line)</t>
  </si>
  <si>
    <t>SYD(Sum of Year Digit)</t>
  </si>
  <si>
    <t>DB(Declining Balance)</t>
  </si>
  <si>
    <t>Year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</si>
</sst>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_([$INR]\ * #,##0.00_);_([$INR]\ * \(#,##0.00\);_([$INR]\ * &quot;-&quot;??_);_(@_)"/>
    <numFmt numFmtId="165" formatCode="_ [$₹-4009]\ * #,##0.00_ ;_ [$₹-4009]\ * \-#,##0.00_ ;_ [$₹-4009]\ * &quot;-&quot;??_ ;_ @_ "/>
    <numFmt numFmtId="168" formatCode="[$₹-4009]\ #,##0.00"/>
    <numFmt numFmtId="172" formatCode="[$₹-439]#,##0.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0" fontId="0" fillId="0" borderId="0" xfId="0" applyNumberFormat="1"/>
    <xf numFmtId="8" fontId="0" fillId="0" borderId="0" xfId="0" applyNumberFormat="1"/>
    <xf numFmtId="165" fontId="0" fillId="0" borderId="0" xfId="0" applyNumberFormat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Font="1"/>
    <xf numFmtId="0" fontId="0" fillId="0" borderId="1" xfId="0" applyBorder="1"/>
    <xf numFmtId="10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8" fontId="0" fillId="0" borderId="1" xfId="0" applyNumberFormat="1" applyFont="1" applyBorder="1" applyAlignment="1" applyProtection="1">
      <alignment horizontal="center"/>
      <protection hidden="1"/>
    </xf>
    <xf numFmtId="172" fontId="0" fillId="0" borderId="0" xfId="0" applyNumberFormat="1" applyProtection="1">
      <protection hidden="1"/>
    </xf>
    <xf numFmtId="0" fontId="0" fillId="0" borderId="0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6275-379C-47A4-9DD8-CAEF3CEE7F40}">
  <dimension ref="A1:G128"/>
  <sheetViews>
    <sheetView workbookViewId="0">
      <selection activeCell="C9" sqref="C9"/>
    </sheetView>
  </sheetViews>
  <sheetFormatPr defaultRowHeight="14.4" x14ac:dyDescent="0.3"/>
  <cols>
    <col min="1" max="1" width="11.5546875" customWidth="1"/>
    <col min="2" max="2" width="16.6640625" customWidth="1"/>
    <col min="3" max="3" width="18" customWidth="1"/>
    <col min="4" max="4" width="13.109375" bestFit="1" customWidth="1"/>
  </cols>
  <sheetData>
    <row r="1" spans="1:7" x14ac:dyDescent="0.3">
      <c r="A1" s="2" t="s">
        <v>0</v>
      </c>
      <c r="B1" s="1"/>
      <c r="C1" s="1"/>
      <c r="D1" s="1"/>
      <c r="E1" s="1"/>
    </row>
    <row r="2" spans="1:7" x14ac:dyDescent="0.3">
      <c r="A2" t="s">
        <v>1</v>
      </c>
      <c r="B2" s="3">
        <v>1000000</v>
      </c>
      <c r="C2" t="s">
        <v>2</v>
      </c>
      <c r="D2" s="5">
        <f>PV(B4/12,B3*12,-B6)</f>
        <v>1000000.000000002</v>
      </c>
    </row>
    <row r="3" spans="1:7" x14ac:dyDescent="0.3">
      <c r="A3" t="s">
        <v>3</v>
      </c>
      <c r="B3">
        <v>10</v>
      </c>
      <c r="C3" t="s">
        <v>4</v>
      </c>
      <c r="D3">
        <f>NPER(B4/12,B6,-B2)</f>
        <v>120.00000000000006</v>
      </c>
    </row>
    <row r="4" spans="1:7" x14ac:dyDescent="0.3">
      <c r="A4" t="s">
        <v>5</v>
      </c>
      <c r="B4" s="4">
        <v>8.5000000000000006E-2</v>
      </c>
      <c r="C4" t="s">
        <v>6</v>
      </c>
      <c r="D4" s="4">
        <f>RATE(B3*12,B6,-B2)*12</f>
        <v>8.499999999999712E-2</v>
      </c>
    </row>
    <row r="6" spans="1:7" x14ac:dyDescent="0.3">
      <c r="A6" t="s">
        <v>7</v>
      </c>
      <c r="B6" s="6">
        <f>PMT(B4/12,B3*12,-B2)</f>
        <v>12398.568887451112</v>
      </c>
      <c r="C6" t="s">
        <v>11</v>
      </c>
    </row>
    <row r="7" spans="1:7" x14ac:dyDescent="0.3">
      <c r="B7" s="6"/>
    </row>
    <row r="8" spans="1:7" x14ac:dyDescent="0.3">
      <c r="A8" t="s">
        <v>8</v>
      </c>
      <c r="B8" t="s">
        <v>9</v>
      </c>
      <c r="C8" t="s">
        <v>10</v>
      </c>
    </row>
    <row r="9" spans="1:7" x14ac:dyDescent="0.3">
      <c r="A9">
        <v>1</v>
      </c>
      <c r="B9" s="5">
        <f>PPMT($B$4/12,A9,$B$3*12,-$B$2)</f>
        <v>5315.2355541177785</v>
      </c>
      <c r="C9" s="5">
        <f>IPMT($B$4/12,A9,$B$3,$B$2)</f>
        <v>-7083.3333333333339</v>
      </c>
      <c r="D9" s="7" t="s">
        <v>12</v>
      </c>
      <c r="E9" s="7"/>
      <c r="F9" s="7"/>
      <c r="G9" s="7"/>
    </row>
    <row r="10" spans="1:7" x14ac:dyDescent="0.3">
      <c r="A10">
        <v>2</v>
      </c>
      <c r="B10" s="5">
        <f t="shared" ref="B10:B73" si="0">PPMT($B$4/12,A10,$B$3*12,-$B$2)</f>
        <v>5352.8851392927791</v>
      </c>
      <c r="C10" s="5"/>
      <c r="D10" s="7" t="s">
        <v>13</v>
      </c>
      <c r="E10" s="7"/>
      <c r="F10" s="7" t="s">
        <v>14</v>
      </c>
      <c r="G10" s="7"/>
    </row>
    <row r="11" spans="1:7" x14ac:dyDescent="0.3">
      <c r="A11">
        <v>3</v>
      </c>
      <c r="B11" s="5">
        <f t="shared" si="0"/>
        <v>5390.8014090294364</v>
      </c>
      <c r="C11" s="5"/>
      <c r="D11" s="7"/>
      <c r="E11" s="7"/>
      <c r="F11" s="7"/>
      <c r="G11" s="7"/>
    </row>
    <row r="12" spans="1:7" x14ac:dyDescent="0.3">
      <c r="A12">
        <v>4</v>
      </c>
      <c r="B12" s="5">
        <f t="shared" si="0"/>
        <v>5428.9862523433949</v>
      </c>
      <c r="C12" s="5"/>
      <c r="D12" s="7"/>
      <c r="E12" s="7"/>
      <c r="F12" s="7"/>
      <c r="G12" s="7"/>
    </row>
    <row r="13" spans="1:7" x14ac:dyDescent="0.3">
      <c r="A13">
        <v>5</v>
      </c>
      <c r="B13" s="5">
        <f t="shared" si="0"/>
        <v>5467.4415716308276</v>
      </c>
      <c r="C13" s="5"/>
    </row>
    <row r="14" spans="1:7" x14ac:dyDescent="0.3">
      <c r="A14">
        <v>6</v>
      </c>
      <c r="B14" s="5">
        <f t="shared" si="0"/>
        <v>5506.1692827632123</v>
      </c>
      <c r="C14" s="5"/>
      <c r="D14" s="7" t="s">
        <v>12</v>
      </c>
      <c r="E14" s="7"/>
      <c r="F14" s="7"/>
      <c r="G14" s="7"/>
    </row>
    <row r="15" spans="1:7" x14ac:dyDescent="0.3">
      <c r="A15">
        <v>7</v>
      </c>
      <c r="B15" s="5">
        <f t="shared" si="0"/>
        <v>5545.1713151827853</v>
      </c>
      <c r="C15" s="5"/>
      <c r="D15" s="7" t="s">
        <v>13</v>
      </c>
      <c r="E15" s="7"/>
      <c r="F15" s="7" t="s">
        <v>14</v>
      </c>
      <c r="G15" s="7"/>
    </row>
    <row r="16" spans="1:7" x14ac:dyDescent="0.3">
      <c r="A16">
        <v>8</v>
      </c>
      <c r="B16" s="5">
        <f t="shared" si="0"/>
        <v>5584.4496119986634</v>
      </c>
      <c r="C16" s="5"/>
      <c r="D16" s="7"/>
      <c r="E16" s="7"/>
      <c r="F16" s="7"/>
      <c r="G16" s="7"/>
    </row>
    <row r="17" spans="1:7" x14ac:dyDescent="0.3">
      <c r="A17">
        <v>9</v>
      </c>
      <c r="B17" s="5">
        <f t="shared" si="0"/>
        <v>5624.0061300836533</v>
      </c>
      <c r="C17" s="5"/>
      <c r="D17" s="7"/>
      <c r="E17" s="7"/>
      <c r="F17" s="7"/>
      <c r="G17" s="7"/>
    </row>
    <row r="18" spans="1:7" x14ac:dyDescent="0.3">
      <c r="A18">
        <v>10</v>
      </c>
      <c r="B18" s="5">
        <f t="shared" si="0"/>
        <v>5663.8428401717456</v>
      </c>
      <c r="C18" s="5"/>
    </row>
    <row r="19" spans="1:7" x14ac:dyDescent="0.3">
      <c r="A19">
        <v>11</v>
      </c>
      <c r="B19" s="5">
        <f t="shared" si="0"/>
        <v>5703.9617269562968</v>
      </c>
      <c r="C19" s="5"/>
    </row>
    <row r="20" spans="1:7" x14ac:dyDescent="0.3">
      <c r="A20">
        <v>12</v>
      </c>
      <c r="B20" s="5">
        <f t="shared" si="0"/>
        <v>5744.3647891889032</v>
      </c>
      <c r="C20" s="5"/>
    </row>
    <row r="21" spans="1:7" x14ac:dyDescent="0.3">
      <c r="A21">
        <v>13</v>
      </c>
      <c r="B21" s="5">
        <f t="shared" si="0"/>
        <v>5785.054039778991</v>
      </c>
      <c r="C21" s="5"/>
      <c r="D21" s="8"/>
    </row>
    <row r="22" spans="1:7" x14ac:dyDescent="0.3">
      <c r="A22">
        <v>14</v>
      </c>
      <c r="B22" s="5">
        <f t="shared" si="0"/>
        <v>5826.0315058940923</v>
      </c>
      <c r="C22" s="5"/>
    </row>
    <row r="23" spans="1:7" x14ac:dyDescent="0.3">
      <c r="A23">
        <v>15</v>
      </c>
      <c r="B23" s="5">
        <f t="shared" si="0"/>
        <v>5867.2992290608418</v>
      </c>
      <c r="C23" s="5"/>
    </row>
    <row r="24" spans="1:7" x14ac:dyDescent="0.3">
      <c r="A24">
        <v>16</v>
      </c>
      <c r="B24" s="5">
        <f t="shared" si="0"/>
        <v>5908.8592652666903</v>
      </c>
      <c r="C24" s="5"/>
    </row>
    <row r="25" spans="1:7" x14ac:dyDescent="0.3">
      <c r="A25">
        <v>17</v>
      </c>
      <c r="B25" s="5">
        <f t="shared" si="0"/>
        <v>5950.7136850623292</v>
      </c>
      <c r="C25" s="5"/>
    </row>
    <row r="26" spans="1:7" x14ac:dyDescent="0.3">
      <c r="A26">
        <v>18</v>
      </c>
      <c r="B26" s="5">
        <f t="shared" si="0"/>
        <v>5992.8645736648541</v>
      </c>
      <c r="C26" s="5"/>
    </row>
    <row r="27" spans="1:7" x14ac:dyDescent="0.3">
      <c r="A27">
        <v>19</v>
      </c>
      <c r="B27" s="5">
        <f t="shared" si="0"/>
        <v>6035.3140310616463</v>
      </c>
      <c r="C27" s="5"/>
    </row>
    <row r="28" spans="1:7" x14ac:dyDescent="0.3">
      <c r="A28">
        <v>20</v>
      </c>
      <c r="B28" s="5">
        <f t="shared" si="0"/>
        <v>6078.0641721149996</v>
      </c>
    </row>
    <row r="29" spans="1:7" x14ac:dyDescent="0.3">
      <c r="A29">
        <v>21</v>
      </c>
      <c r="B29" s="5">
        <f t="shared" si="0"/>
        <v>6121.117126667481</v>
      </c>
    </row>
    <row r="30" spans="1:7" x14ac:dyDescent="0.3">
      <c r="A30">
        <v>22</v>
      </c>
      <c r="B30" s="5">
        <f t="shared" si="0"/>
        <v>6164.4750396480422</v>
      </c>
    </row>
    <row r="31" spans="1:7" x14ac:dyDescent="0.3">
      <c r="A31">
        <v>23</v>
      </c>
      <c r="B31" s="5">
        <f t="shared" si="0"/>
        <v>6208.1400711788829</v>
      </c>
    </row>
    <row r="32" spans="1:7" x14ac:dyDescent="0.3">
      <c r="A32">
        <v>24</v>
      </c>
      <c r="B32" s="5">
        <f t="shared" si="0"/>
        <v>6252.1143966830659</v>
      </c>
    </row>
    <row r="33" spans="1:2" x14ac:dyDescent="0.3">
      <c r="A33">
        <v>25</v>
      </c>
      <c r="B33" s="5">
        <f t="shared" si="0"/>
        <v>6296.4002069929047</v>
      </c>
    </row>
    <row r="34" spans="1:2" x14ac:dyDescent="0.3">
      <c r="A34">
        <v>26</v>
      </c>
      <c r="B34" s="5">
        <f t="shared" si="0"/>
        <v>6340.9997084591032</v>
      </c>
    </row>
    <row r="35" spans="1:2" x14ac:dyDescent="0.3">
      <c r="A35">
        <v>27</v>
      </c>
      <c r="B35" s="5">
        <f t="shared" si="0"/>
        <v>6385.9151230606903</v>
      </c>
    </row>
    <row r="36" spans="1:2" x14ac:dyDescent="0.3">
      <c r="A36">
        <v>28</v>
      </c>
      <c r="B36" s="5">
        <f t="shared" si="0"/>
        <v>6431.1486885157037</v>
      </c>
    </row>
    <row r="37" spans="1:2" x14ac:dyDescent="0.3">
      <c r="A37">
        <v>29</v>
      </c>
      <c r="B37" s="5">
        <f t="shared" si="0"/>
        <v>6476.7026583926881</v>
      </c>
    </row>
    <row r="38" spans="1:2" x14ac:dyDescent="0.3">
      <c r="A38">
        <v>30</v>
      </c>
      <c r="B38" s="5">
        <f t="shared" si="0"/>
        <v>6522.57930222297</v>
      </c>
    </row>
    <row r="39" spans="1:2" x14ac:dyDescent="0.3">
      <c r="A39">
        <v>31</v>
      </c>
      <c r="B39" s="5">
        <f t="shared" si="0"/>
        <v>6568.7809056137157</v>
      </c>
    </row>
    <row r="40" spans="1:2" x14ac:dyDescent="0.3">
      <c r="A40">
        <v>32</v>
      </c>
      <c r="B40" s="5">
        <f t="shared" si="0"/>
        <v>6615.3097703618141</v>
      </c>
    </row>
    <row r="41" spans="1:2" x14ac:dyDescent="0.3">
      <c r="A41">
        <v>33</v>
      </c>
      <c r="B41" s="5">
        <f t="shared" si="0"/>
        <v>6662.1682145685436</v>
      </c>
    </row>
    <row r="42" spans="1:2" x14ac:dyDescent="0.3">
      <c r="A42">
        <v>34</v>
      </c>
      <c r="B42" s="5">
        <f t="shared" si="0"/>
        <v>6709.3585727550708</v>
      </c>
    </row>
    <row r="43" spans="1:2" x14ac:dyDescent="0.3">
      <c r="A43">
        <v>35</v>
      </c>
      <c r="B43" s="5">
        <f t="shared" si="0"/>
        <v>6756.8831959787522</v>
      </c>
    </row>
    <row r="44" spans="1:2" x14ac:dyDescent="0.3">
      <c r="A44">
        <v>36</v>
      </c>
      <c r="B44" s="5">
        <f t="shared" si="0"/>
        <v>6804.7444519502687</v>
      </c>
    </row>
    <row r="45" spans="1:2" x14ac:dyDescent="0.3">
      <c r="A45">
        <v>37</v>
      </c>
      <c r="B45" s="5">
        <f t="shared" si="0"/>
        <v>6852.944725151583</v>
      </c>
    </row>
    <row r="46" spans="1:2" x14ac:dyDescent="0.3">
      <c r="A46">
        <v>38</v>
      </c>
      <c r="B46" s="5">
        <f t="shared" si="0"/>
        <v>6901.4864169547409</v>
      </c>
    </row>
    <row r="47" spans="1:2" x14ac:dyDescent="0.3">
      <c r="A47">
        <v>39</v>
      </c>
      <c r="B47" s="5">
        <f t="shared" si="0"/>
        <v>6950.3719457415027</v>
      </c>
    </row>
    <row r="48" spans="1:2" x14ac:dyDescent="0.3">
      <c r="A48">
        <v>40</v>
      </c>
      <c r="B48" s="5">
        <f t="shared" si="0"/>
        <v>6999.603747023838</v>
      </c>
    </row>
    <row r="49" spans="1:2" x14ac:dyDescent="0.3">
      <c r="A49">
        <v>41</v>
      </c>
      <c r="B49" s="5">
        <f t="shared" si="0"/>
        <v>7049.1842735652563</v>
      </c>
    </row>
    <row r="50" spans="1:2" x14ac:dyDescent="0.3">
      <c r="A50">
        <v>42</v>
      </c>
      <c r="B50" s="5">
        <f t="shared" si="0"/>
        <v>7099.1159955030107</v>
      </c>
    </row>
    <row r="51" spans="1:2" x14ac:dyDescent="0.3">
      <c r="A51">
        <v>43</v>
      </c>
      <c r="B51" s="5">
        <f t="shared" si="0"/>
        <v>7149.4014004711571</v>
      </c>
    </row>
    <row r="52" spans="1:2" x14ac:dyDescent="0.3">
      <c r="A52">
        <v>44</v>
      </c>
      <c r="B52" s="5">
        <f t="shared" si="0"/>
        <v>7200.0429937244944</v>
      </c>
    </row>
    <row r="53" spans="1:2" x14ac:dyDescent="0.3">
      <c r="A53">
        <v>45</v>
      </c>
      <c r="B53" s="5">
        <f t="shared" si="0"/>
        <v>7251.0432982633756</v>
      </c>
    </row>
    <row r="54" spans="1:2" x14ac:dyDescent="0.3">
      <c r="A54">
        <v>46</v>
      </c>
      <c r="B54" s="5">
        <f t="shared" si="0"/>
        <v>7302.4048549594081</v>
      </c>
    </row>
    <row r="55" spans="1:2" x14ac:dyDescent="0.3">
      <c r="A55">
        <v>47</v>
      </c>
      <c r="B55" s="5">
        <f t="shared" si="0"/>
        <v>7354.130222682038</v>
      </c>
    </row>
    <row r="56" spans="1:2" x14ac:dyDescent="0.3">
      <c r="A56">
        <v>48</v>
      </c>
      <c r="B56" s="5">
        <f t="shared" si="0"/>
        <v>7406.221978426036</v>
      </c>
    </row>
    <row r="57" spans="1:2" x14ac:dyDescent="0.3">
      <c r="A57">
        <v>49</v>
      </c>
      <c r="B57" s="5">
        <f t="shared" si="0"/>
        <v>7458.6827174398868</v>
      </c>
    </row>
    <row r="58" spans="1:2" x14ac:dyDescent="0.3">
      <c r="A58">
        <v>50</v>
      </c>
      <c r="B58" s="5">
        <f t="shared" si="0"/>
        <v>7511.5150533550859</v>
      </c>
    </row>
    <row r="59" spans="1:2" x14ac:dyDescent="0.3">
      <c r="A59">
        <v>51</v>
      </c>
      <c r="B59" s="5">
        <f t="shared" si="0"/>
        <v>7564.7216183163519</v>
      </c>
    </row>
    <row r="60" spans="1:2" x14ac:dyDescent="0.3">
      <c r="A60">
        <v>52</v>
      </c>
      <c r="B60" s="5">
        <f t="shared" si="0"/>
        <v>7618.3050631127599</v>
      </c>
    </row>
    <row r="61" spans="1:2" x14ac:dyDescent="0.3">
      <c r="A61">
        <v>53</v>
      </c>
      <c r="B61" s="5">
        <f t="shared" si="0"/>
        <v>7672.2680573098069</v>
      </c>
    </row>
    <row r="62" spans="1:2" x14ac:dyDescent="0.3">
      <c r="A62">
        <v>54</v>
      </c>
      <c r="B62" s="5">
        <f t="shared" si="0"/>
        <v>7726.6132893824197</v>
      </c>
    </row>
    <row r="63" spans="1:2" x14ac:dyDescent="0.3">
      <c r="A63">
        <v>55</v>
      </c>
      <c r="B63" s="5">
        <f t="shared" si="0"/>
        <v>7781.3434668488762</v>
      </c>
    </row>
    <row r="64" spans="1:2" x14ac:dyDescent="0.3">
      <c r="A64">
        <v>56</v>
      </c>
      <c r="B64" s="5">
        <f t="shared" si="0"/>
        <v>7836.4613164057237</v>
      </c>
    </row>
    <row r="65" spans="1:2" x14ac:dyDescent="0.3">
      <c r="A65">
        <v>57</v>
      </c>
      <c r="B65" s="5">
        <f t="shared" si="0"/>
        <v>7891.9695840635968</v>
      </c>
    </row>
    <row r="66" spans="1:2" x14ac:dyDescent="0.3">
      <c r="A66">
        <v>58</v>
      </c>
      <c r="B66" s="5">
        <f t="shared" si="0"/>
        <v>7947.8710352840471</v>
      </c>
    </row>
    <row r="67" spans="1:2" x14ac:dyDescent="0.3">
      <c r="A67">
        <v>59</v>
      </c>
      <c r="B67" s="5">
        <f t="shared" si="0"/>
        <v>8004.1684551173103</v>
      </c>
    </row>
    <row r="68" spans="1:2" x14ac:dyDescent="0.3">
      <c r="A68">
        <v>60</v>
      </c>
      <c r="B68" s="5">
        <f t="shared" si="0"/>
        <v>8060.8646483410585</v>
      </c>
    </row>
    <row r="69" spans="1:2" x14ac:dyDescent="0.3">
      <c r="A69">
        <v>61</v>
      </c>
      <c r="B69" s="5">
        <f t="shared" si="0"/>
        <v>8117.96243960014</v>
      </c>
    </row>
    <row r="70" spans="1:2" x14ac:dyDescent="0.3">
      <c r="A70">
        <v>62</v>
      </c>
      <c r="B70" s="5">
        <f t="shared" si="0"/>
        <v>8175.4646735473079</v>
      </c>
    </row>
    <row r="71" spans="1:2" x14ac:dyDescent="0.3">
      <c r="A71">
        <v>63</v>
      </c>
      <c r="B71" s="5">
        <f t="shared" si="0"/>
        <v>8233.374214984935</v>
      </c>
    </row>
    <row r="72" spans="1:2" x14ac:dyDescent="0.3">
      <c r="A72">
        <v>64</v>
      </c>
      <c r="B72" s="5">
        <f t="shared" si="0"/>
        <v>8291.6939490077439</v>
      </c>
    </row>
    <row r="73" spans="1:2" x14ac:dyDescent="0.3">
      <c r="A73">
        <v>65</v>
      </c>
      <c r="B73" s="5">
        <f t="shared" si="0"/>
        <v>8350.4267811465488</v>
      </c>
    </row>
    <row r="74" spans="1:2" x14ac:dyDescent="0.3">
      <c r="A74">
        <v>66</v>
      </c>
      <c r="B74" s="5">
        <f t="shared" ref="B74:B128" si="1">PPMT($B$4/12,A74,$B$3*12,-$B$2)</f>
        <v>8409.575637513004</v>
      </c>
    </row>
    <row r="75" spans="1:2" x14ac:dyDescent="0.3">
      <c r="A75">
        <v>67</v>
      </c>
      <c r="B75" s="5">
        <f t="shared" si="1"/>
        <v>8469.1434649453877</v>
      </c>
    </row>
    <row r="76" spans="1:2" x14ac:dyDescent="0.3">
      <c r="A76">
        <v>68</v>
      </c>
      <c r="B76" s="5">
        <f t="shared" si="1"/>
        <v>8529.1332311554161</v>
      </c>
    </row>
    <row r="77" spans="1:2" x14ac:dyDescent="0.3">
      <c r="A77">
        <v>69</v>
      </c>
      <c r="B77" s="5">
        <f t="shared" si="1"/>
        <v>8589.5479248761021</v>
      </c>
    </row>
    <row r="78" spans="1:2" x14ac:dyDescent="0.3">
      <c r="A78">
        <v>70</v>
      </c>
      <c r="B78" s="5">
        <f t="shared" si="1"/>
        <v>8650.3905560106396</v>
      </c>
    </row>
    <row r="79" spans="1:2" x14ac:dyDescent="0.3">
      <c r="A79">
        <v>71</v>
      </c>
      <c r="B79" s="5">
        <f t="shared" si="1"/>
        <v>8711.6641557823823</v>
      </c>
    </row>
    <row r="80" spans="1:2" x14ac:dyDescent="0.3">
      <c r="A80">
        <v>72</v>
      </c>
      <c r="B80" s="5">
        <f t="shared" si="1"/>
        <v>8773.3717768858405</v>
      </c>
    </row>
    <row r="81" spans="1:2" x14ac:dyDescent="0.3">
      <c r="A81">
        <v>73</v>
      </c>
      <c r="B81" s="5">
        <f t="shared" si="1"/>
        <v>8835.5164936387828</v>
      </c>
    </row>
    <row r="82" spans="1:2" x14ac:dyDescent="0.3">
      <c r="A82">
        <v>74</v>
      </c>
      <c r="B82" s="5">
        <f t="shared" si="1"/>
        <v>8898.1014021353894</v>
      </c>
    </row>
    <row r="83" spans="1:2" x14ac:dyDescent="0.3">
      <c r="A83">
        <v>75</v>
      </c>
      <c r="B83" s="5">
        <f t="shared" si="1"/>
        <v>8961.1296204005175</v>
      </c>
    </row>
    <row r="84" spans="1:2" x14ac:dyDescent="0.3">
      <c r="A84">
        <v>76</v>
      </c>
      <c r="B84" s="5">
        <f t="shared" si="1"/>
        <v>9024.6042885450206</v>
      </c>
    </row>
    <row r="85" spans="1:2" x14ac:dyDescent="0.3">
      <c r="A85">
        <v>77</v>
      </c>
      <c r="B85" s="5">
        <f t="shared" si="1"/>
        <v>9088.5285689222146</v>
      </c>
    </row>
    <row r="86" spans="1:2" x14ac:dyDescent="0.3">
      <c r="A86">
        <v>78</v>
      </c>
      <c r="B86" s="5">
        <f t="shared" si="1"/>
        <v>9152.9056462854114</v>
      </c>
    </row>
    <row r="87" spans="1:2" x14ac:dyDescent="0.3">
      <c r="A87">
        <v>79</v>
      </c>
      <c r="B87" s="5">
        <f t="shared" si="1"/>
        <v>9217.738727946602</v>
      </c>
    </row>
    <row r="88" spans="1:2" x14ac:dyDescent="0.3">
      <c r="A88">
        <v>80</v>
      </c>
      <c r="B88" s="5">
        <f t="shared" si="1"/>
        <v>9283.0310439362238</v>
      </c>
    </row>
    <row r="89" spans="1:2" x14ac:dyDescent="0.3">
      <c r="A89">
        <v>81</v>
      </c>
      <c r="B89" s="5">
        <f t="shared" si="1"/>
        <v>9348.7858471641048</v>
      </c>
    </row>
    <row r="90" spans="1:2" x14ac:dyDescent="0.3">
      <c r="A90">
        <v>82</v>
      </c>
      <c r="B90" s="5">
        <f t="shared" si="1"/>
        <v>9415.0064135815173</v>
      </c>
    </row>
    <row r="91" spans="1:2" x14ac:dyDescent="0.3">
      <c r="A91">
        <v>83</v>
      </c>
      <c r="B91" s="5">
        <f t="shared" si="1"/>
        <v>9481.6960423443852</v>
      </c>
    </row>
    <row r="92" spans="1:2" x14ac:dyDescent="0.3">
      <c r="A92">
        <v>84</v>
      </c>
      <c r="B92" s="5">
        <f t="shared" si="1"/>
        <v>9548.8580559776601</v>
      </c>
    </row>
    <row r="93" spans="1:2" x14ac:dyDescent="0.3">
      <c r="A93">
        <v>85</v>
      </c>
      <c r="B93" s="5">
        <f t="shared" si="1"/>
        <v>9616.4958005408353</v>
      </c>
    </row>
    <row r="94" spans="1:2" x14ac:dyDescent="0.3">
      <c r="A94">
        <v>86</v>
      </c>
      <c r="B94" s="5">
        <f t="shared" si="1"/>
        <v>9684.612645794663</v>
      </c>
    </row>
    <row r="95" spans="1:2" x14ac:dyDescent="0.3">
      <c r="A95">
        <v>87</v>
      </c>
      <c r="B95" s="5">
        <f t="shared" si="1"/>
        <v>9753.2119853690438</v>
      </c>
    </row>
    <row r="96" spans="1:2" x14ac:dyDescent="0.3">
      <c r="A96">
        <v>88</v>
      </c>
      <c r="B96" s="5">
        <f t="shared" si="1"/>
        <v>9822.2972369320742</v>
      </c>
    </row>
    <row r="97" spans="1:2" x14ac:dyDescent="0.3">
      <c r="A97">
        <v>89</v>
      </c>
      <c r="B97" s="5">
        <f t="shared" si="1"/>
        <v>9891.8718423603441</v>
      </c>
    </row>
    <row r="98" spans="1:2" x14ac:dyDescent="0.3">
      <c r="A98">
        <v>90</v>
      </c>
      <c r="B98" s="5">
        <f t="shared" si="1"/>
        <v>9961.9392679103967</v>
      </c>
    </row>
    <row r="99" spans="1:2" x14ac:dyDescent="0.3">
      <c r="A99">
        <v>91</v>
      </c>
      <c r="B99" s="5">
        <f t="shared" si="1"/>
        <v>10032.503004391428</v>
      </c>
    </row>
    <row r="100" spans="1:2" x14ac:dyDescent="0.3">
      <c r="A100">
        <v>92</v>
      </c>
      <c r="B100" s="5">
        <f t="shared" si="1"/>
        <v>10103.566567339201</v>
      </c>
    </row>
    <row r="101" spans="1:2" x14ac:dyDescent="0.3">
      <c r="A101">
        <v>93</v>
      </c>
      <c r="B101" s="5">
        <f t="shared" si="1"/>
        <v>10175.133497191187</v>
      </c>
    </row>
    <row r="102" spans="1:2" x14ac:dyDescent="0.3">
      <c r="A102">
        <v>94</v>
      </c>
      <c r="B102" s="5">
        <f t="shared" si="1"/>
        <v>10247.207359462958</v>
      </c>
    </row>
    <row r="103" spans="1:2" x14ac:dyDescent="0.3">
      <c r="A103">
        <v>95</v>
      </c>
      <c r="B103" s="5">
        <f t="shared" si="1"/>
        <v>10319.79174492582</v>
      </c>
    </row>
    <row r="104" spans="1:2" x14ac:dyDescent="0.3">
      <c r="A104">
        <v>96</v>
      </c>
      <c r="B104" s="5">
        <f t="shared" si="1"/>
        <v>10392.890269785712</v>
      </c>
    </row>
    <row r="105" spans="1:2" x14ac:dyDescent="0.3">
      <c r="A105">
        <v>97</v>
      </c>
      <c r="B105" s="5">
        <f t="shared" si="1"/>
        <v>10466.506575863359</v>
      </c>
    </row>
    <row r="106" spans="1:2" x14ac:dyDescent="0.3">
      <c r="A106">
        <v>98</v>
      </c>
      <c r="B106" s="5">
        <f t="shared" si="1"/>
        <v>10540.644330775725</v>
      </c>
    </row>
    <row r="107" spans="1:2" x14ac:dyDescent="0.3">
      <c r="A107">
        <v>99</v>
      </c>
      <c r="B107" s="5">
        <f t="shared" si="1"/>
        <v>10615.30722811872</v>
      </c>
    </row>
    <row r="108" spans="1:2" x14ac:dyDescent="0.3">
      <c r="A108">
        <v>100</v>
      </c>
      <c r="B108" s="5">
        <f t="shared" si="1"/>
        <v>10690.498987651228</v>
      </c>
    </row>
    <row r="109" spans="1:2" x14ac:dyDescent="0.3">
      <c r="A109">
        <v>101</v>
      </c>
      <c r="B109" s="5">
        <f t="shared" si="1"/>
        <v>10766.223355480424</v>
      </c>
    </row>
    <row r="110" spans="1:2" x14ac:dyDescent="0.3">
      <c r="A110">
        <v>102</v>
      </c>
      <c r="B110" s="5">
        <f t="shared" si="1"/>
        <v>10842.484104248409</v>
      </c>
    </row>
    <row r="111" spans="1:2" x14ac:dyDescent="0.3">
      <c r="A111">
        <v>103</v>
      </c>
      <c r="B111" s="5">
        <f t="shared" si="1"/>
        <v>10919.28503332017</v>
      </c>
    </row>
    <row r="112" spans="1:2" x14ac:dyDescent="0.3">
      <c r="A112">
        <v>104</v>
      </c>
      <c r="B112" s="5">
        <f t="shared" si="1"/>
        <v>10996.629968972855</v>
      </c>
    </row>
    <row r="113" spans="1:2" x14ac:dyDescent="0.3">
      <c r="A113">
        <v>105</v>
      </c>
      <c r="B113" s="5">
        <f t="shared" si="1"/>
        <v>11074.522764586412</v>
      </c>
    </row>
    <row r="114" spans="1:2" x14ac:dyDescent="0.3">
      <c r="A114">
        <v>106</v>
      </c>
      <c r="B114" s="5">
        <f t="shared" si="1"/>
        <v>11152.967300835566</v>
      </c>
    </row>
    <row r="115" spans="1:2" x14ac:dyDescent="0.3">
      <c r="A115">
        <v>107</v>
      </c>
      <c r="B115" s="5">
        <f t="shared" si="1"/>
        <v>11231.967485883151</v>
      </c>
    </row>
    <row r="116" spans="1:2" x14ac:dyDescent="0.3">
      <c r="A116">
        <v>108</v>
      </c>
      <c r="B116" s="5">
        <f t="shared" si="1"/>
        <v>11311.527255574823</v>
      </c>
    </row>
    <row r="117" spans="1:2" x14ac:dyDescent="0.3">
      <c r="A117">
        <v>109</v>
      </c>
      <c r="B117" s="5">
        <f t="shared" si="1"/>
        <v>11391.650573635145</v>
      </c>
    </row>
    <row r="118" spans="1:2" x14ac:dyDescent="0.3">
      <c r="A118">
        <v>110</v>
      </c>
      <c r="B118" s="5">
        <f t="shared" si="1"/>
        <v>11472.341431865061</v>
      </c>
    </row>
    <row r="119" spans="1:2" x14ac:dyDescent="0.3">
      <c r="A119">
        <v>111</v>
      </c>
      <c r="B119" s="5">
        <f t="shared" si="1"/>
        <v>11553.603850340771</v>
      </c>
    </row>
    <row r="120" spans="1:2" x14ac:dyDescent="0.3">
      <c r="A120">
        <v>112</v>
      </c>
      <c r="B120" s="5">
        <f t="shared" si="1"/>
        <v>11635.441877614019</v>
      </c>
    </row>
    <row r="121" spans="1:2" x14ac:dyDescent="0.3">
      <c r="A121">
        <v>113</v>
      </c>
      <c r="B121" s="5">
        <f t="shared" si="1"/>
        <v>11717.859590913784</v>
      </c>
    </row>
    <row r="122" spans="1:2" x14ac:dyDescent="0.3">
      <c r="A122">
        <v>114</v>
      </c>
      <c r="B122" s="5">
        <f t="shared" si="1"/>
        <v>11800.861096349423</v>
      </c>
    </row>
    <row r="123" spans="1:2" x14ac:dyDescent="0.3">
      <c r="A123">
        <v>115</v>
      </c>
      <c r="B123" s="5">
        <f t="shared" si="1"/>
        <v>11884.450529115231</v>
      </c>
    </row>
    <row r="124" spans="1:2" x14ac:dyDescent="0.3">
      <c r="A124">
        <v>116</v>
      </c>
      <c r="B124" s="5">
        <f t="shared" si="1"/>
        <v>11968.632053696465</v>
      </c>
    </row>
    <row r="125" spans="1:2" x14ac:dyDescent="0.3">
      <c r="A125">
        <v>117</v>
      </c>
      <c r="B125" s="5">
        <f t="shared" si="1"/>
        <v>12053.409864076815</v>
      </c>
    </row>
    <row r="126" spans="1:2" x14ac:dyDescent="0.3">
      <c r="A126">
        <v>118</v>
      </c>
      <c r="B126" s="5">
        <f t="shared" si="1"/>
        <v>12138.788183947358</v>
      </c>
    </row>
    <row r="127" spans="1:2" x14ac:dyDescent="0.3">
      <c r="A127">
        <v>119</v>
      </c>
      <c r="B127" s="5">
        <f t="shared" si="1"/>
        <v>12224.771266916987</v>
      </c>
    </row>
    <row r="128" spans="1:2" x14ac:dyDescent="0.3">
      <c r="A128">
        <v>120</v>
      </c>
      <c r="B128" s="5">
        <f t="shared" si="1"/>
        <v>12311.363396724313</v>
      </c>
    </row>
  </sheetData>
  <mergeCells count="13">
    <mergeCell ref="D17:G17"/>
    <mergeCell ref="D12:G12"/>
    <mergeCell ref="D14:G14"/>
    <mergeCell ref="D15:E15"/>
    <mergeCell ref="F15:G15"/>
    <mergeCell ref="D16:E16"/>
    <mergeCell ref="F16:G16"/>
    <mergeCell ref="A1:E1"/>
    <mergeCell ref="D9:G9"/>
    <mergeCell ref="D10:E10"/>
    <mergeCell ref="F10:G10"/>
    <mergeCell ref="F11:G11"/>
    <mergeCell ref="D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2AC8-99C0-4714-B6FA-22B44BDFC521}">
  <dimension ref="A1:C13"/>
  <sheetViews>
    <sheetView workbookViewId="0">
      <selection activeCell="B13" sqref="B13"/>
    </sheetView>
  </sheetViews>
  <sheetFormatPr defaultRowHeight="14.4" x14ac:dyDescent="0.3"/>
  <cols>
    <col min="1" max="1" width="15" customWidth="1"/>
    <col min="2" max="2" width="19.6640625" customWidth="1"/>
    <col min="3" max="3" width="20.6640625" customWidth="1"/>
  </cols>
  <sheetData>
    <row r="1" spans="1:3" x14ac:dyDescent="0.3">
      <c r="A1" s="12" t="s">
        <v>15</v>
      </c>
      <c r="B1" s="12"/>
      <c r="C1" s="12"/>
    </row>
    <row r="2" spans="1:3" x14ac:dyDescent="0.3">
      <c r="A2" s="12"/>
      <c r="B2" s="12"/>
      <c r="C2" s="12"/>
    </row>
    <row r="3" spans="1:3" x14ac:dyDescent="0.3">
      <c r="A3" s="12"/>
      <c r="B3" s="12"/>
      <c r="C3" s="12"/>
    </row>
    <row r="4" spans="1:3" x14ac:dyDescent="0.3">
      <c r="A4" s="12"/>
      <c r="B4" s="12"/>
      <c r="C4" s="12"/>
    </row>
    <row r="6" spans="1:3" x14ac:dyDescent="0.3">
      <c r="A6" s="9" t="s">
        <v>17</v>
      </c>
      <c r="B6" s="11">
        <v>1000000</v>
      </c>
      <c r="C6" s="11"/>
    </row>
    <row r="7" spans="1:3" x14ac:dyDescent="0.3">
      <c r="A7" s="9" t="s">
        <v>19</v>
      </c>
      <c r="B7" s="10">
        <v>7.9000000000000001E-2</v>
      </c>
      <c r="C7" s="7"/>
    </row>
    <row r="8" spans="1:3" x14ac:dyDescent="0.3">
      <c r="A8" s="9" t="s">
        <v>18</v>
      </c>
      <c r="B8" s="7">
        <v>15</v>
      </c>
      <c r="C8" s="7"/>
    </row>
    <row r="10" spans="1:3" x14ac:dyDescent="0.3">
      <c r="A10" s="9" t="s">
        <v>7</v>
      </c>
      <c r="B10" s="13">
        <f>IFERROR(PMT(B7/12,B8*12,-B6), "All Values are required")</f>
        <v>9498.8806252895283</v>
      </c>
      <c r="C10" s="13"/>
    </row>
    <row r="12" spans="1:3" x14ac:dyDescent="0.3">
      <c r="A12" s="9" t="s">
        <v>16</v>
      </c>
      <c r="B12" s="9" t="s">
        <v>9</v>
      </c>
      <c r="C12" s="9" t="s">
        <v>10</v>
      </c>
    </row>
    <row r="13" spans="1:3" x14ac:dyDescent="0.3">
      <c r="A13">
        <v>1</v>
      </c>
      <c r="B13" s="14">
        <f>PPMT($B$7/12,A13,$B$8*12,-$B$6)</f>
        <v>2915.5472919561944</v>
      </c>
      <c r="C13" s="14">
        <f>IPMT($B$7/12,A13,$B$8*12,-$B$6)</f>
        <v>6583.333333333333</v>
      </c>
    </row>
  </sheetData>
  <sheetProtection sheet="1" objects="1" scenarios="1"/>
  <protectedRanges>
    <protectedRange sqref="B6:C8" name="Range1"/>
  </protectedRanges>
  <mergeCells count="5">
    <mergeCell ref="B7:C7"/>
    <mergeCell ref="B8:C8"/>
    <mergeCell ref="B10:C10"/>
    <mergeCell ref="A1:C4"/>
    <mergeCell ref="B6:C6"/>
  </mergeCells>
  <conditionalFormatting sqref="A13:C13">
    <cfRule type="expression" dxfId="0" priority="1">
      <formula>$A13 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BDCBF-5B97-4008-BA6B-436F48F36171}">
  <dimension ref="A1:K34"/>
  <sheetViews>
    <sheetView tabSelected="1" topLeftCell="A13" workbookViewId="0">
      <selection activeCell="A6" sqref="A6"/>
    </sheetView>
  </sheetViews>
  <sheetFormatPr defaultRowHeight="14.4" x14ac:dyDescent="0.3"/>
  <cols>
    <col min="1" max="1" width="26.33203125" customWidth="1"/>
    <col min="2" max="2" width="17.5546875" customWidth="1"/>
    <col min="3" max="3" width="18.77734375" customWidth="1"/>
    <col min="4" max="4" width="19.21875" customWidth="1"/>
  </cols>
  <sheetData>
    <row r="1" spans="1:4" x14ac:dyDescent="0.3">
      <c r="A1" s="17" t="s">
        <v>20</v>
      </c>
      <c r="B1" s="18"/>
      <c r="C1" s="18"/>
      <c r="D1" s="19"/>
    </row>
    <row r="2" spans="1:4" x14ac:dyDescent="0.3">
      <c r="A2" s="16" t="s">
        <v>21</v>
      </c>
      <c r="B2" s="9">
        <v>98000</v>
      </c>
      <c r="C2" s="15"/>
      <c r="D2" s="15"/>
    </row>
    <row r="3" spans="1:4" x14ac:dyDescent="0.3">
      <c r="A3" s="9" t="s">
        <v>22</v>
      </c>
      <c r="B3" s="9">
        <v>5240</v>
      </c>
      <c r="C3" s="15"/>
      <c r="D3" s="15"/>
    </row>
    <row r="4" spans="1:4" x14ac:dyDescent="0.3">
      <c r="A4" s="9" t="s">
        <v>23</v>
      </c>
      <c r="B4" s="9">
        <v>9</v>
      </c>
      <c r="C4" s="15"/>
      <c r="D4" s="15"/>
    </row>
    <row r="6" spans="1:4" x14ac:dyDescent="0.3">
      <c r="A6" t="s">
        <v>24</v>
      </c>
    </row>
    <row r="8" spans="1:4" x14ac:dyDescent="0.3">
      <c r="A8" t="s">
        <v>25</v>
      </c>
      <c r="B8" t="s">
        <v>26</v>
      </c>
      <c r="C8" t="s">
        <v>27</v>
      </c>
      <c r="D8" t="s">
        <v>28</v>
      </c>
    </row>
    <row r="9" spans="1:4" x14ac:dyDescent="0.3">
      <c r="A9">
        <v>1</v>
      </c>
      <c r="B9" s="5">
        <f>SLN($B$2,$B$3,$B$4)</f>
        <v>10306.666666666666</v>
      </c>
      <c r="C9" s="5">
        <f>SYD($B$2,$B$3,$B$4,A9)</f>
        <v>18552</v>
      </c>
      <c r="D9" s="5">
        <f>DB($B$2,$B$3,$B$4,A9)</f>
        <v>27244.000000000004</v>
      </c>
    </row>
    <row r="10" spans="1:4" x14ac:dyDescent="0.3">
      <c r="A10">
        <v>2</v>
      </c>
      <c r="B10" s="5">
        <f t="shared" ref="B10:B17" si="0">SLN($B$2,$B$3,$B$4)</f>
        <v>10306.666666666666</v>
      </c>
      <c r="C10" s="5">
        <f t="shared" ref="C10:C17" si="1">SYD($B$2,$B$3,$B$4,A10)</f>
        <v>16490.666666666668</v>
      </c>
      <c r="D10" s="5">
        <f t="shared" ref="D10:D17" si="2">DB($B$2,$B$3,$B$4,A10)</f>
        <v>19670.168000000001</v>
      </c>
    </row>
    <row r="11" spans="1:4" x14ac:dyDescent="0.3">
      <c r="A11">
        <v>3</v>
      </c>
      <c r="B11" s="5">
        <f t="shared" si="0"/>
        <v>10306.666666666666</v>
      </c>
      <c r="C11" s="5">
        <f t="shared" si="1"/>
        <v>14429.333333333334</v>
      </c>
      <c r="D11" s="5">
        <f t="shared" si="2"/>
        <v>14201.861295999999</v>
      </c>
    </row>
    <row r="12" spans="1:4" x14ac:dyDescent="0.3">
      <c r="A12">
        <v>4</v>
      </c>
      <c r="B12" s="5">
        <f t="shared" si="0"/>
        <v>10306.666666666666</v>
      </c>
      <c r="C12" s="5">
        <f t="shared" si="1"/>
        <v>12368</v>
      </c>
      <c r="D12" s="5">
        <f t="shared" si="2"/>
        <v>10253.743855711999</v>
      </c>
    </row>
    <row r="13" spans="1:4" x14ac:dyDescent="0.3">
      <c r="A13">
        <v>5</v>
      </c>
      <c r="B13" s="5">
        <f t="shared" si="0"/>
        <v>10306.666666666666</v>
      </c>
      <c r="C13" s="5">
        <f t="shared" si="1"/>
        <v>10306.666666666666</v>
      </c>
      <c r="D13" s="5">
        <f t="shared" si="2"/>
        <v>7403.2030638240631</v>
      </c>
    </row>
    <row r="14" spans="1:4" x14ac:dyDescent="0.3">
      <c r="A14">
        <v>6</v>
      </c>
      <c r="B14" s="5">
        <f t="shared" si="0"/>
        <v>10306.666666666666</v>
      </c>
      <c r="C14" s="5">
        <f t="shared" si="1"/>
        <v>8245.3333333333339</v>
      </c>
      <c r="D14" s="5">
        <f t="shared" si="2"/>
        <v>5345.112612080974</v>
      </c>
    </row>
    <row r="15" spans="1:4" x14ac:dyDescent="0.3">
      <c r="A15">
        <v>7</v>
      </c>
      <c r="B15" s="5">
        <f t="shared" si="0"/>
        <v>10306.666666666666</v>
      </c>
      <c r="C15" s="5">
        <f t="shared" si="1"/>
        <v>6184</v>
      </c>
      <c r="D15" s="5">
        <f t="shared" si="2"/>
        <v>3859.171305922463</v>
      </c>
    </row>
    <row r="16" spans="1:4" x14ac:dyDescent="0.3">
      <c r="A16">
        <v>8</v>
      </c>
      <c r="B16" s="5">
        <f t="shared" si="0"/>
        <v>10306.666666666666</v>
      </c>
      <c r="C16" s="5">
        <f t="shared" si="1"/>
        <v>4122.666666666667</v>
      </c>
      <c r="D16" s="5">
        <f t="shared" si="2"/>
        <v>2786.3216828760178</v>
      </c>
    </row>
    <row r="17" spans="1:11" x14ac:dyDescent="0.3">
      <c r="A17">
        <v>9</v>
      </c>
      <c r="B17" s="5">
        <f t="shared" si="0"/>
        <v>10306.666666666666</v>
      </c>
      <c r="C17" s="5">
        <f t="shared" si="1"/>
        <v>2061.3333333333335</v>
      </c>
      <c r="D17" s="5">
        <f t="shared" si="2"/>
        <v>2011.7242550364849</v>
      </c>
    </row>
    <row r="19" spans="1:11" x14ac:dyDescent="0.3">
      <c r="B19" s="5">
        <f>SUM(B9:B17)</f>
        <v>92760</v>
      </c>
      <c r="C19" s="5">
        <f>SUM(C9:C17)</f>
        <v>92760</v>
      </c>
      <c r="D19" s="5">
        <f>SUM(D9:D17)</f>
        <v>92775.306071452025</v>
      </c>
    </row>
    <row r="22" spans="1:11" ht="34.799999999999997" customHeight="1" x14ac:dyDescent="0.3">
      <c r="B22" t="s">
        <v>29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</row>
    <row r="23" spans="1:11" x14ac:dyDescent="0.3">
      <c r="B23">
        <v>1</v>
      </c>
      <c r="C23" s="5">
        <f>DB($B$2,$B$3,$B$4,$A9,C$22)</f>
        <v>2270.3333333333335</v>
      </c>
      <c r="D23" s="5">
        <f>DB($B$2,$B$3,$B$4,$A9,D$22)</f>
        <v>4540.666666666667</v>
      </c>
      <c r="E23" s="5">
        <f t="shared" ref="E23:K23" si="3">DB($B$2,$B$3,$B$4,$A9,E$22)</f>
        <v>6811.0000000000009</v>
      </c>
      <c r="F23" s="5">
        <f t="shared" si="3"/>
        <v>9081.3333333333339</v>
      </c>
      <c r="G23" s="5">
        <f t="shared" si="3"/>
        <v>11351.666666666668</v>
      </c>
      <c r="H23" s="5">
        <f t="shared" si="3"/>
        <v>13622.000000000002</v>
      </c>
      <c r="I23" s="5">
        <f t="shared" si="3"/>
        <v>15892.333333333336</v>
      </c>
      <c r="J23" s="5">
        <f t="shared" si="3"/>
        <v>18162.666666666668</v>
      </c>
      <c r="K23" s="5">
        <f t="shared" si="3"/>
        <v>20433.000000000004</v>
      </c>
    </row>
    <row r="24" spans="1:11" x14ac:dyDescent="0.3">
      <c r="B24">
        <v>2</v>
      </c>
      <c r="C24" s="5">
        <f t="shared" ref="C24:C34" si="4">DB($B$2,$B$3,$B$4,$A10,C$22)</f>
        <v>26612.847333333339</v>
      </c>
    </row>
    <row r="25" spans="1:11" x14ac:dyDescent="0.3">
      <c r="B25">
        <v>3</v>
      </c>
      <c r="C25" s="5">
        <f t="shared" si="4"/>
        <v>19214.475774666669</v>
      </c>
    </row>
    <row r="26" spans="1:11" x14ac:dyDescent="0.3">
      <c r="B26">
        <v>4</v>
      </c>
      <c r="C26" s="5">
        <f t="shared" si="4"/>
        <v>13872.851509309332</v>
      </c>
    </row>
    <row r="27" spans="1:11" x14ac:dyDescent="0.3">
      <c r="B27">
        <v>5</v>
      </c>
      <c r="C27" s="5">
        <f t="shared" si="4"/>
        <v>10016.198789721338</v>
      </c>
    </row>
    <row r="28" spans="1:11" x14ac:dyDescent="0.3">
      <c r="B28">
        <v>6</v>
      </c>
      <c r="C28" s="5">
        <f t="shared" si="4"/>
        <v>7231.6955261788062</v>
      </c>
    </row>
    <row r="29" spans="1:11" x14ac:dyDescent="0.3">
      <c r="B29">
        <v>7</v>
      </c>
      <c r="C29" s="5">
        <f t="shared" si="4"/>
        <v>5221.2841699010978</v>
      </c>
    </row>
    <row r="30" spans="1:11" x14ac:dyDescent="0.3">
      <c r="B30">
        <v>8</v>
      </c>
      <c r="C30" s="5">
        <f t="shared" si="4"/>
        <v>3769.7671706685924</v>
      </c>
    </row>
    <row r="31" spans="1:11" x14ac:dyDescent="0.3">
      <c r="B31">
        <v>9</v>
      </c>
      <c r="C31" s="5">
        <f t="shared" si="4"/>
        <v>2721.7718972227235</v>
      </c>
    </row>
    <row r="32" spans="1:11" x14ac:dyDescent="0.3">
      <c r="B32">
        <v>10</v>
      </c>
      <c r="C32" s="5" t="e">
        <f t="shared" si="4"/>
        <v>#NUM!</v>
      </c>
    </row>
    <row r="33" spans="2:3" x14ac:dyDescent="0.3">
      <c r="B33">
        <v>11</v>
      </c>
      <c r="C33" s="5" t="e">
        <f t="shared" si="4"/>
        <v>#NUM!</v>
      </c>
    </row>
    <row r="34" spans="2:3" x14ac:dyDescent="0.3">
      <c r="B34">
        <v>12</v>
      </c>
      <c r="C34" s="5" t="e">
        <f t="shared" si="4"/>
        <v>#NUM!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rithwik vedpathak</dc:creator>
  <cp:lastModifiedBy>rithwik vedpathak</cp:lastModifiedBy>
  <dcterms:created xsi:type="dcterms:W3CDTF">2021-07-10T02:05:57Z</dcterms:created>
  <dcterms:modified xsi:type="dcterms:W3CDTF">2021-07-10T03:23:17Z</dcterms:modified>
</cp:coreProperties>
</file>