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4\"/>
    </mc:Choice>
  </mc:AlternateContent>
  <xr:revisionPtr revIDLastSave="0" documentId="13_ncr:1_{3DCE1B6F-B3B7-4513-97CD-28373A9784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Monthly" sheetId="2" r:id="rId2"/>
    <sheet name="Other" sheetId="3" r:id="rId3"/>
  </sheets>
  <calcPr calcId="181029"/>
</workbook>
</file>

<file path=xl/calcChain.xml><?xml version="1.0" encoding="utf-8"?>
<calcChain xmlns="http://schemas.openxmlformats.org/spreadsheetml/2006/main">
  <c r="F11" i="3" l="1"/>
  <c r="E8" i="3"/>
  <c r="D10" i="3"/>
  <c r="C9" i="3"/>
  <c r="D7" i="3"/>
  <c r="F6" i="3"/>
  <c r="C5" i="3"/>
  <c r="D4" i="3"/>
  <c r="D3" i="3"/>
  <c r="E2" i="3"/>
  <c r="AP5" i="2"/>
  <c r="AR5" i="2" s="1"/>
  <c r="AQ5" i="2"/>
  <c r="AP6" i="2"/>
  <c r="AR6" i="2" s="1"/>
  <c r="AQ6" i="2"/>
  <c r="AP7" i="2"/>
  <c r="AQ7" i="2"/>
  <c r="AR7" i="2" s="1"/>
  <c r="AP8" i="2"/>
  <c r="AR8" i="2" s="1"/>
  <c r="AQ8" i="2"/>
  <c r="AP9" i="2"/>
  <c r="AR9" i="2" s="1"/>
  <c r="AQ9" i="2"/>
  <c r="AP10" i="2"/>
  <c r="AQ10" i="2"/>
  <c r="AR10" i="2"/>
  <c r="AP11" i="2"/>
  <c r="AQ11" i="2"/>
  <c r="AR11" i="2"/>
  <c r="AP12" i="2"/>
  <c r="AQ12" i="2"/>
  <c r="AR12" i="2"/>
  <c r="AP13" i="2"/>
  <c r="AR13" i="2" s="1"/>
  <c r="AQ13" i="2"/>
  <c r="AP14" i="2"/>
  <c r="AQ14" i="2"/>
  <c r="AR14" i="2" s="1"/>
  <c r="AP15" i="2"/>
  <c r="AQ15" i="2"/>
  <c r="AR15" i="2" s="1"/>
  <c r="AP16" i="2"/>
  <c r="AR16" i="2" s="1"/>
  <c r="AQ16" i="2"/>
  <c r="AP17" i="2"/>
  <c r="AR17" i="2" s="1"/>
  <c r="AQ17" i="2"/>
  <c r="AP18" i="2"/>
  <c r="AQ18" i="2"/>
  <c r="AR18" i="2"/>
  <c r="AP19" i="2"/>
  <c r="AQ19" i="2"/>
  <c r="AR19" i="2"/>
  <c r="AP20" i="2"/>
  <c r="AQ20" i="2"/>
  <c r="AR20" i="2"/>
  <c r="AP21" i="2"/>
  <c r="AR21" i="2" s="1"/>
  <c r="AQ21" i="2"/>
  <c r="AP22" i="2"/>
  <c r="AQ22" i="2"/>
  <c r="AR22" i="2" s="1"/>
  <c r="AP23" i="2"/>
  <c r="AQ23" i="2"/>
  <c r="AR23" i="2" s="1"/>
  <c r="AP24" i="2"/>
  <c r="AR24" i="2" s="1"/>
  <c r="AQ24" i="2"/>
  <c r="AP25" i="2"/>
  <c r="AR25" i="2" s="1"/>
  <c r="AQ25" i="2"/>
  <c r="AP26" i="2"/>
  <c r="AQ26" i="2"/>
  <c r="AR26" i="2"/>
  <c r="AP27" i="2"/>
  <c r="AQ27" i="2"/>
  <c r="AR27" i="2"/>
  <c r="AP28" i="2"/>
  <c r="AQ28" i="2"/>
  <c r="AR28" i="2"/>
  <c r="AP29" i="2"/>
  <c r="AR29" i="2" s="1"/>
  <c r="AQ29" i="2"/>
  <c r="AP30" i="2"/>
  <c r="AQ30" i="2"/>
  <c r="AR30" i="2" s="1"/>
  <c r="AP31" i="2"/>
  <c r="AQ31" i="2"/>
  <c r="AR31" i="2" s="1"/>
  <c r="AP32" i="2"/>
  <c r="AR32" i="2" s="1"/>
  <c r="AQ32" i="2"/>
  <c r="AP33" i="2"/>
  <c r="AR33" i="2" s="1"/>
  <c r="AQ33" i="2"/>
  <c r="AP34" i="2"/>
  <c r="AQ34" i="2"/>
  <c r="AR34" i="2"/>
  <c r="AP35" i="2"/>
  <c r="AQ35" i="2"/>
  <c r="AR35" i="2"/>
  <c r="AP36" i="2"/>
  <c r="AQ36" i="2"/>
  <c r="AR36" i="2"/>
  <c r="AP37" i="2"/>
  <c r="AR37" i="2" s="1"/>
  <c r="AQ37" i="2"/>
  <c r="AP38" i="2"/>
  <c r="AQ38" i="2"/>
  <c r="AR38" i="2" s="1"/>
  <c r="AP39" i="2"/>
  <c r="AQ39" i="2"/>
  <c r="AR39" i="2"/>
  <c r="AR4" i="2"/>
  <c r="AQ4" i="2"/>
  <c r="AP4" i="2"/>
  <c r="AK4" i="2"/>
  <c r="AM4" i="2" s="1"/>
  <c r="AK5" i="2"/>
  <c r="AM5" i="2" s="1"/>
  <c r="AL5" i="2"/>
  <c r="AK6" i="2"/>
  <c r="AL6" i="2"/>
  <c r="AM6" i="2" s="1"/>
  <c r="AK7" i="2"/>
  <c r="AL7" i="2"/>
  <c r="AM7" i="2" s="1"/>
  <c r="AK8" i="2"/>
  <c r="AM8" i="2" s="1"/>
  <c r="AL8" i="2"/>
  <c r="AK9" i="2"/>
  <c r="AM9" i="2" s="1"/>
  <c r="AL9" i="2"/>
  <c r="AK10" i="2"/>
  <c r="AM10" i="2" s="1"/>
  <c r="AL10" i="2"/>
  <c r="AK11" i="2"/>
  <c r="AL11" i="2"/>
  <c r="AM11" i="2"/>
  <c r="AK12" i="2"/>
  <c r="AL12" i="2"/>
  <c r="AM12" i="2"/>
  <c r="AK13" i="2"/>
  <c r="AM13" i="2" s="1"/>
  <c r="AL13" i="2"/>
  <c r="AK14" i="2"/>
  <c r="AL14" i="2"/>
  <c r="AM14" i="2" s="1"/>
  <c r="AK15" i="2"/>
  <c r="AL15" i="2"/>
  <c r="AM15" i="2" s="1"/>
  <c r="AK16" i="2"/>
  <c r="AM16" i="2" s="1"/>
  <c r="AL16" i="2"/>
  <c r="AK17" i="2"/>
  <c r="AM17" i="2" s="1"/>
  <c r="AL17" i="2"/>
  <c r="AK18" i="2"/>
  <c r="AM18" i="2" s="1"/>
  <c r="AL18" i="2"/>
  <c r="AK19" i="2"/>
  <c r="AL19" i="2"/>
  <c r="AM19" i="2"/>
  <c r="AK20" i="2"/>
  <c r="AL20" i="2"/>
  <c r="AM20" i="2"/>
  <c r="AK21" i="2"/>
  <c r="AM21" i="2" s="1"/>
  <c r="AL21" i="2"/>
  <c r="AK22" i="2"/>
  <c r="AL22" i="2"/>
  <c r="AM22" i="2" s="1"/>
  <c r="AK23" i="2"/>
  <c r="AL23" i="2"/>
  <c r="AM23" i="2" s="1"/>
  <c r="AK24" i="2"/>
  <c r="AM24" i="2" s="1"/>
  <c r="AL24" i="2"/>
  <c r="AK25" i="2"/>
  <c r="AM25" i="2" s="1"/>
  <c r="AL25" i="2"/>
  <c r="AK26" i="2"/>
  <c r="AM26" i="2" s="1"/>
  <c r="AL26" i="2"/>
  <c r="AK27" i="2"/>
  <c r="AL27" i="2"/>
  <c r="AM27" i="2"/>
  <c r="AK28" i="2"/>
  <c r="AL28" i="2"/>
  <c r="AM28" i="2"/>
  <c r="AK29" i="2"/>
  <c r="AM29" i="2" s="1"/>
  <c r="AL29" i="2"/>
  <c r="AK30" i="2"/>
  <c r="AL30" i="2"/>
  <c r="AM30" i="2" s="1"/>
  <c r="AK31" i="2"/>
  <c r="AL31" i="2"/>
  <c r="AM31" i="2" s="1"/>
  <c r="AK32" i="2"/>
  <c r="AM32" i="2" s="1"/>
  <c r="AL32" i="2"/>
  <c r="AK33" i="2"/>
  <c r="AM33" i="2" s="1"/>
  <c r="AL33" i="2"/>
  <c r="AK34" i="2"/>
  <c r="AM34" i="2" s="1"/>
  <c r="AL34" i="2"/>
  <c r="AK35" i="2"/>
  <c r="AL35" i="2"/>
  <c r="AM35" i="2"/>
  <c r="AK36" i="2"/>
  <c r="AL36" i="2"/>
  <c r="AM36" i="2"/>
  <c r="AK37" i="2"/>
  <c r="AM37" i="2" s="1"/>
  <c r="AL37" i="2"/>
  <c r="AK38" i="2"/>
  <c r="AL38" i="2"/>
  <c r="AM38" i="2" s="1"/>
  <c r="AK39" i="2"/>
  <c r="AL39" i="2"/>
  <c r="AM39" i="2" s="1"/>
  <c r="AK40" i="2"/>
  <c r="AM40" i="2" s="1"/>
  <c r="AL40" i="2"/>
  <c r="AK41" i="2"/>
  <c r="AM41" i="2" s="1"/>
  <c r="AL41" i="2"/>
  <c r="AK42" i="2"/>
  <c r="AM42" i="2" s="1"/>
  <c r="AL42" i="2"/>
  <c r="AK43" i="2"/>
  <c r="AL43" i="2"/>
  <c r="AM43" i="2"/>
  <c r="AK44" i="2"/>
  <c r="AL44" i="2"/>
  <c r="AM44" i="2"/>
  <c r="AK45" i="2"/>
  <c r="AM45" i="2" s="1"/>
  <c r="AL45" i="2"/>
  <c r="AK46" i="2"/>
  <c r="AL46" i="2"/>
  <c r="AM46" i="2" s="1"/>
  <c r="AK47" i="2"/>
  <c r="AL47" i="2"/>
  <c r="AM47" i="2" s="1"/>
  <c r="AK48" i="2"/>
  <c r="AM48" i="2" s="1"/>
  <c r="AL48" i="2"/>
  <c r="AK49" i="2"/>
  <c r="AM49" i="2" s="1"/>
  <c r="AL49" i="2"/>
  <c r="AK50" i="2"/>
  <c r="AM50" i="2" s="1"/>
  <c r="AL50" i="2"/>
  <c r="AK51" i="2"/>
  <c r="AL51" i="2"/>
  <c r="AM51" i="2"/>
  <c r="AK52" i="2"/>
  <c r="AL52" i="2"/>
  <c r="AM52" i="2"/>
  <c r="AK53" i="2"/>
  <c r="AM53" i="2" s="1"/>
  <c r="AL53" i="2"/>
  <c r="AK54" i="2"/>
  <c r="AL54" i="2"/>
  <c r="AM54" i="2" s="1"/>
  <c r="AK55" i="2"/>
  <c r="AL55" i="2"/>
  <c r="AM55" i="2" s="1"/>
  <c r="AK56" i="2"/>
  <c r="AM56" i="2" s="1"/>
  <c r="AL56" i="2"/>
  <c r="AK57" i="2"/>
  <c r="AM57" i="2" s="1"/>
  <c r="AL57" i="2"/>
  <c r="AK58" i="2"/>
  <c r="AM58" i="2" s="1"/>
  <c r="AL58" i="2"/>
  <c r="AK59" i="2"/>
  <c r="AL59" i="2"/>
  <c r="AM59" i="2"/>
  <c r="AK60" i="2"/>
  <c r="AL60" i="2"/>
  <c r="AM60" i="2"/>
  <c r="AK61" i="2"/>
  <c r="AM61" i="2" s="1"/>
  <c r="AL61" i="2"/>
  <c r="AK62" i="2"/>
  <c r="AL62" i="2"/>
  <c r="AM62" i="2"/>
  <c r="AK63" i="2"/>
  <c r="AL63" i="2"/>
  <c r="AM63" i="2" s="1"/>
  <c r="AK64" i="2"/>
  <c r="AM64" i="2" s="1"/>
  <c r="AL64" i="2"/>
  <c r="AK65" i="2"/>
  <c r="AM65" i="2" s="1"/>
  <c r="AL65" i="2"/>
  <c r="AK66" i="2"/>
  <c r="AM66" i="2" s="1"/>
  <c r="AL66" i="2"/>
  <c r="AK67" i="2"/>
  <c r="AL67" i="2"/>
  <c r="AM67" i="2"/>
  <c r="AK68" i="2"/>
  <c r="AL68" i="2"/>
  <c r="AM68" i="2"/>
  <c r="AK69" i="2"/>
  <c r="AM69" i="2" s="1"/>
  <c r="AL69" i="2"/>
  <c r="AL4" i="2"/>
  <c r="AF4" i="2"/>
  <c r="AF5" i="2"/>
  <c r="AH5" i="2" s="1"/>
  <c r="AG5" i="2"/>
  <c r="AF6" i="2"/>
  <c r="AH6" i="2" s="1"/>
  <c r="AG6" i="2"/>
  <c r="AF7" i="2"/>
  <c r="AH7" i="2" s="1"/>
  <c r="AG7" i="2"/>
  <c r="AF8" i="2"/>
  <c r="AH8" i="2" s="1"/>
  <c r="AG8" i="2"/>
  <c r="AF9" i="2"/>
  <c r="AG9" i="2"/>
  <c r="AH9" i="2" s="1"/>
  <c r="AF10" i="2"/>
  <c r="AH10" i="2" s="1"/>
  <c r="AG10" i="2"/>
  <c r="AF11" i="2"/>
  <c r="AG11" i="2"/>
  <c r="AH11" i="2" s="1"/>
  <c r="AF12" i="2"/>
  <c r="AG12" i="2"/>
  <c r="AH12" i="2"/>
  <c r="AF13" i="2"/>
  <c r="AH13" i="2" s="1"/>
  <c r="AG13" i="2"/>
  <c r="AF14" i="2"/>
  <c r="AG14" i="2"/>
  <c r="AH14" i="2"/>
  <c r="AF15" i="2"/>
  <c r="AH15" i="2" s="1"/>
  <c r="AG15" i="2"/>
  <c r="AF16" i="2"/>
  <c r="AG16" i="2"/>
  <c r="AH16" i="2"/>
  <c r="AF17" i="2"/>
  <c r="AG17" i="2"/>
  <c r="AH17" i="2"/>
  <c r="AF18" i="2"/>
  <c r="AH18" i="2" s="1"/>
  <c r="AG18" i="2"/>
  <c r="AF19" i="2"/>
  <c r="AH19" i="2" s="1"/>
  <c r="AG19" i="2"/>
  <c r="AF20" i="2"/>
  <c r="AG20" i="2"/>
  <c r="AH20" i="2"/>
  <c r="AF21" i="2"/>
  <c r="AH21" i="2" s="1"/>
  <c r="AG21" i="2"/>
  <c r="AH4" i="2" l="1"/>
  <c r="AG4" i="2"/>
  <c r="AA5" i="2"/>
  <c r="AC5" i="2" s="1"/>
  <c r="AB5" i="2"/>
  <c r="AA6" i="2"/>
  <c r="AC6" i="2" s="1"/>
  <c r="AB6" i="2"/>
  <c r="AA7" i="2"/>
  <c r="AB7" i="2"/>
  <c r="AC7" i="2" s="1"/>
  <c r="AA8" i="2"/>
  <c r="AB8" i="2"/>
  <c r="AC8" i="2"/>
  <c r="AA9" i="2"/>
  <c r="AC9" i="2" s="1"/>
  <c r="AB9" i="2"/>
  <c r="AA10" i="2"/>
  <c r="AC10" i="2" s="1"/>
  <c r="AB10" i="2"/>
  <c r="AA11" i="2"/>
  <c r="AB11" i="2"/>
  <c r="AC11" i="2" s="1"/>
  <c r="AA12" i="2"/>
  <c r="AB12" i="2"/>
  <c r="AC12" i="2"/>
  <c r="AA13" i="2"/>
  <c r="AC13" i="2" s="1"/>
  <c r="AB13" i="2"/>
  <c r="AA14" i="2"/>
  <c r="AC14" i="2" s="1"/>
  <c r="AB14" i="2"/>
  <c r="AA15" i="2"/>
  <c r="AB15" i="2"/>
  <c r="AC15" i="2" s="1"/>
  <c r="AB4" i="2"/>
  <c r="AA4" i="2"/>
  <c r="AC4" i="2" s="1"/>
  <c r="V4" i="2"/>
  <c r="X4" i="2" s="1"/>
  <c r="V5" i="2"/>
  <c r="X5" i="2" s="1"/>
  <c r="W5" i="2"/>
  <c r="V6" i="2"/>
  <c r="X6" i="2" s="1"/>
  <c r="W6" i="2"/>
  <c r="V7" i="2"/>
  <c r="X7" i="2" s="1"/>
  <c r="W7" i="2"/>
  <c r="V8" i="2"/>
  <c r="X8" i="2" s="1"/>
  <c r="W8" i="2"/>
  <c r="V9" i="2"/>
  <c r="W9" i="2"/>
  <c r="X9" i="2"/>
  <c r="V10" i="2"/>
  <c r="X10" i="2" s="1"/>
  <c r="W10" i="2"/>
  <c r="V11" i="2"/>
  <c r="W11" i="2"/>
  <c r="X11" i="2" s="1"/>
  <c r="V12" i="2"/>
  <c r="W12" i="2"/>
  <c r="X12" i="2" s="1"/>
  <c r="V13" i="2"/>
  <c r="X13" i="2" s="1"/>
  <c r="W13" i="2"/>
  <c r="V14" i="2"/>
  <c r="X14" i="2" s="1"/>
  <c r="W14" i="2"/>
  <c r="V15" i="2"/>
  <c r="X15" i="2" s="1"/>
  <c r="W15" i="2"/>
  <c r="V16" i="2"/>
  <c r="X16" i="2" s="1"/>
  <c r="W16" i="2"/>
  <c r="V17" i="2"/>
  <c r="W17" i="2"/>
  <c r="X17" i="2"/>
  <c r="V18" i="2"/>
  <c r="X18" i="2" s="1"/>
  <c r="W18" i="2"/>
  <c r="V19" i="2"/>
  <c r="W19" i="2"/>
  <c r="X19" i="2" s="1"/>
  <c r="V20" i="2"/>
  <c r="W20" i="2"/>
  <c r="X20" i="2"/>
  <c r="V21" i="2"/>
  <c r="X21" i="2" s="1"/>
  <c r="W21" i="2"/>
  <c r="V22" i="2"/>
  <c r="X22" i="2" s="1"/>
  <c r="W22" i="2"/>
  <c r="V23" i="2"/>
  <c r="X23" i="2" s="1"/>
  <c r="W23" i="2"/>
  <c r="V24" i="2"/>
  <c r="X24" i="2" s="1"/>
  <c r="W24" i="2"/>
  <c r="V25" i="2"/>
  <c r="W25" i="2"/>
  <c r="X25" i="2"/>
  <c r="V26" i="2"/>
  <c r="X26" i="2" s="1"/>
  <c r="W26" i="2"/>
  <c r="V27" i="2"/>
  <c r="W27" i="2"/>
  <c r="X27" i="2" s="1"/>
  <c r="V28" i="2"/>
  <c r="W28" i="2"/>
  <c r="X28" i="2"/>
  <c r="V29" i="2"/>
  <c r="X29" i="2" s="1"/>
  <c r="W29" i="2"/>
  <c r="V30" i="2"/>
  <c r="X30" i="2" s="1"/>
  <c r="W30" i="2"/>
  <c r="V31" i="2"/>
  <c r="X31" i="2" s="1"/>
  <c r="W31" i="2"/>
  <c r="V32" i="2"/>
  <c r="X32" i="2" s="1"/>
  <c r="W32" i="2"/>
  <c r="V33" i="2"/>
  <c r="W33" i="2"/>
  <c r="X33" i="2"/>
  <c r="V34" i="2"/>
  <c r="X34" i="2" s="1"/>
  <c r="W34" i="2"/>
  <c r="V35" i="2"/>
  <c r="W35" i="2"/>
  <c r="X35" i="2" s="1"/>
  <c r="V36" i="2"/>
  <c r="W36" i="2"/>
  <c r="X36" i="2"/>
  <c r="V37" i="2"/>
  <c r="X37" i="2" s="1"/>
  <c r="W37" i="2"/>
  <c r="V38" i="2"/>
  <c r="X38" i="2" s="1"/>
  <c r="W38" i="2"/>
  <c r="V39" i="2"/>
  <c r="X39" i="2" s="1"/>
  <c r="W39" i="2"/>
  <c r="V40" i="2"/>
  <c r="X40" i="2" s="1"/>
  <c r="W40" i="2"/>
  <c r="V41" i="2"/>
  <c r="W41" i="2"/>
  <c r="X41" i="2"/>
  <c r="V42" i="2"/>
  <c r="X42" i="2" s="1"/>
  <c r="W42" i="2"/>
  <c r="V43" i="2"/>
  <c r="W43" i="2"/>
  <c r="X43" i="2" s="1"/>
  <c r="V44" i="2"/>
  <c r="W44" i="2"/>
  <c r="X44" i="2"/>
  <c r="V45" i="2"/>
  <c r="X45" i="2" s="1"/>
  <c r="W45" i="2"/>
  <c r="V46" i="2"/>
  <c r="X46" i="2" s="1"/>
  <c r="W46" i="2"/>
  <c r="V47" i="2"/>
  <c r="X47" i="2" s="1"/>
  <c r="W47" i="2"/>
  <c r="V48" i="2"/>
  <c r="W48" i="2"/>
  <c r="X48" i="2"/>
  <c r="V49" i="2"/>
  <c r="W49" i="2"/>
  <c r="X49" i="2"/>
  <c r="V50" i="2"/>
  <c r="X50" i="2" s="1"/>
  <c r="W50" i="2"/>
  <c r="V51" i="2"/>
  <c r="W51" i="2"/>
  <c r="X51" i="2" s="1"/>
  <c r="V52" i="2"/>
  <c r="W52" i="2"/>
  <c r="X52" i="2"/>
  <c r="V53" i="2"/>
  <c r="X53" i="2" s="1"/>
  <c r="W53" i="2"/>
  <c r="V54" i="2"/>
  <c r="X54" i="2" s="1"/>
  <c r="W54" i="2"/>
  <c r="V55" i="2"/>
  <c r="X55" i="2" s="1"/>
  <c r="W55" i="2"/>
  <c r="V56" i="2"/>
  <c r="W56" i="2"/>
  <c r="X56" i="2"/>
  <c r="V57" i="2"/>
  <c r="W57" i="2"/>
  <c r="X57" i="2"/>
  <c r="V58" i="2"/>
  <c r="X58" i="2" s="1"/>
  <c r="W58" i="2"/>
  <c r="V59" i="2"/>
  <c r="W59" i="2"/>
  <c r="X59" i="2" s="1"/>
  <c r="V60" i="2"/>
  <c r="W60" i="2"/>
  <c r="X60" i="2"/>
  <c r="V61" i="2"/>
  <c r="X61" i="2" s="1"/>
  <c r="W61" i="2"/>
  <c r="V62" i="2"/>
  <c r="X62" i="2" s="1"/>
  <c r="W62" i="2"/>
  <c r="V63" i="2"/>
  <c r="X63" i="2" s="1"/>
  <c r="W63" i="2"/>
  <c r="V64" i="2"/>
  <c r="W64" i="2"/>
  <c r="X64" i="2"/>
  <c r="V65" i="2"/>
  <c r="W65" i="2"/>
  <c r="X65" i="2"/>
  <c r="V66" i="2"/>
  <c r="X66" i="2" s="1"/>
  <c r="W66" i="2"/>
  <c r="V67" i="2"/>
  <c r="W67" i="2"/>
  <c r="X67" i="2" s="1"/>
  <c r="V68" i="2"/>
  <c r="W68" i="2"/>
  <c r="X68" i="2"/>
  <c r="V69" i="2"/>
  <c r="X69" i="2" s="1"/>
  <c r="W69" i="2"/>
  <c r="V70" i="2"/>
  <c r="X70" i="2" s="1"/>
  <c r="W70" i="2"/>
  <c r="V71" i="2"/>
  <c r="X71" i="2" s="1"/>
  <c r="W71" i="2"/>
  <c r="V72" i="2"/>
  <c r="W72" i="2"/>
  <c r="X72" i="2"/>
  <c r="V73" i="2"/>
  <c r="W73" i="2"/>
  <c r="X73" i="2"/>
  <c r="V74" i="2"/>
  <c r="X74" i="2" s="1"/>
  <c r="W74" i="2"/>
  <c r="V75" i="2"/>
  <c r="W75" i="2"/>
  <c r="X75" i="2" s="1"/>
  <c r="W4" i="2"/>
  <c r="Q4" i="2"/>
  <c r="S4" i="2" s="1"/>
  <c r="Q5" i="2"/>
  <c r="S5" i="2" s="1"/>
  <c r="R5" i="2"/>
  <c r="Q6" i="2"/>
  <c r="S6" i="2" s="1"/>
  <c r="R6" i="2"/>
  <c r="Q7" i="2"/>
  <c r="S7" i="2" s="1"/>
  <c r="R7" i="2"/>
  <c r="Q8" i="2"/>
  <c r="S8" i="2" s="1"/>
  <c r="R8" i="2"/>
  <c r="Q9" i="2"/>
  <c r="R9" i="2"/>
  <c r="S9" i="2"/>
  <c r="Q10" i="2"/>
  <c r="R10" i="2"/>
  <c r="S10" i="2" s="1"/>
  <c r="Q11" i="2"/>
  <c r="R11" i="2"/>
  <c r="S11" i="2"/>
  <c r="Q12" i="2"/>
  <c r="R12" i="2"/>
  <c r="S12" i="2" s="1"/>
  <c r="Q13" i="2"/>
  <c r="S13" i="2" s="1"/>
  <c r="R13" i="2"/>
  <c r="Q14" i="2"/>
  <c r="S14" i="2" s="1"/>
  <c r="R14" i="2"/>
  <c r="Q15" i="2"/>
  <c r="S15" i="2" s="1"/>
  <c r="R15" i="2"/>
  <c r="Q16" i="2"/>
  <c r="S16" i="2" s="1"/>
  <c r="R16" i="2"/>
  <c r="Q17" i="2"/>
  <c r="R17" i="2"/>
  <c r="S17" i="2"/>
  <c r="Q18" i="2"/>
  <c r="S18" i="2" s="1"/>
  <c r="R18" i="2"/>
  <c r="Q19" i="2"/>
  <c r="R19" i="2"/>
  <c r="S19" i="2"/>
  <c r="Q20" i="2"/>
  <c r="R20" i="2"/>
  <c r="S20" i="2" s="1"/>
  <c r="Q21" i="2"/>
  <c r="S21" i="2" s="1"/>
  <c r="R21" i="2"/>
  <c r="Q22" i="2"/>
  <c r="S22" i="2" s="1"/>
  <c r="R22" i="2"/>
  <c r="Q23" i="2"/>
  <c r="S23" i="2" s="1"/>
  <c r="R23" i="2"/>
  <c r="Q24" i="2"/>
  <c r="S24" i="2" s="1"/>
  <c r="R24" i="2"/>
  <c r="Q25" i="2"/>
  <c r="R25" i="2"/>
  <c r="S25" i="2"/>
  <c r="Q26" i="2"/>
  <c r="S26" i="2" s="1"/>
  <c r="R26" i="2"/>
  <c r="Q27" i="2"/>
  <c r="R27" i="2"/>
  <c r="S27" i="2"/>
  <c r="R4" i="2"/>
  <c r="L4" i="2"/>
  <c r="N4" i="2" s="1"/>
  <c r="L6" i="2"/>
  <c r="N6" i="2" s="1"/>
  <c r="M6" i="2"/>
  <c r="L7" i="2"/>
  <c r="M7" i="2"/>
  <c r="N7" i="2"/>
  <c r="L8" i="2"/>
  <c r="N8" i="2" s="1"/>
  <c r="M8" i="2"/>
  <c r="L9" i="2"/>
  <c r="N9" i="2" s="1"/>
  <c r="M9" i="2"/>
  <c r="L10" i="2"/>
  <c r="M10" i="2"/>
  <c r="N10" i="2"/>
  <c r="L11" i="2"/>
  <c r="N11" i="2" s="1"/>
  <c r="M11" i="2"/>
  <c r="L12" i="2"/>
  <c r="N12" i="2" s="1"/>
  <c r="M12" i="2"/>
  <c r="L13" i="2"/>
  <c r="M13" i="2"/>
  <c r="N13" i="2"/>
  <c r="L14" i="2"/>
  <c r="M14" i="2"/>
  <c r="N14" i="2"/>
  <c r="L15" i="2"/>
  <c r="M15" i="2"/>
  <c r="N15" i="2"/>
  <c r="L16" i="2"/>
  <c r="N16" i="2" s="1"/>
  <c r="M16" i="2"/>
  <c r="L17" i="2"/>
  <c r="N17" i="2" s="1"/>
  <c r="M17" i="2"/>
  <c r="L18" i="2"/>
  <c r="M18" i="2"/>
  <c r="N18" i="2"/>
  <c r="L19" i="2"/>
  <c r="N19" i="2" s="1"/>
  <c r="M19" i="2"/>
  <c r="L20" i="2"/>
  <c r="N20" i="2" s="1"/>
  <c r="M20" i="2"/>
  <c r="L21" i="2"/>
  <c r="M21" i="2"/>
  <c r="N21" i="2"/>
  <c r="L22" i="2"/>
  <c r="M22" i="2"/>
  <c r="N22" i="2"/>
  <c r="L23" i="2"/>
  <c r="M23" i="2"/>
  <c r="N23" i="2"/>
  <c r="L24" i="2"/>
  <c r="N24" i="2" s="1"/>
  <c r="M24" i="2"/>
  <c r="L25" i="2"/>
  <c r="N25" i="2" s="1"/>
  <c r="M25" i="2"/>
  <c r="L26" i="2"/>
  <c r="M26" i="2"/>
  <c r="N26" i="2"/>
  <c r="L27" i="2"/>
  <c r="N27" i="2" s="1"/>
  <c r="M27" i="2"/>
  <c r="L28" i="2"/>
  <c r="N28" i="2" s="1"/>
  <c r="M28" i="2"/>
  <c r="L29" i="2"/>
  <c r="M29" i="2"/>
  <c r="N29" i="2"/>
  <c r="L30" i="2"/>
  <c r="M30" i="2"/>
  <c r="N30" i="2"/>
  <c r="L31" i="2"/>
  <c r="M31" i="2"/>
  <c r="N31" i="2"/>
  <c r="L32" i="2"/>
  <c r="N32" i="2" s="1"/>
  <c r="M32" i="2"/>
  <c r="L33" i="2"/>
  <c r="N33" i="2" s="1"/>
  <c r="M33" i="2"/>
  <c r="L34" i="2"/>
  <c r="M34" i="2"/>
  <c r="N34" i="2"/>
  <c r="L35" i="2"/>
  <c r="N35" i="2" s="1"/>
  <c r="M35" i="2"/>
  <c r="L36" i="2"/>
  <c r="N36" i="2" s="1"/>
  <c r="M36" i="2"/>
  <c r="L37" i="2"/>
  <c r="M37" i="2"/>
  <c r="N37" i="2"/>
  <c r="L38" i="2"/>
  <c r="M38" i="2"/>
  <c r="N38" i="2"/>
  <c r="L39" i="2"/>
  <c r="M39" i="2"/>
  <c r="N39" i="2"/>
  <c r="L40" i="2"/>
  <c r="N40" i="2" s="1"/>
  <c r="M40" i="2"/>
  <c r="L41" i="2"/>
  <c r="N41" i="2" s="1"/>
  <c r="M41" i="2"/>
  <c r="L42" i="2"/>
  <c r="M42" i="2"/>
  <c r="N42" i="2"/>
  <c r="L43" i="2"/>
  <c r="N43" i="2" s="1"/>
  <c r="M43" i="2"/>
  <c r="L44" i="2"/>
  <c r="N44" i="2" s="1"/>
  <c r="M44" i="2"/>
  <c r="L45" i="2"/>
  <c r="M45" i="2"/>
  <c r="N45" i="2"/>
  <c r="L46" i="2"/>
  <c r="M46" i="2"/>
  <c r="N46" i="2"/>
  <c r="L47" i="2"/>
  <c r="M47" i="2"/>
  <c r="N47" i="2"/>
  <c r="L48" i="2"/>
  <c r="N48" i="2" s="1"/>
  <c r="M48" i="2"/>
  <c r="L49" i="2"/>
  <c r="N49" i="2" s="1"/>
  <c r="M49" i="2"/>
  <c r="L50" i="2"/>
  <c r="M50" i="2"/>
  <c r="N50" i="2"/>
  <c r="L51" i="2"/>
  <c r="N51" i="2" s="1"/>
  <c r="M51" i="2"/>
  <c r="L52" i="2"/>
  <c r="N52" i="2" s="1"/>
  <c r="M52" i="2"/>
  <c r="L53" i="2"/>
  <c r="M53" i="2"/>
  <c r="N53" i="2"/>
  <c r="L54" i="2"/>
  <c r="M54" i="2"/>
  <c r="N54" i="2"/>
  <c r="L55" i="2"/>
  <c r="M55" i="2"/>
  <c r="N55" i="2"/>
  <c r="L56" i="2"/>
  <c r="N56" i="2" s="1"/>
  <c r="M56" i="2"/>
  <c r="L57" i="2"/>
  <c r="N57" i="2" s="1"/>
  <c r="M57" i="2"/>
  <c r="L58" i="2"/>
  <c r="M58" i="2"/>
  <c r="N58" i="2"/>
  <c r="L59" i="2"/>
  <c r="N59" i="2" s="1"/>
  <c r="M59" i="2"/>
  <c r="L60" i="2"/>
  <c r="N60" i="2" s="1"/>
  <c r="M60" i="2"/>
  <c r="L61" i="2"/>
  <c r="M61" i="2"/>
  <c r="N61" i="2"/>
  <c r="L62" i="2"/>
  <c r="M62" i="2"/>
  <c r="N62" i="2"/>
  <c r="L63" i="2"/>
  <c r="M63" i="2"/>
  <c r="N63" i="2"/>
  <c r="L5" i="2"/>
  <c r="N5" i="2" s="1"/>
  <c r="M5" i="2"/>
  <c r="M4" i="2"/>
  <c r="H5" i="2"/>
  <c r="H6" i="2"/>
  <c r="I6" i="2" s="1"/>
  <c r="H7" i="2"/>
  <c r="H8" i="2"/>
  <c r="H9" i="2"/>
  <c r="H10" i="2"/>
  <c r="H11" i="2"/>
  <c r="H12" i="2"/>
  <c r="I12" i="2" s="1"/>
  <c r="H13" i="2"/>
  <c r="H14" i="2"/>
  <c r="H15" i="2"/>
  <c r="H16" i="2"/>
  <c r="H17" i="2"/>
  <c r="H18" i="2"/>
  <c r="I18" i="2" s="1"/>
  <c r="H19" i="2"/>
  <c r="H20" i="2"/>
  <c r="I20" i="2" s="1"/>
  <c r="H21" i="2"/>
  <c r="H22" i="2"/>
  <c r="H23" i="2"/>
  <c r="H24" i="2"/>
  <c r="H25" i="2"/>
  <c r="H26" i="2"/>
  <c r="H27" i="2"/>
  <c r="H28" i="2"/>
  <c r="I28" i="2" s="1"/>
  <c r="H29" i="2"/>
  <c r="H30" i="2"/>
  <c r="I30" i="2" s="1"/>
  <c r="H31" i="2"/>
  <c r="H32" i="2"/>
  <c r="H33" i="2"/>
  <c r="H34" i="2"/>
  <c r="H35" i="2"/>
  <c r="H36" i="2"/>
  <c r="I36" i="2" s="1"/>
  <c r="H37" i="2"/>
  <c r="H38" i="2"/>
  <c r="H39" i="2"/>
  <c r="G5" i="2"/>
  <c r="I5" i="2" s="1"/>
  <c r="G6" i="2"/>
  <c r="G7" i="2"/>
  <c r="I7" i="2" s="1"/>
  <c r="G8" i="2"/>
  <c r="G9" i="2"/>
  <c r="G10" i="2"/>
  <c r="G11" i="2"/>
  <c r="I11" i="2" s="1"/>
  <c r="G12" i="2"/>
  <c r="G13" i="2"/>
  <c r="I13" i="2" s="1"/>
  <c r="G14" i="2"/>
  <c r="G15" i="2"/>
  <c r="G16" i="2"/>
  <c r="G17" i="2"/>
  <c r="G18" i="2"/>
  <c r="G19" i="2"/>
  <c r="I19" i="2" s="1"/>
  <c r="G20" i="2"/>
  <c r="G21" i="2"/>
  <c r="I21" i="2" s="1"/>
  <c r="G22" i="2"/>
  <c r="G23" i="2"/>
  <c r="G24" i="2"/>
  <c r="G25" i="2"/>
  <c r="G26" i="2"/>
  <c r="G27" i="2"/>
  <c r="I27" i="2" s="1"/>
  <c r="G28" i="2"/>
  <c r="G29" i="2"/>
  <c r="I29" i="2" s="1"/>
  <c r="G30" i="2"/>
  <c r="G31" i="2"/>
  <c r="G32" i="2"/>
  <c r="G33" i="2"/>
  <c r="G34" i="2"/>
  <c r="G35" i="2"/>
  <c r="I35" i="2" s="1"/>
  <c r="G36" i="2"/>
  <c r="G37" i="2"/>
  <c r="G38" i="2"/>
  <c r="G39" i="2"/>
  <c r="H4" i="2"/>
  <c r="G4" i="2"/>
  <c r="D53" i="2"/>
  <c r="I8" i="2"/>
  <c r="I9" i="2"/>
  <c r="I10" i="2"/>
  <c r="I14" i="2"/>
  <c r="I15" i="2"/>
  <c r="I16" i="2"/>
  <c r="I17" i="2"/>
  <c r="I22" i="2"/>
  <c r="I23" i="2"/>
  <c r="I24" i="2"/>
  <c r="I25" i="2"/>
  <c r="I26" i="2"/>
  <c r="I31" i="2"/>
  <c r="I32" i="2"/>
  <c r="I33" i="2"/>
  <c r="I34" i="2"/>
  <c r="I38" i="2"/>
  <c r="I3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4" i="2"/>
  <c r="C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4" i="2"/>
  <c r="F3" i="1"/>
  <c r="F4" i="1"/>
  <c r="F5" i="1"/>
  <c r="F6" i="1"/>
  <c r="F7" i="1"/>
  <c r="F8" i="1"/>
  <c r="F9" i="1"/>
  <c r="F10" i="1"/>
  <c r="F11" i="1"/>
  <c r="F2" i="1"/>
  <c r="H41" i="2" l="1"/>
  <c r="I37" i="2"/>
  <c r="G41" i="2"/>
  <c r="I4" i="2"/>
  <c r="B53" i="2"/>
  <c r="I41" i="2" l="1"/>
</calcChain>
</file>

<file path=xl/sharedStrings.xml><?xml version="1.0" encoding="utf-8"?>
<sst xmlns="http://schemas.openxmlformats.org/spreadsheetml/2006/main" count="78" uniqueCount="20">
  <si>
    <t>S.No.</t>
  </si>
  <si>
    <t>Name</t>
  </si>
  <si>
    <t>Loan Amount</t>
  </si>
  <si>
    <t>EMI</t>
  </si>
  <si>
    <t xml:space="preserve">Ravindra </t>
  </si>
  <si>
    <t>Kaul Singh</t>
  </si>
  <si>
    <t>Karry</t>
  </si>
  <si>
    <t>Kristopher</t>
  </si>
  <si>
    <t>Shweta</t>
  </si>
  <si>
    <t>shivangi</t>
  </si>
  <si>
    <t>Simran</t>
  </si>
  <si>
    <t>Tanya</t>
  </si>
  <si>
    <t>Rajesh</t>
  </si>
  <si>
    <t>Amitabh</t>
  </si>
  <si>
    <t>Tenure (Years)</t>
  </si>
  <si>
    <t>Rate/Annum</t>
  </si>
  <si>
    <t>Months</t>
  </si>
  <si>
    <t>Principal</t>
  </si>
  <si>
    <t>Interest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</si>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</sst>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&quot;$&quot;#,##0.00_);[Red]\(&quot;$&quot;#,##0.00\)"/>
    <numFmt numFmtId="165" formatCode="_ [$₹-439]\ * #,##0.00_ ;_ [$₹-439]\ * \-#,##0.00_ ;_ [$₹-439]\ * &quot;-&quot;??_ ;_ @_ "/>
    <numFmt numFmtId="166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0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164" fontId="0" fillId="0" borderId="0" xfId="0" applyNumberFormat="1"/>
    <xf numFmtId="0" fontId="3" fillId="0" borderId="1" xfId="0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166" fontId="0" fillId="0" borderId="1" xfId="0" applyNumberFormat="1" applyBorder="1"/>
    <xf numFmtId="8" fontId="0" fillId="0" borderId="1" xfId="1" applyNumberFormat="1" applyFont="1" applyBorder="1"/>
    <xf numFmtId="44" fontId="0" fillId="0" borderId="0" xfId="1" applyFont="1" applyBorder="1"/>
    <xf numFmtId="0" fontId="1" fillId="2" borderId="1" xfId="0" applyNumberFormat="1" applyFont="1" applyFill="1" applyBorder="1"/>
    <xf numFmtId="10" fontId="1" fillId="2" borderId="1" xfId="0" applyNumberFormat="1" applyFont="1" applyFill="1" applyBorder="1"/>
    <xf numFmtId="166" fontId="0" fillId="0" borderId="1" xfId="1" applyNumberFormat="1" applyFont="1" applyBorder="1"/>
    <xf numFmtId="44" fontId="1" fillId="2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E2" sqref="E2"/>
    </sheetView>
  </sheetViews>
  <sheetFormatPr defaultRowHeight="14.4" x14ac:dyDescent="0.3"/>
  <cols>
    <col min="1" max="1" width="5.6640625" bestFit="1" customWidth="1"/>
    <col min="2" max="2" width="10.33203125" bestFit="1" customWidth="1"/>
    <col min="3" max="3" width="12.6640625" bestFit="1" customWidth="1"/>
    <col min="4" max="4" width="12.33203125" bestFit="1" customWidth="1"/>
    <col min="5" max="5" width="14" bestFit="1" customWidth="1"/>
    <col min="6" max="6" width="13.44140625" bestFit="1" customWidth="1"/>
    <col min="7" max="7" width="10.5546875" bestFit="1" customWidth="1"/>
    <col min="8" max="8" width="10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 t="s">
        <v>3</v>
      </c>
    </row>
    <row r="2" spans="1:8" x14ac:dyDescent="0.3">
      <c r="A2" s="1">
        <v>1</v>
      </c>
      <c r="B2" s="1" t="s">
        <v>4</v>
      </c>
      <c r="C2" s="2">
        <v>400000</v>
      </c>
      <c r="D2" s="3">
        <v>0.115</v>
      </c>
      <c r="E2" s="1">
        <v>4</v>
      </c>
      <c r="F2" s="2">
        <f>PMT(D2/12,E2*12, -C2)</f>
        <v>10435.603562342954</v>
      </c>
    </row>
    <row r="3" spans="1:8" x14ac:dyDescent="0.3">
      <c r="A3" s="1">
        <v>2</v>
      </c>
      <c r="B3" s="1" t="s">
        <v>5</v>
      </c>
      <c r="C3" s="2">
        <v>350000</v>
      </c>
      <c r="D3" s="3">
        <v>0.12</v>
      </c>
      <c r="E3" s="1">
        <v>3</v>
      </c>
      <c r="F3" s="2">
        <f t="shared" ref="F3:F11" si="0">PMT(D3/12,E3*12, -C3)</f>
        <v>11625.008434497917</v>
      </c>
    </row>
    <row r="4" spans="1:8" x14ac:dyDescent="0.3">
      <c r="A4" s="1">
        <v>3</v>
      </c>
      <c r="B4" s="1" t="s">
        <v>6</v>
      </c>
      <c r="C4" s="2">
        <v>800000</v>
      </c>
      <c r="D4" s="3">
        <v>0.105</v>
      </c>
      <c r="E4" s="1">
        <v>5</v>
      </c>
      <c r="F4" s="2">
        <f t="shared" si="0"/>
        <v>17195.120302493968</v>
      </c>
    </row>
    <row r="5" spans="1:8" x14ac:dyDescent="0.3">
      <c r="A5" s="1">
        <v>4</v>
      </c>
      <c r="B5" s="1" t="s">
        <v>7</v>
      </c>
      <c r="C5" s="2">
        <v>300000</v>
      </c>
      <c r="D5" s="3">
        <v>0.11</v>
      </c>
      <c r="E5" s="1">
        <v>2</v>
      </c>
      <c r="F5" s="2">
        <f t="shared" si="0"/>
        <v>13982.351458957519</v>
      </c>
    </row>
    <row r="6" spans="1:8" x14ac:dyDescent="0.3">
      <c r="A6" s="1">
        <v>5</v>
      </c>
      <c r="B6" s="1" t="s">
        <v>8</v>
      </c>
      <c r="C6" s="2">
        <v>700000</v>
      </c>
      <c r="D6" s="3">
        <v>0.09</v>
      </c>
      <c r="E6" s="1">
        <v>6</v>
      </c>
      <c r="F6" s="2">
        <f t="shared" si="0"/>
        <v>12617.876017790282</v>
      </c>
    </row>
    <row r="7" spans="1:8" x14ac:dyDescent="0.3">
      <c r="A7" s="1">
        <v>6</v>
      </c>
      <c r="B7" s="1" t="s">
        <v>9</v>
      </c>
      <c r="C7" s="2">
        <v>640000</v>
      </c>
      <c r="D7" s="3">
        <v>0.08</v>
      </c>
      <c r="E7" s="1">
        <v>12</v>
      </c>
      <c r="F7" s="2">
        <f t="shared" si="0"/>
        <v>6927.6965337822821</v>
      </c>
    </row>
    <row r="8" spans="1:8" x14ac:dyDescent="0.3">
      <c r="A8" s="1">
        <v>7</v>
      </c>
      <c r="B8" s="1" t="s">
        <v>10</v>
      </c>
      <c r="C8" s="2">
        <v>400000</v>
      </c>
      <c r="D8" s="3">
        <v>0.13</v>
      </c>
      <c r="E8" s="1">
        <v>1</v>
      </c>
      <c r="F8" s="2">
        <f t="shared" si="0"/>
        <v>35726.910284699596</v>
      </c>
    </row>
    <row r="9" spans="1:8" x14ac:dyDescent="0.3">
      <c r="A9" s="1">
        <v>8</v>
      </c>
      <c r="B9" s="1" t="s">
        <v>11</v>
      </c>
      <c r="C9" s="2">
        <v>150000</v>
      </c>
      <c r="D9" s="3">
        <v>0.11</v>
      </c>
      <c r="E9" s="1">
        <v>1.5</v>
      </c>
      <c r="F9" s="2">
        <f t="shared" si="0"/>
        <v>9077.7813567800476</v>
      </c>
    </row>
    <row r="10" spans="1:8" x14ac:dyDescent="0.3">
      <c r="A10" s="1">
        <v>9</v>
      </c>
      <c r="B10" s="1" t="s">
        <v>12</v>
      </c>
      <c r="C10" s="2">
        <v>120000</v>
      </c>
      <c r="D10" s="3">
        <v>0.12</v>
      </c>
      <c r="E10" s="1">
        <v>5.5</v>
      </c>
      <c r="F10" s="2">
        <f t="shared" si="0"/>
        <v>2492.4625747805271</v>
      </c>
    </row>
    <row r="11" spans="1:8" x14ac:dyDescent="0.3">
      <c r="A11" s="1">
        <v>10</v>
      </c>
      <c r="B11" s="1" t="s">
        <v>13</v>
      </c>
      <c r="C11" s="2">
        <v>100000</v>
      </c>
      <c r="D11" s="3">
        <v>0.1</v>
      </c>
      <c r="E11" s="1">
        <v>3</v>
      </c>
      <c r="F11" s="2">
        <f t="shared" si="0"/>
        <v>3226.7187193837485</v>
      </c>
    </row>
    <row r="14" spans="1:8" x14ac:dyDescent="0.3">
      <c r="F14" s="13"/>
      <c r="G14" s="13"/>
      <c r="H14" s="13"/>
    </row>
  </sheetData>
  <scenarios current="0" show="0">
    <scenario name="Loan" locked="1" count="4" user="Rahul" comment="Created by Rahul on 14-10-2013_x000a_Modified by Rahul on 14-10-2013">
      <inputCells r="C2" val="400000" numFmtId="165"/>
      <inputCells r="D2" val="0.115" numFmtId="10"/>
      <inputCells r="E2" val="4"/>
      <inputCells r="F2" val="1500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75"/>
  <sheetViews>
    <sheetView tabSelected="1" topLeftCell="J1" workbookViewId="0">
      <selection activeCell="AR21" sqref="AR21"/>
    </sheetView>
  </sheetViews>
  <sheetFormatPr defaultRowHeight="14.4" x14ac:dyDescent="0.3"/>
  <cols>
    <col min="2" max="2" width="15.109375" customWidth="1"/>
    <col min="3" max="3" width="13.5546875" customWidth="1"/>
    <col min="4" max="4" width="12.88671875" customWidth="1"/>
    <col min="7" max="7" width="16.33203125" customWidth="1"/>
    <col min="8" max="8" width="13" customWidth="1"/>
    <col min="9" max="9" width="13.109375" customWidth="1"/>
    <col min="12" max="12" width="11.33203125" bestFit="1" customWidth="1"/>
    <col min="13" max="13" width="11.33203125" customWidth="1"/>
    <col min="14" max="14" width="11.33203125" bestFit="1" customWidth="1"/>
    <col min="17" max="17" width="11.33203125" bestFit="1" customWidth="1"/>
    <col min="18" max="18" width="10.33203125" bestFit="1" customWidth="1"/>
    <col min="19" max="19" width="11.33203125" bestFit="1" customWidth="1"/>
    <col min="22" max="23" width="10.33203125" bestFit="1" customWidth="1"/>
    <col min="24" max="24" width="11.33203125" bestFit="1" customWidth="1"/>
    <col min="27" max="28" width="10.33203125" bestFit="1" customWidth="1"/>
    <col min="29" max="29" width="11.33203125" customWidth="1"/>
    <col min="32" max="32" width="10.33203125" bestFit="1" customWidth="1"/>
    <col min="33" max="33" width="10.33203125" customWidth="1"/>
    <col min="34" max="34" width="11.21875" customWidth="1"/>
    <col min="37" max="37" width="10.33203125" bestFit="1" customWidth="1"/>
    <col min="38" max="38" width="11.44140625" customWidth="1"/>
    <col min="39" max="39" width="10.33203125" bestFit="1" customWidth="1"/>
    <col min="42" max="42" width="10.33203125" bestFit="1" customWidth="1"/>
    <col min="43" max="43" width="9" bestFit="1" customWidth="1"/>
    <col min="44" max="44" width="10.33203125" bestFit="1" customWidth="1"/>
  </cols>
  <sheetData>
    <row r="1" spans="1:44" ht="18" x14ac:dyDescent="0.35">
      <c r="A1" s="14" t="s">
        <v>4</v>
      </c>
      <c r="B1" s="14"/>
      <c r="C1" s="14"/>
      <c r="D1" s="14"/>
      <c r="F1" s="14" t="s">
        <v>5</v>
      </c>
      <c r="G1" s="14"/>
      <c r="H1" s="14"/>
      <c r="I1" s="14"/>
      <c r="K1" s="14" t="s">
        <v>6</v>
      </c>
      <c r="L1" s="14"/>
      <c r="M1" s="14"/>
      <c r="N1" s="14"/>
      <c r="P1" s="14" t="s">
        <v>7</v>
      </c>
      <c r="Q1" s="14"/>
      <c r="R1" s="14"/>
      <c r="S1" s="14"/>
      <c r="U1" s="14" t="s">
        <v>8</v>
      </c>
      <c r="V1" s="14"/>
      <c r="W1" s="14"/>
      <c r="X1" s="14"/>
      <c r="Z1" s="14" t="s">
        <v>10</v>
      </c>
      <c r="AA1" s="14"/>
      <c r="AB1" s="14"/>
      <c r="AC1" s="14"/>
      <c r="AE1" s="14" t="s">
        <v>11</v>
      </c>
      <c r="AF1" s="14"/>
      <c r="AG1" s="14"/>
      <c r="AH1" s="14"/>
      <c r="AJ1" s="14" t="s">
        <v>12</v>
      </c>
      <c r="AK1" s="14"/>
      <c r="AL1" s="14"/>
      <c r="AM1" s="14"/>
      <c r="AO1" s="14" t="s">
        <v>13</v>
      </c>
      <c r="AP1" s="14"/>
      <c r="AQ1" s="14"/>
      <c r="AR1" s="14"/>
    </row>
    <row r="3" spans="1:44" x14ac:dyDescent="0.3">
      <c r="A3" s="4" t="s">
        <v>16</v>
      </c>
      <c r="B3" s="4" t="s">
        <v>17</v>
      </c>
      <c r="C3" s="4" t="s">
        <v>18</v>
      </c>
      <c r="D3" s="4" t="s">
        <v>3</v>
      </c>
      <c r="F3" s="4" t="s">
        <v>16</v>
      </c>
      <c r="G3" s="4" t="s">
        <v>17</v>
      </c>
      <c r="H3" s="4" t="s">
        <v>18</v>
      </c>
      <c r="I3" s="4" t="s">
        <v>3</v>
      </c>
      <c r="K3" s="4" t="s">
        <v>16</v>
      </c>
      <c r="L3" s="4" t="s">
        <v>17</v>
      </c>
      <c r="M3" s="4" t="s">
        <v>18</v>
      </c>
      <c r="N3" s="4" t="s">
        <v>3</v>
      </c>
      <c r="P3" s="4" t="s">
        <v>16</v>
      </c>
      <c r="Q3" s="4" t="s">
        <v>17</v>
      </c>
      <c r="R3" s="4" t="s">
        <v>18</v>
      </c>
      <c r="S3" s="4" t="s">
        <v>3</v>
      </c>
      <c r="U3" s="4" t="s">
        <v>16</v>
      </c>
      <c r="V3" s="4" t="s">
        <v>17</v>
      </c>
      <c r="W3" s="4" t="s">
        <v>18</v>
      </c>
      <c r="X3" s="4" t="s">
        <v>3</v>
      </c>
      <c r="Z3" s="4" t="s">
        <v>16</v>
      </c>
      <c r="AA3" s="4" t="s">
        <v>17</v>
      </c>
      <c r="AB3" s="4" t="s">
        <v>18</v>
      </c>
      <c r="AC3" s="4" t="s">
        <v>3</v>
      </c>
      <c r="AE3" s="4" t="s">
        <v>16</v>
      </c>
      <c r="AF3" s="4" t="s">
        <v>17</v>
      </c>
      <c r="AG3" s="4" t="s">
        <v>18</v>
      </c>
      <c r="AH3" s="4" t="s">
        <v>3</v>
      </c>
      <c r="AJ3" s="4" t="s">
        <v>16</v>
      </c>
      <c r="AK3" s="4" t="s">
        <v>17</v>
      </c>
      <c r="AL3" s="4" t="s">
        <v>18</v>
      </c>
      <c r="AM3" s="4" t="s">
        <v>3</v>
      </c>
      <c r="AO3" s="4" t="s">
        <v>16</v>
      </c>
      <c r="AP3" s="4" t="s">
        <v>17</v>
      </c>
      <c r="AQ3" s="4" t="s">
        <v>18</v>
      </c>
      <c r="AR3" s="4" t="s">
        <v>3</v>
      </c>
    </row>
    <row r="4" spans="1:44" x14ac:dyDescent="0.3">
      <c r="A4" s="1">
        <v>1</v>
      </c>
      <c r="B4" s="18">
        <f>PPMT(Sheet1!$D$2/12, Monthly!A4, Sheet1!$E$2 * 12, -Sheet1!$C$2)</f>
        <v>6602.2702290096204</v>
      </c>
      <c r="C4" s="17">
        <f>IPMT(Sheet1!$D$2/12,Monthly!A4,Sheet1!$E$2*12,-Sheet1!$C$2)</f>
        <v>3833.333333333333</v>
      </c>
      <c r="D4" s="5">
        <f>SUM(B4:C4)</f>
        <v>10435.603562342953</v>
      </c>
      <c r="F4" s="1">
        <v>1</v>
      </c>
      <c r="G4" s="17">
        <f>PPMT(Sheet1!$D$3/12,Monthly!F4,Sheet1!$E$3 * 12,-Sheet1!$C$3)</f>
        <v>8125.0084344979168</v>
      </c>
      <c r="H4" s="18">
        <f>IPMT(Sheet1!$D$3/12,Monthly!F4,Sheet1!$E$3 * 12,-Sheet1!$C$3)</f>
        <v>3500</v>
      </c>
      <c r="I4" s="15">
        <f>SUM(G4:H4)</f>
        <v>11625.008434497917</v>
      </c>
      <c r="K4" s="1">
        <v>1</v>
      </c>
      <c r="L4" s="18">
        <f>PPMT(Sheet1!$D$4/12,Monthly!K4,Sheet1!$E$4 * 12,-Sheet1!$C$4)</f>
        <v>10195.120302493968</v>
      </c>
      <c r="M4" s="15">
        <f>IPMT(Sheet1!$D$4/12,Monthly!K4,Sheet1!$E$4 * 12,-Sheet1!$C$4)</f>
        <v>6999.9999999999991</v>
      </c>
      <c r="N4" s="15">
        <f>SUM(L4:M4)</f>
        <v>17195.120302493968</v>
      </c>
      <c r="P4" s="1">
        <v>1</v>
      </c>
      <c r="Q4" s="18">
        <f>PPMT(Sheet1!$D$5/12,Monthly!P4,Sheet1!$E$5 * 12,-Sheet1!$C$5)</f>
        <v>11232.351458957519</v>
      </c>
      <c r="R4" s="15">
        <f>IPMT(Sheet1!$D$5/12,Monthly!P4,Sheet1!$E$5 * 12,-Sheet1!$C$5)</f>
        <v>2750</v>
      </c>
      <c r="S4" s="15">
        <f>SUM(Q4:R4)</f>
        <v>13982.351458957519</v>
      </c>
      <c r="U4" s="1">
        <v>1</v>
      </c>
      <c r="V4" s="18">
        <f>PPMT(Sheet1!$D$6/12,Monthly!U4,Sheet1!$E$6 * 12,-Sheet1!$C$6)</f>
        <v>7367.8760177902832</v>
      </c>
      <c r="W4" s="15">
        <f>IPMT(Sheet1!$D$6/12,Monthly!U4,Sheet1!$E$6 * 12,-Sheet1!$C$6)</f>
        <v>5250</v>
      </c>
      <c r="X4" s="15">
        <f>SUM(V4:W4)</f>
        <v>12617.876017790284</v>
      </c>
      <c r="Z4" s="1">
        <v>1</v>
      </c>
      <c r="AA4" s="18">
        <f>PPMT(Sheet1!$D$8/12,Monthly!Z4,Sheet1!$E$8* 12,-Sheet1!$C$8)</f>
        <v>31393.57695136626</v>
      </c>
      <c r="AB4" s="18">
        <f>IPMT(Sheet1!$D$8/12,Monthly!Z4,Sheet1!$E$8 * 12,-Sheet1!$C$8)</f>
        <v>4333.333333333333</v>
      </c>
      <c r="AC4" s="15">
        <f>SUM(AA4:AB4)</f>
        <v>35726.910284699596</v>
      </c>
      <c r="AE4" s="1">
        <v>1</v>
      </c>
      <c r="AF4" s="18">
        <f>PPMT(Sheet1!$D$9/12,Monthly!AE4,Sheet1!$E$9 * 12,-Sheet1!$C$9)</f>
        <v>7702.7813567800486</v>
      </c>
      <c r="AG4" s="15">
        <f>IPMT(Sheet1!$D$9/12,Monthly!AE4,Sheet1!$E$9 * 12,-Sheet1!$C$9)</f>
        <v>1375</v>
      </c>
      <c r="AH4" s="15">
        <f>SUM(AF4:AG4)</f>
        <v>9077.7813567800476</v>
      </c>
      <c r="AJ4" s="1">
        <v>1</v>
      </c>
      <c r="AK4" s="18">
        <f>PPMT(Sheet1!$D$10/12,Monthly!AJ4,Sheet1!$E$10 * 12,-Sheet1!$C$10)</f>
        <v>1292.4625747805269</v>
      </c>
      <c r="AL4" s="15">
        <f>IPMT(Sheet1!$D$10/12,Monthly!AJ4,Sheet1!$E$10 * 12,-Sheet1!$C$10)</f>
        <v>1200</v>
      </c>
      <c r="AM4" s="15">
        <f>SUM(AK4:AL4)</f>
        <v>2492.4625747805267</v>
      </c>
      <c r="AO4" s="1">
        <v>1</v>
      </c>
      <c r="AP4" s="15">
        <f>PPMT(Sheet1!$D$11/12,Monthly!AO4,Sheet1!$E$11 * 12,-Sheet1!$C$11)</f>
        <v>2393.3853860504155</v>
      </c>
      <c r="AQ4" s="15">
        <f>IPMT(Sheet1!$D$11/12,Monthly!AO4,Sheet1!$E$11 * 12,-Sheet1!$C$11)</f>
        <v>833.33333333333337</v>
      </c>
      <c r="AR4" s="15">
        <f>SUM(AP4:AQ4)</f>
        <v>3226.718719383749</v>
      </c>
    </row>
    <row r="5" spans="1:44" x14ac:dyDescent="0.3">
      <c r="A5" s="1">
        <v>2</v>
      </c>
      <c r="B5" s="18">
        <f>PPMT(Sheet1!$D$2/12, Monthly!A5, Sheet1!$E$2 * 12, -Sheet1!$C$2)</f>
        <v>6665.5419853709627</v>
      </c>
      <c r="C5" s="17">
        <f>IPMT(Sheet1!$D$2/12,Monthly!A5,Sheet1!$E$2*12,-Sheet1!$C$2)</f>
        <v>3770.0615769719916</v>
      </c>
      <c r="D5" s="5">
        <f t="shared" ref="D5:D51" si="0">SUM(B5:C5)</f>
        <v>10435.603562342954</v>
      </c>
      <c r="F5" s="1">
        <v>2</v>
      </c>
      <c r="G5" s="17">
        <f>PPMT(Sheet1!$D$3/12,Monthly!F5,Sheet1!$E$3 * 12,-Sheet1!$C$3)</f>
        <v>8206.2585188428948</v>
      </c>
      <c r="H5" s="18">
        <f>IPMT(Sheet1!$D$3/12,Monthly!F5,Sheet1!$E$3 * 12,-Sheet1!$C$3)</f>
        <v>3418.7499156550207</v>
      </c>
      <c r="I5" s="15">
        <f t="shared" ref="I5:I39" si="1">SUM(G5:H5)</f>
        <v>11625.008434497915</v>
      </c>
      <c r="K5" s="1">
        <v>2</v>
      </c>
      <c r="L5" s="15">
        <f>PPMT(Sheet1!$D$4/12,Monthly!K5,Sheet1!$E$4 * 12,-Sheet1!$C$4)</f>
        <v>10284.32760514079</v>
      </c>
      <c r="M5" s="15">
        <f>IPMT(Sheet1!$D$4/12,Monthly!K5,Sheet1!$E$4 * 12,-Sheet1!$C$4)</f>
        <v>6910.7926973531758</v>
      </c>
      <c r="N5" s="15">
        <f>SUM(L5:M5)</f>
        <v>17195.120302493968</v>
      </c>
      <c r="P5" s="1">
        <v>2</v>
      </c>
      <c r="Q5" s="15">
        <f>PPMT(Sheet1!$D$5/12,Monthly!P5,Sheet1!$E$5 * 12,-Sheet1!$C$5)</f>
        <v>11335.314680664629</v>
      </c>
      <c r="R5" s="15">
        <f>IPMT(Sheet1!$D$5/12,Monthly!P5,Sheet1!$E$5 * 12,-Sheet1!$C$5)</f>
        <v>2647.0367782928888</v>
      </c>
      <c r="S5" s="15">
        <f t="shared" ref="S5:S27" si="2">SUM(Q5:R5)</f>
        <v>13982.351458957517</v>
      </c>
      <c r="U5" s="1">
        <v>2</v>
      </c>
      <c r="V5" s="15">
        <f>PPMT(Sheet1!$D$6/12,Monthly!U5,Sheet1!$E$6 * 12,-Sheet1!$C$6)</f>
        <v>7423.1350879237107</v>
      </c>
      <c r="W5" s="15">
        <f>IPMT(Sheet1!$D$6/12,Monthly!U5,Sheet1!$E$6 * 12,-Sheet1!$C$6)</f>
        <v>5194.7409298665725</v>
      </c>
      <c r="X5" s="15">
        <f t="shared" ref="X5:X68" si="3">SUM(V5:W5)</f>
        <v>12617.876017790284</v>
      </c>
      <c r="Z5" s="1">
        <v>2</v>
      </c>
      <c r="AA5" s="18">
        <f>PPMT(Sheet1!$D$8/12,Monthly!Z5,Sheet1!$E$8* 12,-Sheet1!$C$8)</f>
        <v>31733.674035006061</v>
      </c>
      <c r="AB5" s="18">
        <f>IPMT(Sheet1!$D$8/12,Monthly!Z5,Sheet1!$E$8 * 12,-Sheet1!$C$8)</f>
        <v>3993.236249693532</v>
      </c>
      <c r="AC5" s="15">
        <f t="shared" ref="AC5:AC15" si="4">SUM(AA5:AB5)</f>
        <v>35726.910284699596</v>
      </c>
      <c r="AE5" s="1">
        <v>2</v>
      </c>
      <c r="AF5" s="15">
        <f>PPMT(Sheet1!$D$9/12,Monthly!AE5,Sheet1!$E$9 * 12,-Sheet1!$C$9)</f>
        <v>7773.3901858838663</v>
      </c>
      <c r="AG5" s="15">
        <f>IPMT(Sheet1!$D$9/12,Monthly!AE5,Sheet1!$E$9 * 12,-Sheet1!$C$9)</f>
        <v>1304.3911708961828</v>
      </c>
      <c r="AH5" s="15">
        <f t="shared" ref="AH5:AH21" si="5">SUM(AF5:AG5)</f>
        <v>9077.7813567800495</v>
      </c>
      <c r="AJ5" s="1">
        <v>2</v>
      </c>
      <c r="AK5" s="15">
        <f>PPMT(Sheet1!$D$10/12,Monthly!AJ5,Sheet1!$E$10 * 12,-Sheet1!$C$10)</f>
        <v>1305.3872005283324</v>
      </c>
      <c r="AL5" s="15">
        <f>IPMT(Sheet1!$D$10/12,Monthly!AJ5,Sheet1!$E$10 * 12,-Sheet1!$C$10)</f>
        <v>1187.0753742521947</v>
      </c>
      <c r="AM5" s="15">
        <f t="shared" ref="AM5:AM68" si="6">SUM(AK5:AL5)</f>
        <v>2492.4625747805271</v>
      </c>
      <c r="AO5" s="1">
        <v>2</v>
      </c>
      <c r="AP5" s="15">
        <f>PPMT(Sheet1!$D$11/12,Monthly!AO5,Sheet1!$E$11 * 12,-Sheet1!$C$11)</f>
        <v>2413.3302642675021</v>
      </c>
      <c r="AQ5" s="15">
        <f>IPMT(Sheet1!$D$11/12,Monthly!AO5,Sheet1!$E$11 * 12,-Sheet1!$C$11)</f>
        <v>813.38845511624652</v>
      </c>
      <c r="AR5" s="15">
        <f t="shared" ref="AR5:AR39" si="7">SUM(AP5:AQ5)</f>
        <v>3226.7187193837485</v>
      </c>
    </row>
    <row r="6" spans="1:44" x14ac:dyDescent="0.3">
      <c r="A6" s="1">
        <v>3</v>
      </c>
      <c r="B6" s="18">
        <f>PPMT(Sheet1!$D$2/12, Monthly!A6, Sheet1!$E$2 * 12, -Sheet1!$C$2)</f>
        <v>6729.420096064101</v>
      </c>
      <c r="C6" s="17">
        <f>IPMT(Sheet1!$D$2/12,Monthly!A6,Sheet1!$E$2*12,-Sheet1!$C$2)</f>
        <v>3706.1834662788528</v>
      </c>
      <c r="D6" s="5">
        <f t="shared" si="0"/>
        <v>10435.603562342954</v>
      </c>
      <c r="F6" s="1">
        <v>3</v>
      </c>
      <c r="G6" s="17">
        <f>PPMT(Sheet1!$D$3/12,Monthly!F6,Sheet1!$E$3 * 12,-Sheet1!$C$3)</f>
        <v>8288.3211040313254</v>
      </c>
      <c r="H6" s="18">
        <f>IPMT(Sheet1!$D$3/12,Monthly!F6,Sheet1!$E$3 * 12,-Sheet1!$C$3)</f>
        <v>3336.6873304665928</v>
      </c>
      <c r="I6" s="15">
        <f t="shared" si="1"/>
        <v>11625.008434497919</v>
      </c>
      <c r="K6" s="1">
        <v>3</v>
      </c>
      <c r="L6" s="15">
        <f>PPMT(Sheet1!$D$4/12,Monthly!K6,Sheet1!$E$4 * 12,-Sheet1!$C$4)</f>
        <v>10374.315471685773</v>
      </c>
      <c r="M6" s="15">
        <f>IPMT(Sheet1!$D$4/12,Monthly!K6,Sheet1!$E$4 * 12,-Sheet1!$C$4)</f>
        <v>6820.8048308081952</v>
      </c>
      <c r="N6" s="15">
        <f t="shared" ref="N6:N63" si="8">SUM(L6:M6)</f>
        <v>17195.120302493968</v>
      </c>
      <c r="P6" s="1">
        <v>3</v>
      </c>
      <c r="Q6" s="15">
        <f>PPMT(Sheet1!$D$5/12,Monthly!P6,Sheet1!$E$5 * 12,-Sheet1!$C$5)</f>
        <v>11439.221731904056</v>
      </c>
      <c r="R6" s="15">
        <f>IPMT(Sheet1!$D$5/12,Monthly!P6,Sheet1!$E$5 * 12,-Sheet1!$C$5)</f>
        <v>2543.1297270534637</v>
      </c>
      <c r="S6" s="15">
        <f t="shared" si="2"/>
        <v>13982.351458957519</v>
      </c>
      <c r="U6" s="1">
        <v>3</v>
      </c>
      <c r="V6" s="15">
        <f>PPMT(Sheet1!$D$6/12,Monthly!U6,Sheet1!$E$6 * 12,-Sheet1!$C$6)</f>
        <v>7478.8086010831375</v>
      </c>
      <c r="W6" s="15">
        <f>IPMT(Sheet1!$D$6/12,Monthly!U6,Sheet1!$E$6 * 12,-Sheet1!$C$6)</f>
        <v>5139.0674167071465</v>
      </c>
      <c r="X6" s="15">
        <f t="shared" si="3"/>
        <v>12617.876017790284</v>
      </c>
      <c r="Z6" s="1">
        <v>3</v>
      </c>
      <c r="AA6" s="18">
        <f>PPMT(Sheet1!$D$8/12,Monthly!Z6,Sheet1!$E$8* 12,-Sheet1!$C$8)</f>
        <v>32077.455503718629</v>
      </c>
      <c r="AB6" s="18">
        <f>IPMT(Sheet1!$D$8/12,Monthly!Z6,Sheet1!$E$8 * 12,-Sheet1!$C$8)</f>
        <v>3649.4547809809669</v>
      </c>
      <c r="AC6" s="15">
        <f t="shared" si="4"/>
        <v>35726.910284699596</v>
      </c>
      <c r="AE6" s="1">
        <v>3</v>
      </c>
      <c r="AF6" s="15">
        <f>PPMT(Sheet1!$D$9/12,Monthly!AE6,Sheet1!$E$9 * 12,-Sheet1!$C$9)</f>
        <v>7844.6462625878003</v>
      </c>
      <c r="AG6" s="15">
        <f>IPMT(Sheet1!$D$9/12,Monthly!AE6,Sheet1!$E$9 * 12,-Sheet1!$C$9)</f>
        <v>1233.1350941922472</v>
      </c>
      <c r="AH6" s="15">
        <f t="shared" si="5"/>
        <v>9077.7813567800476</v>
      </c>
      <c r="AJ6" s="1">
        <v>3</v>
      </c>
      <c r="AK6" s="15">
        <f>PPMT(Sheet1!$D$10/12,Monthly!AJ6,Sheet1!$E$10 * 12,-Sheet1!$C$10)</f>
        <v>1318.4410725336156</v>
      </c>
      <c r="AL6" s="15">
        <f>IPMT(Sheet1!$D$10/12,Monthly!AJ6,Sheet1!$E$10 * 12,-Sheet1!$C$10)</f>
        <v>1174.0215022469115</v>
      </c>
      <c r="AM6" s="15">
        <f t="shared" si="6"/>
        <v>2492.4625747805271</v>
      </c>
      <c r="AO6" s="1">
        <v>3</v>
      </c>
      <c r="AP6" s="15">
        <f>PPMT(Sheet1!$D$11/12,Monthly!AO6,Sheet1!$E$11 * 12,-Sheet1!$C$11)</f>
        <v>2433.4413498030644</v>
      </c>
      <c r="AQ6" s="15">
        <f>IPMT(Sheet1!$D$11/12,Monthly!AO6,Sheet1!$E$11 * 12,-Sheet1!$C$11)</f>
        <v>793.27736958068397</v>
      </c>
      <c r="AR6" s="15">
        <f t="shared" si="7"/>
        <v>3226.7187193837485</v>
      </c>
    </row>
    <row r="7" spans="1:44" x14ac:dyDescent="0.3">
      <c r="A7" s="1">
        <v>4</v>
      </c>
      <c r="B7" s="18">
        <f>PPMT(Sheet1!$D$2/12, Monthly!A7, Sheet1!$E$2 * 12, -Sheet1!$C$2)</f>
        <v>6793.9103719847153</v>
      </c>
      <c r="C7" s="17">
        <f>IPMT(Sheet1!$D$2/12,Monthly!A7,Sheet1!$E$2*12,-Sheet1!$C$2)</f>
        <v>3641.6931903582386</v>
      </c>
      <c r="D7" s="5">
        <f t="shared" si="0"/>
        <v>10435.603562342954</v>
      </c>
      <c r="F7" s="1">
        <v>4</v>
      </c>
      <c r="G7" s="17">
        <f>PPMT(Sheet1!$D$3/12,Monthly!F7,Sheet1!$E$3 * 12,-Sheet1!$C$3)</f>
        <v>8371.2043150716381</v>
      </c>
      <c r="H7" s="18">
        <f>IPMT(Sheet1!$D$3/12,Monthly!F7,Sheet1!$E$3 * 12,-Sheet1!$C$3)</f>
        <v>3253.8041194262787</v>
      </c>
      <c r="I7" s="15">
        <f t="shared" si="1"/>
        <v>11625.008434497917</v>
      </c>
      <c r="K7" s="1">
        <v>4</v>
      </c>
      <c r="L7" s="15">
        <f>PPMT(Sheet1!$D$4/12,Monthly!K7,Sheet1!$E$4 * 12,-Sheet1!$C$4)</f>
        <v>10465.090732063025</v>
      </c>
      <c r="M7" s="15">
        <f>IPMT(Sheet1!$D$4/12,Monthly!K7,Sheet1!$E$4 * 12,-Sheet1!$C$4)</f>
        <v>6730.0295704309428</v>
      </c>
      <c r="N7" s="15">
        <f t="shared" si="8"/>
        <v>17195.120302493968</v>
      </c>
      <c r="P7" s="1">
        <v>4</v>
      </c>
      <c r="Q7" s="15">
        <f>PPMT(Sheet1!$D$5/12,Monthly!P7,Sheet1!$E$5 * 12,-Sheet1!$C$5)</f>
        <v>11544.081264446511</v>
      </c>
      <c r="R7" s="15">
        <f>IPMT(Sheet1!$D$5/12,Monthly!P7,Sheet1!$E$5 * 12,-Sheet1!$C$5)</f>
        <v>2438.2701945110093</v>
      </c>
      <c r="S7" s="15">
        <f t="shared" si="2"/>
        <v>13982.351458957521</v>
      </c>
      <c r="U7" s="1">
        <v>4</v>
      </c>
      <c r="V7" s="15">
        <f>PPMT(Sheet1!$D$6/12,Monthly!U7,Sheet1!$E$6 * 12,-Sheet1!$C$6)</f>
        <v>7534.8996655912615</v>
      </c>
      <c r="W7" s="15">
        <f>IPMT(Sheet1!$D$6/12,Monthly!U7,Sheet1!$E$6 * 12,-Sheet1!$C$6)</f>
        <v>5082.9763521990217</v>
      </c>
      <c r="X7" s="15">
        <f t="shared" si="3"/>
        <v>12617.876017790284</v>
      </c>
      <c r="Z7" s="1">
        <v>4</v>
      </c>
      <c r="AA7" s="18">
        <f>PPMT(Sheet1!$D$8/12,Monthly!Z7,Sheet1!$E$8* 12,-Sheet1!$C$8)</f>
        <v>32424.96127167558</v>
      </c>
      <c r="AB7" s="18">
        <f>IPMT(Sheet1!$D$8/12,Monthly!Z7,Sheet1!$E$8 * 12,-Sheet1!$C$8)</f>
        <v>3301.9490130240151</v>
      </c>
      <c r="AC7" s="15">
        <f t="shared" si="4"/>
        <v>35726.910284699596</v>
      </c>
      <c r="AE7" s="1">
        <v>4</v>
      </c>
      <c r="AF7" s="15">
        <f>PPMT(Sheet1!$D$9/12,Monthly!AE7,Sheet1!$E$9 * 12,-Sheet1!$C$9)</f>
        <v>7916.5555199948558</v>
      </c>
      <c r="AG7" s="15">
        <f>IPMT(Sheet1!$D$9/12,Monthly!AE7,Sheet1!$E$9 * 12,-Sheet1!$C$9)</f>
        <v>1161.2258367851925</v>
      </c>
      <c r="AH7" s="15">
        <f t="shared" si="5"/>
        <v>9077.7813567800476</v>
      </c>
      <c r="AJ7" s="1">
        <v>4</v>
      </c>
      <c r="AK7" s="15">
        <f>PPMT(Sheet1!$D$10/12,Monthly!AJ7,Sheet1!$E$10 * 12,-Sheet1!$C$10)</f>
        <v>1331.6254832589518</v>
      </c>
      <c r="AL7" s="15">
        <f>IPMT(Sheet1!$D$10/12,Monthly!AJ7,Sheet1!$E$10 * 12,-Sheet1!$C$10)</f>
        <v>1160.8370915215755</v>
      </c>
      <c r="AM7" s="15">
        <f t="shared" si="6"/>
        <v>2492.4625747805276</v>
      </c>
      <c r="AO7" s="1">
        <v>4</v>
      </c>
      <c r="AP7" s="15">
        <f>PPMT(Sheet1!$D$11/12,Monthly!AO7,Sheet1!$E$11 * 12,-Sheet1!$C$11)</f>
        <v>2453.72002771809</v>
      </c>
      <c r="AQ7" s="15">
        <f>IPMT(Sheet1!$D$11/12,Monthly!AO7,Sheet1!$E$11 * 12,-Sheet1!$C$11)</f>
        <v>772.99869166565838</v>
      </c>
      <c r="AR7" s="15">
        <f t="shared" si="7"/>
        <v>3226.7187193837485</v>
      </c>
    </row>
    <row r="8" spans="1:44" x14ac:dyDescent="0.3">
      <c r="A8" s="1">
        <v>5</v>
      </c>
      <c r="B8" s="18">
        <f>PPMT(Sheet1!$D$2/12, Monthly!A8, Sheet1!$E$2 * 12, -Sheet1!$C$2)</f>
        <v>6859.0186797162351</v>
      </c>
      <c r="C8" s="17">
        <f>IPMT(Sheet1!$D$2/12,Monthly!A8,Sheet1!$E$2*12,-Sheet1!$C$2)</f>
        <v>3576.5848826267179</v>
      </c>
      <c r="D8" s="5">
        <f t="shared" si="0"/>
        <v>10435.603562342953</v>
      </c>
      <c r="F8" s="1">
        <v>5</v>
      </c>
      <c r="G8" s="17">
        <f>PPMT(Sheet1!$D$3/12,Monthly!F8,Sheet1!$E$3 * 12,-Sheet1!$C$3)</f>
        <v>8454.9163582223537</v>
      </c>
      <c r="H8" s="18">
        <f>IPMT(Sheet1!$D$3/12,Monthly!F8,Sheet1!$E$3 * 12,-Sheet1!$C$3)</f>
        <v>3170.0920762755622</v>
      </c>
      <c r="I8" s="15">
        <f t="shared" si="1"/>
        <v>11625.008434497915</v>
      </c>
      <c r="K8" s="1">
        <v>5</v>
      </c>
      <c r="L8" s="15">
        <f>PPMT(Sheet1!$D$4/12,Monthly!K8,Sheet1!$E$4 * 12,-Sheet1!$C$4)</f>
        <v>10556.660275968576</v>
      </c>
      <c r="M8" s="15">
        <f>IPMT(Sheet1!$D$4/12,Monthly!K8,Sheet1!$E$4 * 12,-Sheet1!$C$4)</f>
        <v>6638.4600265253921</v>
      </c>
      <c r="N8" s="15">
        <f t="shared" si="8"/>
        <v>17195.120302493968</v>
      </c>
      <c r="P8" s="1">
        <v>5</v>
      </c>
      <c r="Q8" s="15">
        <f>PPMT(Sheet1!$D$5/12,Monthly!P8,Sheet1!$E$5 * 12,-Sheet1!$C$5)</f>
        <v>11649.902009370604</v>
      </c>
      <c r="R8" s="15">
        <f>IPMT(Sheet1!$D$5/12,Monthly!P8,Sheet1!$E$5 * 12,-Sheet1!$C$5)</f>
        <v>2332.4494495869171</v>
      </c>
      <c r="S8" s="15">
        <f t="shared" si="2"/>
        <v>13982.351458957521</v>
      </c>
      <c r="U8" s="1">
        <v>5</v>
      </c>
      <c r="V8" s="15">
        <f>PPMT(Sheet1!$D$6/12,Monthly!U8,Sheet1!$E$6 * 12,-Sheet1!$C$6)</f>
        <v>7591.4114130831958</v>
      </c>
      <c r="W8" s="15">
        <f>IPMT(Sheet1!$D$6/12,Monthly!U8,Sheet1!$E$6 * 12,-Sheet1!$C$6)</f>
        <v>5026.4646047070873</v>
      </c>
      <c r="X8" s="15">
        <f t="shared" si="3"/>
        <v>12617.876017790284</v>
      </c>
      <c r="Z8" s="1">
        <v>5</v>
      </c>
      <c r="AA8" s="18">
        <f>PPMT(Sheet1!$D$8/12,Monthly!Z8,Sheet1!$E$8* 12,-Sheet1!$C$8)</f>
        <v>32776.231685452069</v>
      </c>
      <c r="AB8" s="18">
        <f>IPMT(Sheet1!$D$8/12,Monthly!Z8,Sheet1!$E$8 * 12,-Sheet1!$C$8)</f>
        <v>2950.6785992475302</v>
      </c>
      <c r="AC8" s="15">
        <f t="shared" si="4"/>
        <v>35726.910284699596</v>
      </c>
      <c r="AE8" s="1">
        <v>5</v>
      </c>
      <c r="AF8" s="15">
        <f>PPMT(Sheet1!$D$9/12,Monthly!AE8,Sheet1!$E$9 * 12,-Sheet1!$C$9)</f>
        <v>7989.1239455948089</v>
      </c>
      <c r="AG8" s="15">
        <f>IPMT(Sheet1!$D$9/12,Monthly!AE8,Sheet1!$E$9 * 12,-Sheet1!$C$9)</f>
        <v>1088.6574111852397</v>
      </c>
      <c r="AH8" s="15">
        <f t="shared" si="5"/>
        <v>9077.7813567800476</v>
      </c>
      <c r="AJ8" s="1">
        <v>5</v>
      </c>
      <c r="AK8" s="15">
        <f>PPMT(Sheet1!$D$10/12,Monthly!AJ8,Sheet1!$E$10 * 12,-Sheet1!$C$10)</f>
        <v>1344.9417380915413</v>
      </c>
      <c r="AL8" s="15">
        <f>IPMT(Sheet1!$D$10/12,Monthly!AJ8,Sheet1!$E$10 * 12,-Sheet1!$C$10)</f>
        <v>1147.5208366889858</v>
      </c>
      <c r="AM8" s="15">
        <f t="shared" si="6"/>
        <v>2492.4625747805271</v>
      </c>
      <c r="AO8" s="1">
        <v>5</v>
      </c>
      <c r="AP8" s="15">
        <f>PPMT(Sheet1!$D$11/12,Monthly!AO8,Sheet1!$E$11 * 12,-Sheet1!$C$11)</f>
        <v>2474.1676946157409</v>
      </c>
      <c r="AQ8" s="15">
        <f>IPMT(Sheet1!$D$11/12,Monthly!AO8,Sheet1!$E$11 * 12,-Sheet1!$C$11)</f>
        <v>752.55102476800766</v>
      </c>
      <c r="AR8" s="15">
        <f t="shared" si="7"/>
        <v>3226.7187193837485</v>
      </c>
    </row>
    <row r="9" spans="1:44" x14ac:dyDescent="0.3">
      <c r="A9" s="1">
        <v>6</v>
      </c>
      <c r="B9" s="18">
        <f>PPMT(Sheet1!$D$2/12, Monthly!A9, Sheet1!$E$2 * 12, -Sheet1!$C$2)</f>
        <v>6924.750942063516</v>
      </c>
      <c r="C9" s="17">
        <f>IPMT(Sheet1!$D$2/12,Monthly!A9,Sheet1!$E$2*12,-Sheet1!$C$2)</f>
        <v>3510.8526202794378</v>
      </c>
      <c r="D9" s="5">
        <f t="shared" si="0"/>
        <v>10435.603562342954</v>
      </c>
      <c r="F9" s="1">
        <v>6</v>
      </c>
      <c r="G9" s="17">
        <f>PPMT(Sheet1!$D$3/12,Monthly!F9,Sheet1!$E$3 * 12,-Sheet1!$C$3)</f>
        <v>8539.4655218045773</v>
      </c>
      <c r="H9" s="18">
        <f>IPMT(Sheet1!$D$3/12,Monthly!F9,Sheet1!$E$3 * 12,-Sheet1!$C$3)</f>
        <v>3085.5429126933386</v>
      </c>
      <c r="I9" s="15">
        <f t="shared" si="1"/>
        <v>11625.008434497915</v>
      </c>
      <c r="K9" s="1">
        <v>6</v>
      </c>
      <c r="L9" s="15">
        <f>PPMT(Sheet1!$D$4/12,Monthly!K9,Sheet1!$E$4 * 12,-Sheet1!$C$4)</f>
        <v>10649.0310533833</v>
      </c>
      <c r="M9" s="15">
        <f>IPMT(Sheet1!$D$4/12,Monthly!K9,Sheet1!$E$4 * 12,-Sheet1!$C$4)</f>
        <v>6546.089249110667</v>
      </c>
      <c r="N9" s="15">
        <f t="shared" si="8"/>
        <v>17195.120302493968</v>
      </c>
      <c r="P9" s="1">
        <v>6</v>
      </c>
      <c r="Q9" s="15">
        <f>PPMT(Sheet1!$D$5/12,Monthly!P9,Sheet1!$E$5 * 12,-Sheet1!$C$5)</f>
        <v>11756.692777789833</v>
      </c>
      <c r="R9" s="15">
        <f>IPMT(Sheet1!$D$5/12,Monthly!P9,Sheet1!$E$5 * 12,-Sheet1!$C$5)</f>
        <v>2225.6586811676862</v>
      </c>
      <c r="S9" s="15">
        <f t="shared" si="2"/>
        <v>13982.351458957519</v>
      </c>
      <c r="U9" s="1">
        <v>6</v>
      </c>
      <c r="V9" s="15">
        <f>PPMT(Sheet1!$D$6/12,Monthly!U9,Sheet1!$E$6 * 12,-Sheet1!$C$6)</f>
        <v>7648.3469986813188</v>
      </c>
      <c r="W9" s="15">
        <f>IPMT(Sheet1!$D$6/12,Monthly!U9,Sheet1!$E$6 * 12,-Sheet1!$C$6)</f>
        <v>4969.5290191089634</v>
      </c>
      <c r="X9" s="15">
        <f t="shared" si="3"/>
        <v>12617.876017790282</v>
      </c>
      <c r="Z9" s="1">
        <v>6</v>
      </c>
      <c r="AA9" s="18">
        <f>PPMT(Sheet1!$D$8/12,Monthly!Z9,Sheet1!$E$8* 12,-Sheet1!$C$8)</f>
        <v>33131.307528711128</v>
      </c>
      <c r="AB9" s="18">
        <f>IPMT(Sheet1!$D$8/12,Monthly!Z9,Sheet1!$E$8 * 12,-Sheet1!$C$8)</f>
        <v>2595.6027559884656</v>
      </c>
      <c r="AC9" s="15">
        <f t="shared" si="4"/>
        <v>35726.910284699596</v>
      </c>
      <c r="AE9" s="1">
        <v>6</v>
      </c>
      <c r="AF9" s="15">
        <f>PPMT(Sheet1!$D$9/12,Monthly!AE9,Sheet1!$E$9 * 12,-Sheet1!$C$9)</f>
        <v>8062.3575817627616</v>
      </c>
      <c r="AG9" s="15">
        <f>IPMT(Sheet1!$D$9/12,Monthly!AE9,Sheet1!$E$9 * 12,-Sheet1!$C$9)</f>
        <v>1015.4237750172873</v>
      </c>
      <c r="AH9" s="15">
        <f t="shared" si="5"/>
        <v>9077.7813567800495</v>
      </c>
      <c r="AJ9" s="1">
        <v>6</v>
      </c>
      <c r="AK9" s="15">
        <f>PPMT(Sheet1!$D$10/12,Monthly!AJ9,Sheet1!$E$10 * 12,-Sheet1!$C$10)</f>
        <v>1358.3911554724568</v>
      </c>
      <c r="AL9" s="15">
        <f>IPMT(Sheet1!$D$10/12,Monthly!AJ9,Sheet1!$E$10 * 12,-Sheet1!$C$10)</f>
        <v>1134.0714193080703</v>
      </c>
      <c r="AM9" s="15">
        <f t="shared" si="6"/>
        <v>2492.4625747805271</v>
      </c>
      <c r="AO9" s="1">
        <v>6</v>
      </c>
      <c r="AP9" s="15">
        <f>PPMT(Sheet1!$D$11/12,Monthly!AO9,Sheet1!$E$11 * 12,-Sheet1!$C$11)</f>
        <v>2494.7857587375388</v>
      </c>
      <c r="AQ9" s="15">
        <f>IPMT(Sheet1!$D$11/12,Monthly!AO9,Sheet1!$E$11 * 12,-Sheet1!$C$11)</f>
        <v>731.93296064621006</v>
      </c>
      <c r="AR9" s="15">
        <f t="shared" si="7"/>
        <v>3226.718719383749</v>
      </c>
    </row>
    <row r="10" spans="1:44" x14ac:dyDescent="0.3">
      <c r="A10" s="1">
        <v>7</v>
      </c>
      <c r="B10" s="18">
        <f>PPMT(Sheet1!$D$2/12, Monthly!A10, Sheet1!$E$2 * 12, -Sheet1!$C$2)</f>
        <v>6991.1131385916242</v>
      </c>
      <c r="C10" s="17">
        <f>IPMT(Sheet1!$D$2/12,Monthly!A10,Sheet1!$E$2*12,-Sheet1!$C$2)</f>
        <v>3444.4904237513288</v>
      </c>
      <c r="D10" s="5">
        <f t="shared" si="0"/>
        <v>10435.603562342953</v>
      </c>
      <c r="F10" s="1">
        <v>7</v>
      </c>
      <c r="G10" s="17">
        <f>PPMT(Sheet1!$D$3/12,Monthly!F10,Sheet1!$E$3 * 12,-Sheet1!$C$3)</f>
        <v>8624.8601770226232</v>
      </c>
      <c r="H10" s="18">
        <f>IPMT(Sheet1!$D$3/12,Monthly!F10,Sheet1!$E$3 * 12,-Sheet1!$C$3)</f>
        <v>3000.1482574752927</v>
      </c>
      <c r="I10" s="15">
        <f t="shared" si="1"/>
        <v>11625.008434497915</v>
      </c>
      <c r="K10" s="1">
        <v>7</v>
      </c>
      <c r="L10" s="15">
        <f>PPMT(Sheet1!$D$4/12,Monthly!K10,Sheet1!$E$4 * 12,-Sheet1!$C$4)</f>
        <v>10742.210075100404</v>
      </c>
      <c r="M10" s="15">
        <f>IPMT(Sheet1!$D$4/12,Monthly!K10,Sheet1!$E$4 * 12,-Sheet1!$C$4)</f>
        <v>6452.9102273935632</v>
      </c>
      <c r="N10" s="15">
        <f t="shared" si="8"/>
        <v>17195.120302493968</v>
      </c>
      <c r="P10" s="1">
        <v>7</v>
      </c>
      <c r="Q10" s="15">
        <f>PPMT(Sheet1!$D$5/12,Monthly!P10,Sheet1!$E$5 * 12,-Sheet1!$C$5)</f>
        <v>11864.462461586241</v>
      </c>
      <c r="R10" s="15">
        <f>IPMT(Sheet1!$D$5/12,Monthly!P10,Sheet1!$E$5 * 12,-Sheet1!$C$5)</f>
        <v>2117.8889973712794</v>
      </c>
      <c r="S10" s="15">
        <f t="shared" si="2"/>
        <v>13982.351458957521</v>
      </c>
      <c r="U10" s="1">
        <v>7</v>
      </c>
      <c r="V10" s="15">
        <f>PPMT(Sheet1!$D$6/12,Monthly!U10,Sheet1!$E$6 * 12,-Sheet1!$C$6)</f>
        <v>7705.7096011714293</v>
      </c>
      <c r="W10" s="15">
        <f>IPMT(Sheet1!$D$6/12,Monthly!U10,Sheet1!$E$6 * 12,-Sheet1!$C$6)</f>
        <v>4912.1664166188539</v>
      </c>
      <c r="X10" s="15">
        <f t="shared" si="3"/>
        <v>12617.876017790284</v>
      </c>
      <c r="Z10" s="1">
        <v>7</v>
      </c>
      <c r="AA10" s="18">
        <f>PPMT(Sheet1!$D$8/12,Monthly!Z10,Sheet1!$E$8* 12,-Sheet1!$C$8)</f>
        <v>33490.230026938836</v>
      </c>
      <c r="AB10" s="18">
        <f>IPMT(Sheet1!$D$8/12,Monthly!Z10,Sheet1!$E$8 * 12,-Sheet1!$C$8)</f>
        <v>2236.6802577607618</v>
      </c>
      <c r="AC10" s="15">
        <f t="shared" si="4"/>
        <v>35726.910284699596</v>
      </c>
      <c r="AE10" s="1">
        <v>7</v>
      </c>
      <c r="AF10" s="15">
        <f>PPMT(Sheet1!$D$9/12,Monthly!AE10,Sheet1!$E$9 * 12,-Sheet1!$C$9)</f>
        <v>8136.2625262622523</v>
      </c>
      <c r="AG10" s="15">
        <f>IPMT(Sheet1!$D$9/12,Monthly!AE10,Sheet1!$E$9 * 12,-Sheet1!$C$9)</f>
        <v>941.51883051779532</v>
      </c>
      <c r="AH10" s="15">
        <f t="shared" si="5"/>
        <v>9077.7813567800476</v>
      </c>
      <c r="AJ10" s="1">
        <v>7</v>
      </c>
      <c r="AK10" s="15">
        <f>PPMT(Sheet1!$D$10/12,Monthly!AJ10,Sheet1!$E$10 * 12,-Sheet1!$C$10)</f>
        <v>1371.9750670271815</v>
      </c>
      <c r="AL10" s="15">
        <f>IPMT(Sheet1!$D$10/12,Monthly!AJ10,Sheet1!$E$10 * 12,-Sheet1!$C$10)</f>
        <v>1120.4875077533459</v>
      </c>
      <c r="AM10" s="15">
        <f t="shared" si="6"/>
        <v>2492.4625747805276</v>
      </c>
      <c r="AO10" s="1">
        <v>7</v>
      </c>
      <c r="AP10" s="15">
        <f>PPMT(Sheet1!$D$11/12,Monthly!AO10,Sheet1!$E$11 * 12,-Sheet1!$C$11)</f>
        <v>2515.5756400603518</v>
      </c>
      <c r="AQ10" s="15">
        <f>IPMT(Sheet1!$D$11/12,Monthly!AO10,Sheet1!$E$11 * 12,-Sheet1!$C$11)</f>
        <v>711.14307932339705</v>
      </c>
      <c r="AR10" s="15">
        <f t="shared" si="7"/>
        <v>3226.718719383749</v>
      </c>
    </row>
    <row r="11" spans="1:44" x14ac:dyDescent="0.3">
      <c r="A11" s="1">
        <v>8</v>
      </c>
      <c r="B11" s="18">
        <f>PPMT(Sheet1!$D$2/12, Monthly!A11, Sheet1!$E$2 * 12, -Sheet1!$C$2)</f>
        <v>7058.1113061697952</v>
      </c>
      <c r="C11" s="17">
        <f>IPMT(Sheet1!$D$2/12,Monthly!A11,Sheet1!$E$2*12,-Sheet1!$C$2)</f>
        <v>3377.4922561731596</v>
      </c>
      <c r="D11" s="5">
        <f t="shared" si="0"/>
        <v>10435.603562342954</v>
      </c>
      <c r="F11" s="1">
        <v>8</v>
      </c>
      <c r="G11" s="17">
        <f>PPMT(Sheet1!$D$3/12,Monthly!F11,Sheet1!$E$3 * 12,-Sheet1!$C$3)</f>
        <v>8711.10877879285</v>
      </c>
      <c r="H11" s="18">
        <f>IPMT(Sheet1!$D$3/12,Monthly!F11,Sheet1!$E$3 * 12,-Sheet1!$C$3)</f>
        <v>2913.8996557050668</v>
      </c>
      <c r="I11" s="15">
        <f t="shared" si="1"/>
        <v>11625.008434497917</v>
      </c>
      <c r="K11" s="1">
        <v>8</v>
      </c>
      <c r="L11" s="15">
        <f>PPMT(Sheet1!$D$4/12,Monthly!K11,Sheet1!$E$4 * 12,-Sheet1!$C$4)</f>
        <v>10836.204413257532</v>
      </c>
      <c r="M11" s="15">
        <f>IPMT(Sheet1!$D$4/12,Monthly!K11,Sheet1!$E$4 * 12,-Sheet1!$C$4)</f>
        <v>6358.9158892364349</v>
      </c>
      <c r="N11" s="15">
        <f t="shared" si="8"/>
        <v>17195.120302493968</v>
      </c>
      <c r="P11" s="1">
        <v>8</v>
      </c>
      <c r="Q11" s="15">
        <f>PPMT(Sheet1!$D$5/12,Monthly!P11,Sheet1!$E$5 * 12,-Sheet1!$C$5)</f>
        <v>11973.220034150781</v>
      </c>
      <c r="R11" s="15">
        <f>IPMT(Sheet1!$D$5/12,Monthly!P11,Sheet1!$E$5 * 12,-Sheet1!$C$5)</f>
        <v>2009.1314248067388</v>
      </c>
      <c r="S11" s="15">
        <f t="shared" si="2"/>
        <v>13982.351458957521</v>
      </c>
      <c r="U11" s="1">
        <v>8</v>
      </c>
      <c r="V11" s="15">
        <f>PPMT(Sheet1!$D$6/12,Monthly!U11,Sheet1!$E$6 * 12,-Sheet1!$C$6)</f>
        <v>7763.5024231802145</v>
      </c>
      <c r="W11" s="15">
        <f>IPMT(Sheet1!$D$6/12,Monthly!U11,Sheet1!$E$6 * 12,-Sheet1!$C$6)</f>
        <v>4854.3735946100669</v>
      </c>
      <c r="X11" s="15">
        <f t="shared" si="3"/>
        <v>12617.87601779028</v>
      </c>
      <c r="Z11" s="1">
        <v>8</v>
      </c>
      <c r="AA11" s="18">
        <f>PPMT(Sheet1!$D$8/12,Monthly!Z11,Sheet1!$E$8* 12,-Sheet1!$C$8)</f>
        <v>33853.040852230675</v>
      </c>
      <c r="AB11" s="18">
        <f>IPMT(Sheet1!$D$8/12,Monthly!Z11,Sheet1!$E$8 * 12,-Sheet1!$C$8)</f>
        <v>1873.8694324689245</v>
      </c>
      <c r="AC11" s="15">
        <f t="shared" si="4"/>
        <v>35726.910284699603</v>
      </c>
      <c r="AE11" s="1">
        <v>8</v>
      </c>
      <c r="AF11" s="15">
        <f>PPMT(Sheet1!$D$9/12,Monthly!AE11,Sheet1!$E$9 * 12,-Sheet1!$C$9)</f>
        <v>8210.8449327529906</v>
      </c>
      <c r="AG11" s="15">
        <f>IPMT(Sheet1!$D$9/12,Monthly!AE11,Sheet1!$E$9 * 12,-Sheet1!$C$9)</f>
        <v>866.93642402705802</v>
      </c>
      <c r="AH11" s="15">
        <f t="shared" si="5"/>
        <v>9077.7813567800495</v>
      </c>
      <c r="AJ11" s="1">
        <v>8</v>
      </c>
      <c r="AK11" s="15">
        <f>PPMT(Sheet1!$D$10/12,Monthly!AJ11,Sheet1!$E$10 * 12,-Sheet1!$C$10)</f>
        <v>1385.6948176974533</v>
      </c>
      <c r="AL11" s="15">
        <f>IPMT(Sheet1!$D$10/12,Monthly!AJ11,Sheet1!$E$10 * 12,-Sheet1!$C$10)</f>
        <v>1106.7677570830742</v>
      </c>
      <c r="AM11" s="15">
        <f t="shared" si="6"/>
        <v>2492.4625747805276</v>
      </c>
      <c r="AO11" s="1">
        <v>8</v>
      </c>
      <c r="AP11" s="15">
        <f>PPMT(Sheet1!$D$11/12,Monthly!AO11,Sheet1!$E$11 * 12,-Sheet1!$C$11)</f>
        <v>2536.5387703941878</v>
      </c>
      <c r="AQ11" s="15">
        <f>IPMT(Sheet1!$D$11/12,Monthly!AO11,Sheet1!$E$11 * 12,-Sheet1!$C$11)</f>
        <v>690.17994898956078</v>
      </c>
      <c r="AR11" s="15">
        <f t="shared" si="7"/>
        <v>3226.7187193837485</v>
      </c>
    </row>
    <row r="12" spans="1:44" x14ac:dyDescent="0.3">
      <c r="A12" s="1">
        <v>9</v>
      </c>
      <c r="B12" s="18">
        <f>PPMT(Sheet1!$D$2/12, Monthly!A12, Sheet1!$E$2 * 12, -Sheet1!$C$2)</f>
        <v>7125.7515395205883</v>
      </c>
      <c r="C12" s="17">
        <f>IPMT(Sheet1!$D$2/12,Monthly!A12,Sheet1!$E$2*12,-Sheet1!$C$2)</f>
        <v>3309.8520228223656</v>
      </c>
      <c r="D12" s="5">
        <f t="shared" si="0"/>
        <v>10435.603562342954</v>
      </c>
      <c r="F12" s="1">
        <v>9</v>
      </c>
      <c r="G12" s="17">
        <f>PPMT(Sheet1!$D$3/12,Monthly!F12,Sheet1!$E$3 * 12,-Sheet1!$C$3)</f>
        <v>8798.2198665807791</v>
      </c>
      <c r="H12" s="18">
        <f>IPMT(Sheet1!$D$3/12,Monthly!F12,Sheet1!$E$3 * 12,-Sheet1!$C$3)</f>
        <v>2826.7885679171386</v>
      </c>
      <c r="I12" s="15">
        <f t="shared" si="1"/>
        <v>11625.008434497919</v>
      </c>
      <c r="K12" s="1">
        <v>9</v>
      </c>
      <c r="L12" s="15">
        <f>PPMT(Sheet1!$D$4/12,Monthly!K12,Sheet1!$E$4 * 12,-Sheet1!$C$4)</f>
        <v>10931.021201873536</v>
      </c>
      <c r="M12" s="15">
        <f>IPMT(Sheet1!$D$4/12,Monthly!K12,Sheet1!$E$4 * 12,-Sheet1!$C$4)</f>
        <v>6264.0991006204313</v>
      </c>
      <c r="N12" s="15">
        <f t="shared" si="8"/>
        <v>17195.120302493968</v>
      </c>
      <c r="P12" s="1">
        <v>9</v>
      </c>
      <c r="Q12" s="15">
        <f>PPMT(Sheet1!$D$5/12,Monthly!P12,Sheet1!$E$5 * 12,-Sheet1!$C$5)</f>
        <v>12082.974551130495</v>
      </c>
      <c r="R12" s="15">
        <f>IPMT(Sheet1!$D$5/12,Monthly!P12,Sheet1!$E$5 * 12,-Sheet1!$C$5)</f>
        <v>1899.3769078270232</v>
      </c>
      <c r="S12" s="15">
        <f t="shared" si="2"/>
        <v>13982.351458957519</v>
      </c>
      <c r="U12" s="1">
        <v>9</v>
      </c>
      <c r="V12" s="15">
        <f>PPMT(Sheet1!$D$6/12,Monthly!U12,Sheet1!$E$6 * 12,-Sheet1!$C$6)</f>
        <v>7821.7286913540656</v>
      </c>
      <c r="W12" s="15">
        <f>IPMT(Sheet1!$D$6/12,Monthly!U12,Sheet1!$E$6 * 12,-Sheet1!$C$6)</f>
        <v>4796.1473264362166</v>
      </c>
      <c r="X12" s="15">
        <f t="shared" si="3"/>
        <v>12617.876017790282</v>
      </c>
      <c r="Z12" s="1">
        <v>9</v>
      </c>
      <c r="AA12" s="18">
        <f>PPMT(Sheet1!$D$8/12,Monthly!Z12,Sheet1!$E$8* 12,-Sheet1!$C$8)</f>
        <v>34219.782128129831</v>
      </c>
      <c r="AB12" s="18">
        <f>IPMT(Sheet1!$D$8/12,Monthly!Z12,Sheet1!$E$8 * 12,-Sheet1!$C$8)</f>
        <v>1507.1281565697589</v>
      </c>
      <c r="AC12" s="15">
        <f t="shared" si="4"/>
        <v>35726.910284699588</v>
      </c>
      <c r="AE12" s="1">
        <v>9</v>
      </c>
      <c r="AF12" s="15">
        <f>PPMT(Sheet1!$D$9/12,Monthly!AE12,Sheet1!$E$9 * 12,-Sheet1!$C$9)</f>
        <v>8286.1110113032246</v>
      </c>
      <c r="AG12" s="15">
        <f>IPMT(Sheet1!$D$9/12,Monthly!AE12,Sheet1!$E$9 * 12,-Sheet1!$C$9)</f>
        <v>791.67034547682238</v>
      </c>
      <c r="AH12" s="15">
        <f t="shared" si="5"/>
        <v>9077.7813567800476</v>
      </c>
      <c r="AJ12" s="1">
        <v>9</v>
      </c>
      <c r="AK12" s="15">
        <f>PPMT(Sheet1!$D$10/12,Monthly!AJ12,Sheet1!$E$10 * 12,-Sheet1!$C$10)</f>
        <v>1399.5517658744279</v>
      </c>
      <c r="AL12" s="15">
        <f>IPMT(Sheet1!$D$10/12,Monthly!AJ12,Sheet1!$E$10 * 12,-Sheet1!$C$10)</f>
        <v>1092.9108089060994</v>
      </c>
      <c r="AM12" s="15">
        <f t="shared" si="6"/>
        <v>2492.4625747805276</v>
      </c>
      <c r="AO12" s="1">
        <v>9</v>
      </c>
      <c r="AP12" s="15">
        <f>PPMT(Sheet1!$D$11/12,Monthly!AO12,Sheet1!$E$11 * 12,-Sheet1!$C$11)</f>
        <v>2557.6765934808063</v>
      </c>
      <c r="AQ12" s="15">
        <f>IPMT(Sheet1!$D$11/12,Monthly!AO12,Sheet1!$E$11 * 12,-Sheet1!$C$11)</f>
        <v>669.04212590294253</v>
      </c>
      <c r="AR12" s="15">
        <f t="shared" si="7"/>
        <v>3226.718719383749</v>
      </c>
    </row>
    <row r="13" spans="1:44" x14ac:dyDescent="0.3">
      <c r="A13" s="1">
        <v>10</v>
      </c>
      <c r="B13" s="18">
        <f>PPMT(Sheet1!$D$2/12, Monthly!A13, Sheet1!$E$2 * 12, -Sheet1!$C$2)</f>
        <v>7194.0399917743271</v>
      </c>
      <c r="C13" s="17">
        <f>IPMT(Sheet1!$D$2/12,Monthly!A13,Sheet1!$E$2*12,-Sheet1!$C$2)</f>
        <v>3241.5635705686268</v>
      </c>
      <c r="D13" s="5">
        <f t="shared" si="0"/>
        <v>10435.603562342954</v>
      </c>
      <c r="F13" s="1">
        <v>10</v>
      </c>
      <c r="G13" s="17">
        <f>PPMT(Sheet1!$D$3/12,Monthly!F13,Sheet1!$E$3 * 12,-Sheet1!$C$3)</f>
        <v>8886.2020652465872</v>
      </c>
      <c r="H13" s="18">
        <f>IPMT(Sheet1!$D$3/12,Monthly!F13,Sheet1!$E$3 * 12,-Sheet1!$C$3)</f>
        <v>2738.8063692513301</v>
      </c>
      <c r="I13" s="15">
        <f t="shared" si="1"/>
        <v>11625.008434497917</v>
      </c>
      <c r="K13" s="1">
        <v>10</v>
      </c>
      <c r="L13" s="15">
        <f>PPMT(Sheet1!$D$4/12,Monthly!K13,Sheet1!$E$4 * 12,-Sheet1!$C$4)</f>
        <v>11026.667637389928</v>
      </c>
      <c r="M13" s="15">
        <f>IPMT(Sheet1!$D$4/12,Monthly!K13,Sheet1!$E$4 * 12,-Sheet1!$C$4)</f>
        <v>6168.4526651040378</v>
      </c>
      <c r="N13" s="15">
        <f t="shared" si="8"/>
        <v>17195.120302493968</v>
      </c>
      <c r="P13" s="1">
        <v>10</v>
      </c>
      <c r="Q13" s="15">
        <f>PPMT(Sheet1!$D$5/12,Monthly!P13,Sheet1!$E$5 * 12,-Sheet1!$C$5)</f>
        <v>12193.735151182525</v>
      </c>
      <c r="R13" s="15">
        <f>IPMT(Sheet1!$D$5/12,Monthly!P13,Sheet1!$E$5 * 12,-Sheet1!$C$5)</f>
        <v>1788.6163077749939</v>
      </c>
      <c r="S13" s="15">
        <f t="shared" si="2"/>
        <v>13982.351458957519</v>
      </c>
      <c r="U13" s="1">
        <v>10</v>
      </c>
      <c r="V13" s="15">
        <f>PPMT(Sheet1!$D$6/12,Monthly!U13,Sheet1!$E$6 * 12,-Sheet1!$C$6)</f>
        <v>7880.3916565392219</v>
      </c>
      <c r="W13" s="15">
        <f>IPMT(Sheet1!$D$6/12,Monthly!U13,Sheet1!$E$6 * 12,-Sheet1!$C$6)</f>
        <v>4737.4843612510604</v>
      </c>
      <c r="X13" s="15">
        <f t="shared" si="3"/>
        <v>12617.876017790282</v>
      </c>
      <c r="Z13" s="1">
        <v>10</v>
      </c>
      <c r="AA13" s="18">
        <f>PPMT(Sheet1!$D$8/12,Monthly!Z13,Sheet1!$E$8* 12,-Sheet1!$C$8)</f>
        <v>34590.496434517903</v>
      </c>
      <c r="AB13" s="18">
        <f>IPMT(Sheet1!$D$8/12,Monthly!Z13,Sheet1!$E$8 * 12,-Sheet1!$C$8)</f>
        <v>1136.4138501816858</v>
      </c>
      <c r="AC13" s="15">
        <f t="shared" si="4"/>
        <v>35726.910284699588</v>
      </c>
      <c r="AE13" s="1">
        <v>10</v>
      </c>
      <c r="AF13" s="15">
        <f>PPMT(Sheet1!$D$9/12,Monthly!AE13,Sheet1!$E$9 * 12,-Sheet1!$C$9)</f>
        <v>8362.0670289068403</v>
      </c>
      <c r="AG13" s="15">
        <f>IPMT(Sheet1!$D$9/12,Monthly!AE13,Sheet1!$E$9 * 12,-Sheet1!$C$9)</f>
        <v>715.7143278732093</v>
      </c>
      <c r="AH13" s="15">
        <f t="shared" si="5"/>
        <v>9077.7813567800495</v>
      </c>
      <c r="AJ13" s="1">
        <v>10</v>
      </c>
      <c r="AK13" s="15">
        <f>PPMT(Sheet1!$D$10/12,Monthly!AJ13,Sheet1!$E$10 * 12,-Sheet1!$C$10)</f>
        <v>1413.5472835331723</v>
      </c>
      <c r="AL13" s="15">
        <f>IPMT(Sheet1!$D$10/12,Monthly!AJ13,Sheet1!$E$10 * 12,-Sheet1!$C$10)</f>
        <v>1078.9152912473553</v>
      </c>
      <c r="AM13" s="15">
        <f t="shared" si="6"/>
        <v>2492.4625747805276</v>
      </c>
      <c r="AO13" s="1">
        <v>10</v>
      </c>
      <c r="AP13" s="15">
        <f>PPMT(Sheet1!$D$11/12,Monthly!AO13,Sheet1!$E$11 * 12,-Sheet1!$C$11)</f>
        <v>2578.9905650931464</v>
      </c>
      <c r="AQ13" s="15">
        <f>IPMT(Sheet1!$D$11/12,Monthly!AO13,Sheet1!$E$11 * 12,-Sheet1!$C$11)</f>
        <v>647.72815429060245</v>
      </c>
      <c r="AR13" s="15">
        <f t="shared" si="7"/>
        <v>3226.718719383749</v>
      </c>
    </row>
    <row r="14" spans="1:44" x14ac:dyDescent="0.3">
      <c r="A14" s="1">
        <v>11</v>
      </c>
      <c r="B14" s="18">
        <f>PPMT(Sheet1!$D$2/12, Monthly!A14, Sheet1!$E$2 * 12, -Sheet1!$C$2)</f>
        <v>7262.9828750288316</v>
      </c>
      <c r="C14" s="17">
        <f>IPMT(Sheet1!$D$2/12,Monthly!A14,Sheet1!$E$2*12,-Sheet1!$C$2)</f>
        <v>3172.6206873141227</v>
      </c>
      <c r="D14" s="5">
        <f t="shared" si="0"/>
        <v>10435.603562342954</v>
      </c>
      <c r="F14" s="1">
        <v>11</v>
      </c>
      <c r="G14" s="17">
        <f>PPMT(Sheet1!$D$3/12,Monthly!F14,Sheet1!$E$3 * 12,-Sheet1!$C$3)</f>
        <v>8975.0640858990519</v>
      </c>
      <c r="H14" s="18">
        <f>IPMT(Sheet1!$D$3/12,Monthly!F14,Sheet1!$E$3 * 12,-Sheet1!$C$3)</f>
        <v>2649.944348598865</v>
      </c>
      <c r="I14" s="15">
        <f t="shared" si="1"/>
        <v>11625.008434497917</v>
      </c>
      <c r="K14" s="1">
        <v>11</v>
      </c>
      <c r="L14" s="15">
        <f>PPMT(Sheet1!$D$4/12,Monthly!K14,Sheet1!$E$4 * 12,-Sheet1!$C$4)</f>
        <v>11123.150979217091</v>
      </c>
      <c r="M14" s="15">
        <f>IPMT(Sheet1!$D$4/12,Monthly!K14,Sheet1!$E$4 * 12,-Sheet1!$C$4)</f>
        <v>6071.9693232768768</v>
      </c>
      <c r="N14" s="15">
        <f t="shared" si="8"/>
        <v>17195.120302493968</v>
      </c>
      <c r="P14" s="1">
        <v>11</v>
      </c>
      <c r="Q14" s="15">
        <f>PPMT(Sheet1!$D$5/12,Monthly!P14,Sheet1!$E$5 * 12,-Sheet1!$C$5)</f>
        <v>12305.511056735033</v>
      </c>
      <c r="R14" s="15">
        <f>IPMT(Sheet1!$D$5/12,Monthly!P14,Sheet1!$E$5 * 12,-Sheet1!$C$5)</f>
        <v>1676.840402222487</v>
      </c>
      <c r="S14" s="15">
        <f t="shared" si="2"/>
        <v>13982.351458957521</v>
      </c>
      <c r="U14" s="1">
        <v>11</v>
      </c>
      <c r="V14" s="15">
        <f>PPMT(Sheet1!$D$6/12,Monthly!U14,Sheet1!$E$6 * 12,-Sheet1!$C$6)</f>
        <v>7939.4945939632662</v>
      </c>
      <c r="W14" s="15">
        <f>IPMT(Sheet1!$D$6/12,Monthly!U14,Sheet1!$E$6 * 12,-Sheet1!$C$6)</f>
        <v>4678.381423827017</v>
      </c>
      <c r="X14" s="15">
        <f t="shared" si="3"/>
        <v>12617.876017790284</v>
      </c>
      <c r="Z14" s="1">
        <v>11</v>
      </c>
      <c r="AA14" s="18">
        <f>PPMT(Sheet1!$D$8/12,Monthly!Z14,Sheet1!$E$8* 12,-Sheet1!$C$8)</f>
        <v>34965.226812558518</v>
      </c>
      <c r="AB14" s="18">
        <f>IPMT(Sheet1!$D$8/12,Monthly!Z14,Sheet1!$E$8 * 12,-Sheet1!$C$8)</f>
        <v>761.68347214107507</v>
      </c>
      <c r="AC14" s="15">
        <f t="shared" si="4"/>
        <v>35726.910284699596</v>
      </c>
      <c r="AE14" s="1">
        <v>11</v>
      </c>
      <c r="AF14" s="15">
        <f>PPMT(Sheet1!$D$9/12,Monthly!AE14,Sheet1!$E$9 * 12,-Sheet1!$C$9)</f>
        <v>8438.7193100051518</v>
      </c>
      <c r="AG14" s="15">
        <f>IPMT(Sheet1!$D$9/12,Monthly!AE14,Sheet1!$E$9 * 12,-Sheet1!$C$9)</f>
        <v>639.06204677489654</v>
      </c>
      <c r="AH14" s="15">
        <f t="shared" si="5"/>
        <v>9077.7813567800476</v>
      </c>
      <c r="AJ14" s="1">
        <v>11</v>
      </c>
      <c r="AK14" s="15">
        <f>PPMT(Sheet1!$D$10/12,Monthly!AJ14,Sheet1!$E$10 * 12,-Sheet1!$C$10)</f>
        <v>1427.6827563685035</v>
      </c>
      <c r="AL14" s="15">
        <f>IPMT(Sheet1!$D$10/12,Monthly!AJ14,Sheet1!$E$10 * 12,-Sheet1!$C$10)</f>
        <v>1064.7798184120234</v>
      </c>
      <c r="AM14" s="15">
        <f t="shared" si="6"/>
        <v>2492.4625747805267</v>
      </c>
      <c r="AO14" s="1">
        <v>11</v>
      </c>
      <c r="AP14" s="15">
        <f>PPMT(Sheet1!$D$11/12,Monthly!AO14,Sheet1!$E$11 * 12,-Sheet1!$C$11)</f>
        <v>2600.4821531355892</v>
      </c>
      <c r="AQ14" s="15">
        <f>IPMT(Sheet1!$D$11/12,Monthly!AO14,Sheet1!$E$11 * 12,-Sheet1!$C$11)</f>
        <v>626.23656624815965</v>
      </c>
      <c r="AR14" s="15">
        <f t="shared" si="7"/>
        <v>3226.718719383749</v>
      </c>
    </row>
    <row r="15" spans="1:44" x14ac:dyDescent="0.3">
      <c r="A15" s="1">
        <v>12</v>
      </c>
      <c r="B15" s="18">
        <f>PPMT(Sheet1!$D$2/12, Monthly!A15, Sheet1!$E$2 * 12, -Sheet1!$C$2)</f>
        <v>7332.5864609145247</v>
      </c>
      <c r="C15" s="17">
        <f>IPMT(Sheet1!$D$2/12,Monthly!A15,Sheet1!$E$2*12,-Sheet1!$C$2)</f>
        <v>3103.0171014284297</v>
      </c>
      <c r="D15" s="5">
        <f t="shared" si="0"/>
        <v>10435.603562342954</v>
      </c>
      <c r="F15" s="1">
        <v>12</v>
      </c>
      <c r="G15" s="17">
        <f>PPMT(Sheet1!$D$3/12,Monthly!F15,Sheet1!$E$3 * 12,-Sheet1!$C$3)</f>
        <v>9064.8147267580425</v>
      </c>
      <c r="H15" s="18">
        <f>IPMT(Sheet1!$D$3/12,Monthly!F15,Sheet1!$E$3 * 12,-Sheet1!$C$3)</f>
        <v>2560.1937077398743</v>
      </c>
      <c r="I15" s="15">
        <f t="shared" si="1"/>
        <v>11625.008434497917</v>
      </c>
      <c r="K15" s="1">
        <v>12</v>
      </c>
      <c r="L15" s="15">
        <f>PPMT(Sheet1!$D$4/12,Monthly!K15,Sheet1!$E$4 * 12,-Sheet1!$C$4)</f>
        <v>11220.478550285241</v>
      </c>
      <c r="M15" s="15">
        <f>IPMT(Sheet1!$D$4/12,Monthly!K15,Sheet1!$E$4 * 12,-Sheet1!$C$4)</f>
        <v>5974.6417522087277</v>
      </c>
      <c r="N15" s="15">
        <f t="shared" si="8"/>
        <v>17195.120302493968</v>
      </c>
      <c r="P15" s="1">
        <v>12</v>
      </c>
      <c r="Q15" s="15">
        <f>PPMT(Sheet1!$D$5/12,Monthly!P15,Sheet1!$E$5 * 12,-Sheet1!$C$5)</f>
        <v>12418.311574755102</v>
      </c>
      <c r="R15" s="15">
        <f>IPMT(Sheet1!$D$5/12,Monthly!P15,Sheet1!$E$5 * 12,-Sheet1!$C$5)</f>
        <v>1564.0398842024163</v>
      </c>
      <c r="S15" s="15">
        <f t="shared" si="2"/>
        <v>13982.351458957519</v>
      </c>
      <c r="U15" s="1">
        <v>12</v>
      </c>
      <c r="V15" s="15">
        <f>PPMT(Sheet1!$D$6/12,Monthly!U15,Sheet1!$E$6 * 12,-Sheet1!$C$6)</f>
        <v>7999.04080341799</v>
      </c>
      <c r="W15" s="15">
        <f>IPMT(Sheet1!$D$6/12,Monthly!U15,Sheet1!$E$6 * 12,-Sheet1!$C$6)</f>
        <v>4618.8352143722923</v>
      </c>
      <c r="X15" s="15">
        <f t="shared" si="3"/>
        <v>12617.876017790282</v>
      </c>
      <c r="Z15" s="1">
        <v>12</v>
      </c>
      <c r="AA15" s="18">
        <f>PPMT(Sheet1!$D$8/12,Monthly!Z15,Sheet1!$E$8* 12,-Sheet1!$C$8)</f>
        <v>35344.016769694565</v>
      </c>
      <c r="AB15" s="18">
        <f>IPMT(Sheet1!$D$8/12,Monthly!Z15,Sheet1!$E$8 * 12,-Sheet1!$C$8)</f>
        <v>382.89351500502448</v>
      </c>
      <c r="AC15" s="15">
        <f t="shared" si="4"/>
        <v>35726.910284699588</v>
      </c>
      <c r="AE15" s="1">
        <v>12</v>
      </c>
      <c r="AF15" s="15">
        <f>PPMT(Sheet1!$D$9/12,Monthly!AE15,Sheet1!$E$9 * 12,-Sheet1!$C$9)</f>
        <v>8516.0742370135322</v>
      </c>
      <c r="AG15" s="15">
        <f>IPMT(Sheet1!$D$9/12,Monthly!AE15,Sheet1!$E$9 * 12,-Sheet1!$C$9)</f>
        <v>561.70711976651614</v>
      </c>
      <c r="AH15" s="15">
        <f t="shared" si="5"/>
        <v>9077.7813567800476</v>
      </c>
      <c r="AJ15" s="1">
        <v>12</v>
      </c>
      <c r="AK15" s="15">
        <f>PPMT(Sheet1!$D$10/12,Monthly!AJ15,Sheet1!$E$10 * 12,-Sheet1!$C$10)</f>
        <v>1441.9595839321887</v>
      </c>
      <c r="AL15" s="15">
        <f>IPMT(Sheet1!$D$10/12,Monthly!AJ15,Sheet1!$E$10 * 12,-Sheet1!$C$10)</f>
        <v>1050.5029908483386</v>
      </c>
      <c r="AM15" s="15">
        <f t="shared" si="6"/>
        <v>2492.4625747805276</v>
      </c>
      <c r="AO15" s="1">
        <v>12</v>
      </c>
      <c r="AP15" s="15">
        <f>PPMT(Sheet1!$D$11/12,Monthly!AO15,Sheet1!$E$11 * 12,-Sheet1!$C$11)</f>
        <v>2622.1528377450522</v>
      </c>
      <c r="AQ15" s="15">
        <f>IPMT(Sheet1!$D$11/12,Monthly!AO15,Sheet1!$E$11 * 12,-Sheet1!$C$11)</f>
        <v>604.5658816386964</v>
      </c>
      <c r="AR15" s="15">
        <f t="shared" si="7"/>
        <v>3226.7187193837485</v>
      </c>
    </row>
    <row r="16" spans="1:44" x14ac:dyDescent="0.3">
      <c r="A16" s="1">
        <v>13</v>
      </c>
      <c r="B16" s="18">
        <f>PPMT(Sheet1!$D$2/12, Monthly!A16, Sheet1!$E$2 * 12, -Sheet1!$C$2)</f>
        <v>7402.8570811649552</v>
      </c>
      <c r="C16" s="17">
        <f>IPMT(Sheet1!$D$2/12,Monthly!A16,Sheet1!$E$2*12,-Sheet1!$C$2)</f>
        <v>3032.7464811779982</v>
      </c>
      <c r="D16" s="5">
        <f t="shared" si="0"/>
        <v>10435.603562342953</v>
      </c>
      <c r="F16" s="1">
        <v>13</v>
      </c>
      <c r="G16" s="17">
        <f>PPMT(Sheet1!$D$3/12,Monthly!F16,Sheet1!$E$3 * 12,-Sheet1!$C$3)</f>
        <v>9155.462874025623</v>
      </c>
      <c r="H16" s="18">
        <f>IPMT(Sheet1!$D$3/12,Monthly!F16,Sheet1!$E$3 * 12,-Sheet1!$C$3)</f>
        <v>2469.5455604722938</v>
      </c>
      <c r="I16" s="15">
        <f t="shared" si="1"/>
        <v>11625.008434497917</v>
      </c>
      <c r="K16" s="1">
        <v>13</v>
      </c>
      <c r="L16" s="15">
        <f>PPMT(Sheet1!$D$4/12,Monthly!K16,Sheet1!$E$4 * 12,-Sheet1!$C$4)</f>
        <v>11318.657737600237</v>
      </c>
      <c r="M16" s="15">
        <f>IPMT(Sheet1!$D$4/12,Monthly!K16,Sheet1!$E$4 * 12,-Sheet1!$C$4)</f>
        <v>5876.4625648937308</v>
      </c>
      <c r="N16" s="15">
        <f t="shared" si="8"/>
        <v>17195.120302493968</v>
      </c>
      <c r="P16" s="1">
        <v>13</v>
      </c>
      <c r="Q16" s="15">
        <f>PPMT(Sheet1!$D$5/12,Monthly!P16,Sheet1!$E$5 * 12,-Sheet1!$C$5)</f>
        <v>12532.14609752369</v>
      </c>
      <c r="R16" s="15">
        <f>IPMT(Sheet1!$D$5/12,Monthly!P16,Sheet1!$E$5 * 12,-Sheet1!$C$5)</f>
        <v>1450.2053614338279</v>
      </c>
      <c r="S16" s="15">
        <f t="shared" si="2"/>
        <v>13982.351458957517</v>
      </c>
      <c r="U16" s="1">
        <v>13</v>
      </c>
      <c r="V16" s="15">
        <f>PPMT(Sheet1!$D$6/12,Monthly!U16,Sheet1!$E$6 * 12,-Sheet1!$C$6)</f>
        <v>8059.0336094436252</v>
      </c>
      <c r="W16" s="15">
        <f>IPMT(Sheet1!$D$6/12,Monthly!U16,Sheet1!$E$6 * 12,-Sheet1!$C$6)</f>
        <v>4558.8424083466571</v>
      </c>
      <c r="X16" s="15">
        <f t="shared" si="3"/>
        <v>12617.876017790282</v>
      </c>
      <c r="AE16" s="1">
        <v>13</v>
      </c>
      <c r="AF16" s="15">
        <f>PPMT(Sheet1!$D$9/12,Monthly!AE16,Sheet1!$E$9 * 12,-Sheet1!$C$9)</f>
        <v>8594.1382508528222</v>
      </c>
      <c r="AG16" s="15">
        <f>IPMT(Sheet1!$D$9/12,Monthly!AE16,Sheet1!$E$9 * 12,-Sheet1!$C$9)</f>
        <v>483.64310592722541</v>
      </c>
      <c r="AH16" s="15">
        <f t="shared" si="5"/>
        <v>9077.7813567800476</v>
      </c>
      <c r="AJ16" s="1">
        <v>13</v>
      </c>
      <c r="AK16" s="15">
        <f>PPMT(Sheet1!$D$10/12,Monthly!AJ16,Sheet1!$E$10 * 12,-Sheet1!$C$10)</f>
        <v>1456.379179771511</v>
      </c>
      <c r="AL16" s="15">
        <f>IPMT(Sheet1!$D$10/12,Monthly!AJ16,Sheet1!$E$10 * 12,-Sheet1!$C$10)</f>
        <v>1036.0833950090166</v>
      </c>
      <c r="AM16" s="15">
        <f t="shared" si="6"/>
        <v>2492.4625747805276</v>
      </c>
      <c r="AO16" s="1">
        <v>13</v>
      </c>
      <c r="AP16" s="15">
        <f>PPMT(Sheet1!$D$11/12,Monthly!AO16,Sheet1!$E$11 * 12,-Sheet1!$C$11)</f>
        <v>2644.0041113929274</v>
      </c>
      <c r="AQ16" s="15">
        <f>IPMT(Sheet1!$D$11/12,Monthly!AO16,Sheet1!$E$11 * 12,-Sheet1!$C$11)</f>
        <v>582.71460799082104</v>
      </c>
      <c r="AR16" s="15">
        <f t="shared" si="7"/>
        <v>3226.7187193837485</v>
      </c>
    </row>
    <row r="17" spans="1:44" x14ac:dyDescent="0.3">
      <c r="A17" s="1">
        <v>14</v>
      </c>
      <c r="B17" s="18">
        <f>PPMT(Sheet1!$D$2/12, Monthly!A17, Sheet1!$E$2 * 12, -Sheet1!$C$2)</f>
        <v>7473.8011281927857</v>
      </c>
      <c r="C17" s="17">
        <f>IPMT(Sheet1!$D$2/12,Monthly!A17,Sheet1!$E$2*12,-Sheet1!$C$2)</f>
        <v>2961.8024341501678</v>
      </c>
      <c r="D17" s="5">
        <f t="shared" si="0"/>
        <v>10435.603562342953</v>
      </c>
      <c r="F17" s="1">
        <v>14</v>
      </c>
      <c r="G17" s="17">
        <f>PPMT(Sheet1!$D$3/12,Monthly!F17,Sheet1!$E$3 * 12,-Sheet1!$C$3)</f>
        <v>9247.0175027658788</v>
      </c>
      <c r="H17" s="18">
        <f>IPMT(Sheet1!$D$3/12,Monthly!F17,Sheet1!$E$3 * 12,-Sheet1!$C$3)</f>
        <v>2377.9909317320376</v>
      </c>
      <c r="I17" s="15">
        <f t="shared" si="1"/>
        <v>11625.008434497917</v>
      </c>
      <c r="K17" s="1">
        <v>14</v>
      </c>
      <c r="L17" s="15">
        <f>PPMT(Sheet1!$D$4/12,Monthly!K17,Sheet1!$E$4 * 12,-Sheet1!$C$4)</f>
        <v>11417.69599280424</v>
      </c>
      <c r="M17" s="15">
        <f>IPMT(Sheet1!$D$4/12,Monthly!K17,Sheet1!$E$4 * 12,-Sheet1!$C$4)</f>
        <v>5777.4243096897289</v>
      </c>
      <c r="N17" s="15">
        <f t="shared" si="8"/>
        <v>17195.120302493968</v>
      </c>
      <c r="P17" s="1">
        <v>14</v>
      </c>
      <c r="Q17" s="15">
        <f>PPMT(Sheet1!$D$5/12,Monthly!P17,Sheet1!$E$5 * 12,-Sheet1!$C$5)</f>
        <v>12647.02410341766</v>
      </c>
      <c r="R17" s="15">
        <f>IPMT(Sheet1!$D$5/12,Monthly!P17,Sheet1!$E$5 * 12,-Sheet1!$C$5)</f>
        <v>1335.3273555398605</v>
      </c>
      <c r="S17" s="15">
        <f t="shared" si="2"/>
        <v>13982.351458957521</v>
      </c>
      <c r="U17" s="1">
        <v>14</v>
      </c>
      <c r="V17" s="15">
        <f>PPMT(Sheet1!$D$6/12,Monthly!U17,Sheet1!$E$6 * 12,-Sheet1!$C$6)</f>
        <v>8119.476361514452</v>
      </c>
      <c r="W17" s="15">
        <f>IPMT(Sheet1!$D$6/12,Monthly!U17,Sheet1!$E$6 * 12,-Sheet1!$C$6)</f>
        <v>4498.3996562758293</v>
      </c>
      <c r="X17" s="15">
        <f t="shared" si="3"/>
        <v>12617.87601779028</v>
      </c>
      <c r="AE17" s="1">
        <v>14</v>
      </c>
      <c r="AF17" s="15">
        <f>PPMT(Sheet1!$D$9/12,Monthly!AE17,Sheet1!$E$9 * 12,-Sheet1!$C$9)</f>
        <v>8672.9178514856412</v>
      </c>
      <c r="AG17" s="15">
        <f>IPMT(Sheet1!$D$9/12,Monthly!AE17,Sheet1!$E$9 * 12,-Sheet1!$C$9)</f>
        <v>404.8635052944079</v>
      </c>
      <c r="AH17" s="15">
        <f t="shared" si="5"/>
        <v>9077.7813567800495</v>
      </c>
      <c r="AJ17" s="1">
        <v>14</v>
      </c>
      <c r="AK17" s="15">
        <f>PPMT(Sheet1!$D$10/12,Monthly!AJ17,Sheet1!$E$10 * 12,-Sheet1!$C$10)</f>
        <v>1470.9429715692258</v>
      </c>
      <c r="AL17" s="15">
        <f>IPMT(Sheet1!$D$10/12,Monthly!AJ17,Sheet1!$E$10 * 12,-Sheet1!$C$10)</f>
        <v>1021.5196032113015</v>
      </c>
      <c r="AM17" s="15">
        <f t="shared" si="6"/>
        <v>2492.4625747805276</v>
      </c>
      <c r="AO17" s="1">
        <v>14</v>
      </c>
      <c r="AP17" s="15">
        <f>PPMT(Sheet1!$D$11/12,Monthly!AO17,Sheet1!$E$11 * 12,-Sheet1!$C$11)</f>
        <v>2666.0374789878688</v>
      </c>
      <c r="AQ17" s="15">
        <f>IPMT(Sheet1!$D$11/12,Monthly!AO17,Sheet1!$E$11 * 12,-Sheet1!$C$11)</f>
        <v>560.68124039587985</v>
      </c>
      <c r="AR17" s="15">
        <f t="shared" si="7"/>
        <v>3226.7187193837485</v>
      </c>
    </row>
    <row r="18" spans="1:44" x14ac:dyDescent="0.3">
      <c r="A18" s="1">
        <v>15</v>
      </c>
      <c r="B18" s="18">
        <f>PPMT(Sheet1!$D$2/12, Monthly!A18, Sheet1!$E$2 * 12, -Sheet1!$C$2)</f>
        <v>7545.4250556713005</v>
      </c>
      <c r="C18" s="17">
        <f>IPMT(Sheet1!$D$2/12,Monthly!A18,Sheet1!$E$2*12,-Sheet1!$C$2)</f>
        <v>2890.1785066716534</v>
      </c>
      <c r="D18" s="5">
        <f t="shared" si="0"/>
        <v>10435.603562342954</v>
      </c>
      <c r="F18" s="1">
        <v>15</v>
      </c>
      <c r="G18" s="17">
        <f>PPMT(Sheet1!$D$3/12,Monthly!F18,Sheet1!$E$3 * 12,-Sheet1!$C$3)</f>
        <v>9339.4876777935388</v>
      </c>
      <c r="H18" s="18">
        <f>IPMT(Sheet1!$D$3/12,Monthly!F18,Sheet1!$E$3 * 12,-Sheet1!$C$3)</f>
        <v>2285.520756704379</v>
      </c>
      <c r="I18" s="15">
        <f t="shared" si="1"/>
        <v>11625.008434497919</v>
      </c>
      <c r="K18" s="1">
        <v>15</v>
      </c>
      <c r="L18" s="15">
        <f>PPMT(Sheet1!$D$4/12,Monthly!K18,Sheet1!$E$4 * 12,-Sheet1!$C$4)</f>
        <v>11517.600832741276</v>
      </c>
      <c r="M18" s="15">
        <f>IPMT(Sheet1!$D$4/12,Monthly!K18,Sheet1!$E$4 * 12,-Sheet1!$C$4)</f>
        <v>5677.5194697526922</v>
      </c>
      <c r="N18" s="15">
        <f t="shared" si="8"/>
        <v>17195.120302493968</v>
      </c>
      <c r="P18" s="1">
        <v>15</v>
      </c>
      <c r="Q18" s="15">
        <f>PPMT(Sheet1!$D$5/12,Monthly!P18,Sheet1!$E$5 * 12,-Sheet1!$C$5)</f>
        <v>12762.955157698987</v>
      </c>
      <c r="R18" s="15">
        <f>IPMT(Sheet1!$D$5/12,Monthly!P18,Sheet1!$E$5 * 12,-Sheet1!$C$5)</f>
        <v>1219.396301258532</v>
      </c>
      <c r="S18" s="15">
        <f t="shared" si="2"/>
        <v>13982.351458957519</v>
      </c>
      <c r="U18" s="1">
        <v>15</v>
      </c>
      <c r="V18" s="15">
        <f>PPMT(Sheet1!$D$6/12,Monthly!U18,Sheet1!$E$6 * 12,-Sheet1!$C$6)</f>
        <v>8180.372434225811</v>
      </c>
      <c r="W18" s="15">
        <f>IPMT(Sheet1!$D$6/12,Monthly!U18,Sheet1!$E$6 * 12,-Sheet1!$C$6)</f>
        <v>4437.5035835644712</v>
      </c>
      <c r="X18" s="15">
        <f t="shared" si="3"/>
        <v>12617.876017790282</v>
      </c>
      <c r="AE18" s="1">
        <v>15</v>
      </c>
      <c r="AF18" s="15">
        <f>PPMT(Sheet1!$D$9/12,Monthly!AE18,Sheet1!$E$9 * 12,-Sheet1!$C$9)</f>
        <v>8752.4195984575927</v>
      </c>
      <c r="AG18" s="15">
        <f>IPMT(Sheet1!$D$9/12,Monthly!AE18,Sheet1!$E$9 * 12,-Sheet1!$C$9)</f>
        <v>325.36175832245613</v>
      </c>
      <c r="AH18" s="15">
        <f t="shared" si="5"/>
        <v>9077.7813567800495</v>
      </c>
      <c r="AJ18" s="1">
        <v>15</v>
      </c>
      <c r="AK18" s="15">
        <f>PPMT(Sheet1!$D$10/12,Monthly!AJ18,Sheet1!$E$10 * 12,-Sheet1!$C$10)</f>
        <v>1485.6524012849181</v>
      </c>
      <c r="AL18" s="15">
        <f>IPMT(Sheet1!$D$10/12,Monthly!AJ18,Sheet1!$E$10 * 12,-Sheet1!$C$10)</f>
        <v>1006.8101734956093</v>
      </c>
      <c r="AM18" s="15">
        <f t="shared" si="6"/>
        <v>2492.4625747805276</v>
      </c>
      <c r="AO18" s="1">
        <v>15</v>
      </c>
      <c r="AP18" s="15">
        <f>PPMT(Sheet1!$D$11/12,Monthly!AO18,Sheet1!$E$11 * 12,-Sheet1!$C$11)</f>
        <v>2688.2544579794344</v>
      </c>
      <c r="AQ18" s="15">
        <f>IPMT(Sheet1!$D$11/12,Monthly!AO18,Sheet1!$E$11 * 12,-Sheet1!$C$11)</f>
        <v>538.46426140431436</v>
      </c>
      <c r="AR18" s="15">
        <f t="shared" si="7"/>
        <v>3226.718719383749</v>
      </c>
    </row>
    <row r="19" spans="1:44" x14ac:dyDescent="0.3">
      <c r="A19" s="1">
        <v>16</v>
      </c>
      <c r="B19" s="18">
        <f>PPMT(Sheet1!$D$2/12, Monthly!A19, Sheet1!$E$2 * 12, -Sheet1!$C$2)</f>
        <v>7617.7353791214828</v>
      </c>
      <c r="C19" s="17">
        <f>IPMT(Sheet1!$D$2/12,Monthly!A19,Sheet1!$E$2*12,-Sheet1!$C$2)</f>
        <v>2817.8681832214702</v>
      </c>
      <c r="D19" s="5">
        <f t="shared" si="0"/>
        <v>10435.603562342953</v>
      </c>
      <c r="F19" s="1">
        <v>16</v>
      </c>
      <c r="G19" s="17">
        <f>PPMT(Sheet1!$D$3/12,Monthly!F19,Sheet1!$E$3 * 12,-Sheet1!$C$3)</f>
        <v>9432.8825545714735</v>
      </c>
      <c r="H19" s="18">
        <f>IPMT(Sheet1!$D$3/12,Monthly!F19,Sheet1!$E$3 * 12,-Sheet1!$C$3)</f>
        <v>2192.1258799264433</v>
      </c>
      <c r="I19" s="15">
        <f t="shared" si="1"/>
        <v>11625.008434497917</v>
      </c>
      <c r="K19" s="1">
        <v>16</v>
      </c>
      <c r="L19" s="15">
        <f>PPMT(Sheet1!$D$4/12,Monthly!K19,Sheet1!$E$4 * 12,-Sheet1!$C$4)</f>
        <v>11618.379840027761</v>
      </c>
      <c r="M19" s="15">
        <f>IPMT(Sheet1!$D$4/12,Monthly!K19,Sheet1!$E$4 * 12,-Sheet1!$C$4)</f>
        <v>5576.7404624662058</v>
      </c>
      <c r="N19" s="15">
        <f t="shared" si="8"/>
        <v>17195.120302493968</v>
      </c>
      <c r="P19" s="1">
        <v>16</v>
      </c>
      <c r="Q19" s="15">
        <f>PPMT(Sheet1!$D$5/12,Monthly!P19,Sheet1!$E$5 * 12,-Sheet1!$C$5)</f>
        <v>12879.948913311229</v>
      </c>
      <c r="R19" s="15">
        <f>IPMT(Sheet1!$D$5/12,Monthly!P19,Sheet1!$E$5 * 12,-Sheet1!$C$5)</f>
        <v>1102.4025456462914</v>
      </c>
      <c r="S19" s="15">
        <f t="shared" si="2"/>
        <v>13982.351458957521</v>
      </c>
      <c r="U19" s="1">
        <v>16</v>
      </c>
      <c r="V19" s="15">
        <f>PPMT(Sheet1!$D$6/12,Monthly!U19,Sheet1!$E$6 * 12,-Sheet1!$C$6)</f>
        <v>8241.7252274825059</v>
      </c>
      <c r="W19" s="15">
        <f>IPMT(Sheet1!$D$6/12,Monthly!U19,Sheet1!$E$6 * 12,-Sheet1!$C$6)</f>
        <v>4376.1507903077772</v>
      </c>
      <c r="X19" s="15">
        <f t="shared" si="3"/>
        <v>12617.876017790284</v>
      </c>
      <c r="AE19" s="1">
        <v>16</v>
      </c>
      <c r="AF19" s="15">
        <f>PPMT(Sheet1!$D$9/12,Monthly!AE19,Sheet1!$E$9 * 12,-Sheet1!$C$9)</f>
        <v>8832.6501114434541</v>
      </c>
      <c r="AG19" s="15">
        <f>IPMT(Sheet1!$D$9/12,Monthly!AE19,Sheet1!$E$9 * 12,-Sheet1!$C$9)</f>
        <v>245.13124533659493</v>
      </c>
      <c r="AH19" s="15">
        <f t="shared" si="5"/>
        <v>9077.7813567800495</v>
      </c>
      <c r="AJ19" s="1">
        <v>16</v>
      </c>
      <c r="AK19" s="15">
        <f>PPMT(Sheet1!$D$10/12,Monthly!AJ19,Sheet1!$E$10 * 12,-Sheet1!$C$10)</f>
        <v>1500.5089252977671</v>
      </c>
      <c r="AL19" s="15">
        <f>IPMT(Sheet1!$D$10/12,Monthly!AJ19,Sheet1!$E$10 * 12,-Sheet1!$C$10)</f>
        <v>991.95364948276006</v>
      </c>
      <c r="AM19" s="15">
        <f t="shared" si="6"/>
        <v>2492.4625747805271</v>
      </c>
      <c r="AO19" s="1">
        <v>16</v>
      </c>
      <c r="AP19" s="15">
        <f>PPMT(Sheet1!$D$11/12,Monthly!AO19,Sheet1!$E$11 * 12,-Sheet1!$C$11)</f>
        <v>2710.6565784625964</v>
      </c>
      <c r="AQ19" s="15">
        <f>IPMT(Sheet1!$D$11/12,Monthly!AO19,Sheet1!$E$11 * 12,-Sheet1!$C$11)</f>
        <v>516.06214092115238</v>
      </c>
      <c r="AR19" s="15">
        <f t="shared" si="7"/>
        <v>3226.718719383749</v>
      </c>
    </row>
    <row r="20" spans="1:44" x14ac:dyDescent="0.3">
      <c r="A20" s="1">
        <v>17</v>
      </c>
      <c r="B20" s="18">
        <f>PPMT(Sheet1!$D$2/12, Monthly!A20, Sheet1!$E$2 * 12, -Sheet1!$C$2)</f>
        <v>7690.7386765047304</v>
      </c>
      <c r="C20" s="17">
        <f>IPMT(Sheet1!$D$2/12,Monthly!A20,Sheet1!$E$2*12,-Sheet1!$C$2)</f>
        <v>2744.864885838223</v>
      </c>
      <c r="D20" s="5">
        <f t="shared" si="0"/>
        <v>10435.603562342953</v>
      </c>
      <c r="F20" s="1">
        <v>17</v>
      </c>
      <c r="G20" s="17">
        <f>PPMT(Sheet1!$D$3/12,Monthly!F20,Sheet1!$E$3 * 12,-Sheet1!$C$3)</f>
        <v>9527.2113801171872</v>
      </c>
      <c r="H20" s="18">
        <f>IPMT(Sheet1!$D$3/12,Monthly!F20,Sheet1!$E$3 * 12,-Sheet1!$C$3)</f>
        <v>2097.7970543807287</v>
      </c>
      <c r="I20" s="15">
        <f t="shared" si="1"/>
        <v>11625.008434497915</v>
      </c>
      <c r="K20" s="1">
        <v>17</v>
      </c>
      <c r="L20" s="15">
        <f>PPMT(Sheet1!$D$4/12,Monthly!K20,Sheet1!$E$4 * 12,-Sheet1!$C$4)</f>
        <v>11720.040663628004</v>
      </c>
      <c r="M20" s="15">
        <f>IPMT(Sheet1!$D$4/12,Monthly!K20,Sheet1!$E$4 * 12,-Sheet1!$C$4)</f>
        <v>5475.0796388659628</v>
      </c>
      <c r="N20" s="15">
        <f t="shared" si="8"/>
        <v>17195.120302493968</v>
      </c>
      <c r="P20" s="1">
        <v>17</v>
      </c>
      <c r="Q20" s="15">
        <f>PPMT(Sheet1!$D$5/12,Monthly!P20,Sheet1!$E$5 * 12,-Sheet1!$C$5)</f>
        <v>12998.015111683246</v>
      </c>
      <c r="R20" s="15">
        <f>IPMT(Sheet1!$D$5/12,Monthly!P20,Sheet1!$E$5 * 12,-Sheet1!$C$5)</f>
        <v>984.33634727427147</v>
      </c>
      <c r="S20" s="15">
        <f t="shared" si="2"/>
        <v>13982.351458957517</v>
      </c>
      <c r="U20" s="1">
        <v>17</v>
      </c>
      <c r="V20" s="15">
        <f>PPMT(Sheet1!$D$6/12,Monthly!U20,Sheet1!$E$6 * 12,-Sheet1!$C$6)</f>
        <v>8303.5381666886242</v>
      </c>
      <c r="W20" s="15">
        <f>IPMT(Sheet1!$D$6/12,Monthly!U20,Sheet1!$E$6 * 12,-Sheet1!$C$6)</f>
        <v>4314.3378511016581</v>
      </c>
      <c r="X20" s="15">
        <f t="shared" si="3"/>
        <v>12617.876017790282</v>
      </c>
      <c r="AE20" s="1">
        <v>17</v>
      </c>
      <c r="AF20" s="15">
        <f>PPMT(Sheet1!$D$9/12,Monthly!AE20,Sheet1!$E$9 * 12,-Sheet1!$C$9)</f>
        <v>8913.6160707983508</v>
      </c>
      <c r="AG20" s="15">
        <f>IPMT(Sheet1!$D$9/12,Monthly!AE20,Sheet1!$E$9 * 12,-Sheet1!$C$9)</f>
        <v>164.1652859816966</v>
      </c>
      <c r="AH20" s="15">
        <f t="shared" si="5"/>
        <v>9077.7813567800476</v>
      </c>
      <c r="AJ20" s="1">
        <v>17</v>
      </c>
      <c r="AK20" s="15">
        <f>PPMT(Sheet1!$D$10/12,Monthly!AJ20,Sheet1!$E$10 * 12,-Sheet1!$C$10)</f>
        <v>1515.5140145507448</v>
      </c>
      <c r="AL20" s="15">
        <f>IPMT(Sheet1!$D$10/12,Monthly!AJ20,Sheet1!$E$10 * 12,-Sheet1!$C$10)</f>
        <v>976.94856022978252</v>
      </c>
      <c r="AM20" s="15">
        <f t="shared" si="6"/>
        <v>2492.4625747805276</v>
      </c>
      <c r="AO20" s="1">
        <v>17</v>
      </c>
      <c r="AP20" s="15">
        <f>PPMT(Sheet1!$D$11/12,Monthly!AO20,Sheet1!$E$11 * 12,-Sheet1!$C$11)</f>
        <v>2733.2453832831179</v>
      </c>
      <c r="AQ20" s="15">
        <f>IPMT(Sheet1!$D$11/12,Monthly!AO20,Sheet1!$E$11 * 12,-Sheet1!$C$11)</f>
        <v>493.47333610063077</v>
      </c>
      <c r="AR20" s="15">
        <f t="shared" si="7"/>
        <v>3226.7187193837485</v>
      </c>
    </row>
    <row r="21" spans="1:44" x14ac:dyDescent="0.3">
      <c r="A21" s="1">
        <v>18</v>
      </c>
      <c r="B21" s="18">
        <f>PPMT(Sheet1!$D$2/12, Monthly!A21, Sheet1!$E$2 * 12, -Sheet1!$C$2)</f>
        <v>7764.4415888212352</v>
      </c>
      <c r="C21" s="17">
        <f>IPMT(Sheet1!$D$2/12,Monthly!A21,Sheet1!$E$2*12,-Sheet1!$C$2)</f>
        <v>2671.1619735217196</v>
      </c>
      <c r="D21" s="5">
        <f t="shared" si="0"/>
        <v>10435.603562342954</v>
      </c>
      <c r="F21" s="1">
        <v>18</v>
      </c>
      <c r="G21" s="17">
        <f>PPMT(Sheet1!$D$3/12,Monthly!F21,Sheet1!$E$3 * 12,-Sheet1!$C$3)</f>
        <v>9622.4834939183602</v>
      </c>
      <c r="H21" s="18">
        <f>IPMT(Sheet1!$D$3/12,Monthly!F21,Sheet1!$E$3 * 12,-Sheet1!$C$3)</f>
        <v>2002.5249405795566</v>
      </c>
      <c r="I21" s="15">
        <f t="shared" si="1"/>
        <v>11625.008434497917</v>
      </c>
      <c r="K21" s="1">
        <v>18</v>
      </c>
      <c r="L21" s="15">
        <f>PPMT(Sheet1!$D$4/12,Monthly!K21,Sheet1!$E$4 * 12,-Sheet1!$C$4)</f>
        <v>11822.591019434751</v>
      </c>
      <c r="M21" s="15">
        <f>IPMT(Sheet1!$D$4/12,Monthly!K21,Sheet1!$E$4 * 12,-Sheet1!$C$4)</f>
        <v>5372.5292830592189</v>
      </c>
      <c r="N21" s="15">
        <f t="shared" si="8"/>
        <v>17195.120302493968</v>
      </c>
      <c r="P21" s="1">
        <v>18</v>
      </c>
      <c r="Q21" s="15">
        <f>PPMT(Sheet1!$D$5/12,Monthly!P21,Sheet1!$E$5 * 12,-Sheet1!$C$5)</f>
        <v>13117.163583540345</v>
      </c>
      <c r="R21" s="15">
        <f>IPMT(Sheet1!$D$5/12,Monthly!P21,Sheet1!$E$5 * 12,-Sheet1!$C$5)</f>
        <v>865.18787541717529</v>
      </c>
      <c r="S21" s="15">
        <f t="shared" si="2"/>
        <v>13982.351458957521</v>
      </c>
      <c r="U21" s="1">
        <v>18</v>
      </c>
      <c r="V21" s="15">
        <f>PPMT(Sheet1!$D$6/12,Monthly!U21,Sheet1!$E$6 * 12,-Sheet1!$C$6)</f>
        <v>8365.8147029387892</v>
      </c>
      <c r="W21" s="15">
        <f>IPMT(Sheet1!$D$6/12,Monthly!U21,Sheet1!$E$6 * 12,-Sheet1!$C$6)</f>
        <v>4252.0613148514949</v>
      </c>
      <c r="X21" s="15">
        <f t="shared" si="3"/>
        <v>12617.876017790284</v>
      </c>
      <c r="AE21" s="1">
        <v>18</v>
      </c>
      <c r="AF21" s="15">
        <f>PPMT(Sheet1!$D$9/12,Monthly!AE21,Sheet1!$E$9 * 12,-Sheet1!$C$9)</f>
        <v>8995.3242181140031</v>
      </c>
      <c r="AG21" s="15">
        <f>IPMT(Sheet1!$D$9/12,Monthly!AE21,Sheet1!$E$9 * 12,-Sheet1!$C$9)</f>
        <v>82.457138666045012</v>
      </c>
      <c r="AH21" s="15">
        <f t="shared" si="5"/>
        <v>9077.7813567800476</v>
      </c>
      <c r="AJ21" s="1">
        <v>18</v>
      </c>
      <c r="AK21" s="15">
        <f>PPMT(Sheet1!$D$10/12,Monthly!AJ21,Sheet1!$E$10 * 12,-Sheet1!$C$10)</f>
        <v>1530.6691546962525</v>
      </c>
      <c r="AL21" s="15">
        <f>IPMT(Sheet1!$D$10/12,Monthly!AJ21,Sheet1!$E$10 * 12,-Sheet1!$C$10)</f>
        <v>961.793420084275</v>
      </c>
      <c r="AM21" s="15">
        <f t="shared" si="6"/>
        <v>2492.4625747805276</v>
      </c>
      <c r="AO21" s="1">
        <v>18</v>
      </c>
      <c r="AP21" s="15">
        <f>PPMT(Sheet1!$D$11/12,Monthly!AO21,Sheet1!$E$11 * 12,-Sheet1!$C$11)</f>
        <v>2756.0224281438109</v>
      </c>
      <c r="AQ21" s="15">
        <f>IPMT(Sheet1!$D$11/12,Monthly!AO21,Sheet1!$E$11 * 12,-Sheet1!$C$11)</f>
        <v>470.69629123993798</v>
      </c>
      <c r="AR21" s="15">
        <f t="shared" si="7"/>
        <v>3226.718719383749</v>
      </c>
    </row>
    <row r="22" spans="1:44" x14ac:dyDescent="0.3">
      <c r="A22" s="1">
        <v>19</v>
      </c>
      <c r="B22" s="18">
        <f>PPMT(Sheet1!$D$2/12, Monthly!A22, Sheet1!$E$2 * 12, -Sheet1!$C$2)</f>
        <v>7838.8508207141058</v>
      </c>
      <c r="C22" s="17">
        <f>IPMT(Sheet1!$D$2/12,Monthly!A22,Sheet1!$E$2*12,-Sheet1!$C$2)</f>
        <v>2596.7527416288494</v>
      </c>
      <c r="D22" s="5">
        <f t="shared" si="0"/>
        <v>10435.603562342956</v>
      </c>
      <c r="F22" s="1">
        <v>19</v>
      </c>
      <c r="G22" s="17">
        <f>PPMT(Sheet1!$D$3/12,Monthly!F22,Sheet1!$E$3 * 12,-Sheet1!$C$3)</f>
        <v>9718.708328857545</v>
      </c>
      <c r="H22" s="18">
        <f>IPMT(Sheet1!$D$3/12,Monthly!F22,Sheet1!$E$3 * 12,-Sheet1!$C$3)</f>
        <v>1906.3001056403727</v>
      </c>
      <c r="I22" s="15">
        <f t="shared" si="1"/>
        <v>11625.008434497919</v>
      </c>
      <c r="K22" s="1">
        <v>19</v>
      </c>
      <c r="L22" s="15">
        <f>PPMT(Sheet1!$D$4/12,Monthly!K22,Sheet1!$E$4 * 12,-Sheet1!$C$4)</f>
        <v>11926.038690854804</v>
      </c>
      <c r="M22" s="15">
        <f>IPMT(Sheet1!$D$4/12,Monthly!K22,Sheet1!$E$4 * 12,-Sheet1!$C$4)</f>
        <v>5269.0816116391634</v>
      </c>
      <c r="N22" s="15">
        <f t="shared" si="8"/>
        <v>17195.120302493968</v>
      </c>
      <c r="P22" s="1">
        <v>19</v>
      </c>
      <c r="Q22" s="15">
        <f>PPMT(Sheet1!$D$5/12,Monthly!P22,Sheet1!$E$5 * 12,-Sheet1!$C$5)</f>
        <v>13237.404249722797</v>
      </c>
      <c r="R22" s="15">
        <f>IPMT(Sheet1!$D$5/12,Monthly!P22,Sheet1!$E$5 * 12,-Sheet1!$C$5)</f>
        <v>744.9472092347221</v>
      </c>
      <c r="S22" s="15">
        <f t="shared" si="2"/>
        <v>13982.351458957519</v>
      </c>
      <c r="U22" s="1">
        <v>19</v>
      </c>
      <c r="V22" s="15">
        <f>PPMT(Sheet1!$D$6/12,Monthly!U22,Sheet1!$E$6 * 12,-Sheet1!$C$6)</f>
        <v>8428.5583132108277</v>
      </c>
      <c r="W22" s="15">
        <f>IPMT(Sheet1!$D$6/12,Monthly!U22,Sheet1!$E$6 * 12,-Sheet1!$C$6)</f>
        <v>4189.3177045794528</v>
      </c>
      <c r="X22" s="15">
        <f t="shared" si="3"/>
        <v>12617.87601779028</v>
      </c>
      <c r="AJ22" s="1">
        <v>19</v>
      </c>
      <c r="AK22" s="15">
        <f>PPMT(Sheet1!$D$10/12,Monthly!AJ22,Sheet1!$E$10 * 12,-Sheet1!$C$10)</f>
        <v>1545.9758462432148</v>
      </c>
      <c r="AL22" s="15">
        <f>IPMT(Sheet1!$D$10/12,Monthly!AJ22,Sheet1!$E$10 * 12,-Sheet1!$C$10)</f>
        <v>946.48672853731227</v>
      </c>
      <c r="AM22" s="15">
        <f t="shared" si="6"/>
        <v>2492.4625747805271</v>
      </c>
      <c r="AO22" s="1">
        <v>19</v>
      </c>
      <c r="AP22" s="15">
        <f>PPMT(Sheet1!$D$11/12,Monthly!AO22,Sheet1!$E$11 * 12,-Sheet1!$C$11)</f>
        <v>2778.9892817116756</v>
      </c>
      <c r="AQ22" s="15">
        <f>IPMT(Sheet1!$D$11/12,Monthly!AO22,Sheet1!$E$11 * 12,-Sheet1!$C$11)</f>
        <v>447.729437672073</v>
      </c>
      <c r="AR22" s="15">
        <f t="shared" si="7"/>
        <v>3226.7187193837485</v>
      </c>
    </row>
    <row r="23" spans="1:44" x14ac:dyDescent="0.3">
      <c r="A23" s="1">
        <v>20</v>
      </c>
      <c r="B23" s="18">
        <f>PPMT(Sheet1!$D$2/12, Monthly!A23, Sheet1!$E$2 * 12, -Sheet1!$C$2)</f>
        <v>7913.973141079282</v>
      </c>
      <c r="C23" s="17">
        <f>IPMT(Sheet1!$D$2/12,Monthly!A23,Sheet1!$E$2*12,-Sheet1!$C$2)</f>
        <v>2521.6304212636724</v>
      </c>
      <c r="D23" s="5">
        <f t="shared" si="0"/>
        <v>10435.603562342954</v>
      </c>
      <c r="F23" s="1">
        <v>20</v>
      </c>
      <c r="G23" s="17">
        <f>PPMT(Sheet1!$D$3/12,Monthly!F23,Sheet1!$E$3 * 12,-Sheet1!$C$3)</f>
        <v>9815.8954121461193</v>
      </c>
      <c r="H23" s="18">
        <f>IPMT(Sheet1!$D$3/12,Monthly!F23,Sheet1!$E$3 * 12,-Sheet1!$C$3)</f>
        <v>1809.1130223517976</v>
      </c>
      <c r="I23" s="15">
        <f t="shared" si="1"/>
        <v>11625.008434497917</v>
      </c>
      <c r="K23" s="1">
        <v>20</v>
      </c>
      <c r="L23" s="15">
        <f>PPMT(Sheet1!$D$4/12,Monthly!K23,Sheet1!$E$4 * 12,-Sheet1!$C$4)</f>
        <v>12030.391529399783</v>
      </c>
      <c r="M23" s="15">
        <f>IPMT(Sheet1!$D$4/12,Monthly!K23,Sheet1!$E$4 * 12,-Sheet1!$C$4)</f>
        <v>5164.7287730941844</v>
      </c>
      <c r="N23" s="15">
        <f t="shared" si="8"/>
        <v>17195.120302493968</v>
      </c>
      <c r="P23" s="1">
        <v>20</v>
      </c>
      <c r="Q23" s="15">
        <f>PPMT(Sheet1!$D$5/12,Monthly!P23,Sheet1!$E$5 * 12,-Sheet1!$C$5)</f>
        <v>13358.747122011924</v>
      </c>
      <c r="R23" s="15">
        <f>IPMT(Sheet1!$D$5/12,Monthly!P23,Sheet1!$E$5 * 12,-Sheet1!$C$5)</f>
        <v>623.60433694559651</v>
      </c>
      <c r="S23" s="15">
        <f t="shared" si="2"/>
        <v>13982.351458957521</v>
      </c>
      <c r="U23" s="1">
        <v>20</v>
      </c>
      <c r="V23" s="15">
        <f>PPMT(Sheet1!$D$6/12,Monthly!U23,Sheet1!$E$6 * 12,-Sheet1!$C$6)</f>
        <v>8491.7725005599095</v>
      </c>
      <c r="W23" s="15">
        <f>IPMT(Sheet1!$D$6/12,Monthly!U23,Sheet1!$E$6 * 12,-Sheet1!$C$6)</f>
        <v>4126.1035172303727</v>
      </c>
      <c r="X23" s="15">
        <f t="shared" si="3"/>
        <v>12617.876017790282</v>
      </c>
      <c r="AJ23" s="1">
        <v>20</v>
      </c>
      <c r="AK23" s="15">
        <f>PPMT(Sheet1!$D$10/12,Monthly!AJ23,Sheet1!$E$10 * 12,-Sheet1!$C$10)</f>
        <v>1561.4356047056474</v>
      </c>
      <c r="AL23" s="15">
        <f>IPMT(Sheet1!$D$10/12,Monthly!AJ23,Sheet1!$E$10 * 12,-Sheet1!$C$10)</f>
        <v>931.0269700748803</v>
      </c>
      <c r="AM23" s="15">
        <f t="shared" si="6"/>
        <v>2492.4625747805276</v>
      </c>
      <c r="AO23" s="1">
        <v>20</v>
      </c>
      <c r="AP23" s="15">
        <f>PPMT(Sheet1!$D$11/12,Monthly!AO23,Sheet1!$E$11 * 12,-Sheet1!$C$11)</f>
        <v>2802.1475257259394</v>
      </c>
      <c r="AQ23" s="15">
        <f>IPMT(Sheet1!$D$11/12,Monthly!AO23,Sheet1!$E$11 * 12,-Sheet1!$C$11)</f>
        <v>424.57119365780903</v>
      </c>
      <c r="AR23" s="15">
        <f t="shared" si="7"/>
        <v>3226.7187193837485</v>
      </c>
    </row>
    <row r="24" spans="1:44" x14ac:dyDescent="0.3">
      <c r="A24" s="1">
        <v>21</v>
      </c>
      <c r="B24" s="18">
        <f>PPMT(Sheet1!$D$2/12, Monthly!A24, Sheet1!$E$2 * 12, -Sheet1!$C$2)</f>
        <v>7989.8153836812908</v>
      </c>
      <c r="C24" s="17">
        <f>IPMT(Sheet1!$D$2/12,Monthly!A24,Sheet1!$E$2*12,-Sheet1!$C$2)</f>
        <v>2445.7881786616626</v>
      </c>
      <c r="D24" s="5">
        <f t="shared" si="0"/>
        <v>10435.603562342953</v>
      </c>
      <c r="F24" s="1">
        <v>21</v>
      </c>
      <c r="G24" s="17">
        <f>PPMT(Sheet1!$D$3/12,Monthly!F24,Sheet1!$E$3 * 12,-Sheet1!$C$3)</f>
        <v>9914.0543662675809</v>
      </c>
      <c r="H24" s="18">
        <f>IPMT(Sheet1!$D$3/12,Monthly!F24,Sheet1!$E$3 * 12,-Sheet1!$C$3)</f>
        <v>1710.9540682303361</v>
      </c>
      <c r="I24" s="15">
        <f t="shared" si="1"/>
        <v>11625.008434497917</v>
      </c>
      <c r="K24" s="1">
        <v>21</v>
      </c>
      <c r="L24" s="15">
        <f>PPMT(Sheet1!$D$4/12,Monthly!K24,Sheet1!$E$4 * 12,-Sheet1!$C$4)</f>
        <v>12135.657455282033</v>
      </c>
      <c r="M24" s="15">
        <f>IPMT(Sheet1!$D$4/12,Monthly!K24,Sheet1!$E$4 * 12,-Sheet1!$C$4)</f>
        <v>5059.4628472119357</v>
      </c>
      <c r="N24" s="15">
        <f t="shared" si="8"/>
        <v>17195.120302493968</v>
      </c>
      <c r="P24" s="1">
        <v>21</v>
      </c>
      <c r="Q24" s="15">
        <f>PPMT(Sheet1!$D$5/12,Monthly!P24,Sheet1!$E$5 * 12,-Sheet1!$C$5)</f>
        <v>13481.202303963699</v>
      </c>
      <c r="R24" s="15">
        <f>IPMT(Sheet1!$D$5/12,Monthly!P24,Sheet1!$E$5 * 12,-Sheet1!$C$5)</f>
        <v>501.1491549938205</v>
      </c>
      <c r="S24" s="15">
        <f t="shared" si="2"/>
        <v>13982.351458957519</v>
      </c>
      <c r="U24" s="1">
        <v>21</v>
      </c>
      <c r="V24" s="15">
        <f>PPMT(Sheet1!$D$6/12,Monthly!U24,Sheet1!$E$6 * 12,-Sheet1!$C$6)</f>
        <v>8555.4607943141091</v>
      </c>
      <c r="W24" s="15">
        <f>IPMT(Sheet1!$D$6/12,Monthly!U24,Sheet1!$E$6 * 12,-Sheet1!$C$6)</f>
        <v>4062.4152234761732</v>
      </c>
      <c r="X24" s="15">
        <f t="shared" si="3"/>
        <v>12617.876017790282</v>
      </c>
      <c r="AJ24" s="1">
        <v>21</v>
      </c>
      <c r="AK24" s="15">
        <f>PPMT(Sheet1!$D$10/12,Monthly!AJ24,Sheet1!$E$10 * 12,-Sheet1!$C$10)</f>
        <v>1577.0499607527036</v>
      </c>
      <c r="AL24" s="15">
        <f>IPMT(Sheet1!$D$10/12,Monthly!AJ24,Sheet1!$E$10 * 12,-Sheet1!$C$10)</f>
        <v>915.41261402782357</v>
      </c>
      <c r="AM24" s="15">
        <f t="shared" si="6"/>
        <v>2492.4625747805271</v>
      </c>
      <c r="AO24" s="1">
        <v>21</v>
      </c>
      <c r="AP24" s="15">
        <f>PPMT(Sheet1!$D$11/12,Monthly!AO24,Sheet1!$E$11 * 12,-Sheet1!$C$11)</f>
        <v>2825.4987551069889</v>
      </c>
      <c r="AQ24" s="15">
        <f>IPMT(Sheet1!$D$11/12,Monthly!AO24,Sheet1!$E$11 * 12,-Sheet1!$C$11)</f>
        <v>401.21996427675953</v>
      </c>
      <c r="AR24" s="15">
        <f t="shared" si="7"/>
        <v>3226.7187193837485</v>
      </c>
    </row>
    <row r="25" spans="1:44" x14ac:dyDescent="0.3">
      <c r="A25" s="1">
        <v>22</v>
      </c>
      <c r="B25" s="18">
        <f>PPMT(Sheet1!$D$2/12, Monthly!A25, Sheet1!$E$2 * 12, -Sheet1!$C$2)</f>
        <v>8066.3844477749035</v>
      </c>
      <c r="C25" s="17">
        <f>IPMT(Sheet1!$D$2/12,Monthly!A25,Sheet1!$E$2*12,-Sheet1!$C$2)</f>
        <v>2369.2191145680504</v>
      </c>
      <c r="D25" s="5">
        <f t="shared" si="0"/>
        <v>10435.603562342954</v>
      </c>
      <c r="F25" s="1">
        <v>22</v>
      </c>
      <c r="G25" s="17">
        <f>PPMT(Sheet1!$D$3/12,Monthly!F25,Sheet1!$E$3 * 12,-Sheet1!$C$3)</f>
        <v>10013.194909930256</v>
      </c>
      <c r="H25" s="18">
        <f>IPMT(Sheet1!$D$3/12,Monthly!F25,Sheet1!$E$3 * 12,-Sheet1!$C$3)</f>
        <v>1611.8135245676601</v>
      </c>
      <c r="I25" s="15">
        <f t="shared" si="1"/>
        <v>11625.008434497917</v>
      </c>
      <c r="K25" s="1">
        <v>22</v>
      </c>
      <c r="L25" s="15">
        <f>PPMT(Sheet1!$D$4/12,Monthly!K25,Sheet1!$E$4 * 12,-Sheet1!$C$4)</f>
        <v>12241.84445801575</v>
      </c>
      <c r="M25" s="15">
        <f>IPMT(Sheet1!$D$4/12,Monthly!K25,Sheet1!$E$4 * 12,-Sheet1!$C$4)</f>
        <v>4953.2758444782194</v>
      </c>
      <c r="N25" s="15">
        <f t="shared" si="8"/>
        <v>17195.120302493968</v>
      </c>
      <c r="P25" s="1">
        <v>22</v>
      </c>
      <c r="Q25" s="15">
        <f>PPMT(Sheet1!$D$5/12,Monthly!P25,Sheet1!$E$5 * 12,-Sheet1!$C$5)</f>
        <v>13604.779991750032</v>
      </c>
      <c r="R25" s="15">
        <f>IPMT(Sheet1!$D$5/12,Monthly!P25,Sheet1!$E$5 * 12,-Sheet1!$C$5)</f>
        <v>377.57146720748659</v>
      </c>
      <c r="S25" s="15">
        <f t="shared" si="2"/>
        <v>13982.351458957519</v>
      </c>
      <c r="U25" s="1">
        <v>22</v>
      </c>
      <c r="V25" s="15">
        <f>PPMT(Sheet1!$D$6/12,Monthly!U25,Sheet1!$E$6 * 12,-Sheet1!$C$6)</f>
        <v>8619.6267502714654</v>
      </c>
      <c r="W25" s="15">
        <f>IPMT(Sheet1!$D$6/12,Monthly!U25,Sheet1!$E$6 * 12,-Sheet1!$C$6)</f>
        <v>3998.2492675188169</v>
      </c>
      <c r="X25" s="15">
        <f t="shared" si="3"/>
        <v>12617.876017790282</v>
      </c>
      <c r="AJ25" s="1">
        <v>22</v>
      </c>
      <c r="AK25" s="15">
        <f>PPMT(Sheet1!$D$10/12,Monthly!AJ25,Sheet1!$E$10 * 12,-Sheet1!$C$10)</f>
        <v>1592.8204603602303</v>
      </c>
      <c r="AL25" s="15">
        <f>IPMT(Sheet1!$D$10/12,Monthly!AJ25,Sheet1!$E$10 * 12,-Sheet1!$C$10)</f>
        <v>899.64211442029659</v>
      </c>
      <c r="AM25" s="15">
        <f t="shared" si="6"/>
        <v>2492.4625747805267</v>
      </c>
      <c r="AO25" s="1">
        <v>22</v>
      </c>
      <c r="AP25" s="15">
        <f>PPMT(Sheet1!$D$11/12,Monthly!AO25,Sheet1!$E$11 * 12,-Sheet1!$C$11)</f>
        <v>2849.0445780662139</v>
      </c>
      <c r="AQ25" s="15">
        <f>IPMT(Sheet1!$D$11/12,Monthly!AO25,Sheet1!$E$11 * 12,-Sheet1!$C$11)</f>
        <v>377.67414131753458</v>
      </c>
      <c r="AR25" s="15">
        <f t="shared" si="7"/>
        <v>3226.7187193837485</v>
      </c>
    </row>
    <row r="26" spans="1:44" x14ac:dyDescent="0.3">
      <c r="A26" s="1">
        <v>23</v>
      </c>
      <c r="B26" s="18">
        <f>PPMT(Sheet1!$D$2/12, Monthly!A26, Sheet1!$E$2 * 12, -Sheet1!$C$2)</f>
        <v>8143.687298732747</v>
      </c>
      <c r="C26" s="17">
        <f>IPMT(Sheet1!$D$2/12,Monthly!A26,Sheet1!$E$2*12,-Sheet1!$C$2)</f>
        <v>2291.9162636102074</v>
      </c>
      <c r="D26" s="5">
        <f t="shared" si="0"/>
        <v>10435.603562342954</v>
      </c>
      <c r="F26" s="1">
        <v>23</v>
      </c>
      <c r="G26" s="17">
        <f>PPMT(Sheet1!$D$3/12,Monthly!F26,Sheet1!$E$3 * 12,-Sheet1!$C$3)</f>
        <v>10113.326859029559</v>
      </c>
      <c r="H26" s="18">
        <f>IPMT(Sheet1!$D$3/12,Monthly!F26,Sheet1!$E$3 * 12,-Sheet1!$C$3)</f>
        <v>1511.6815754683578</v>
      </c>
      <c r="I26" s="15">
        <f t="shared" si="1"/>
        <v>11625.008434497917</v>
      </c>
      <c r="K26" s="1">
        <v>23</v>
      </c>
      <c r="L26" s="15">
        <f>PPMT(Sheet1!$D$4/12,Monthly!K26,Sheet1!$E$4 * 12,-Sheet1!$C$4)</f>
        <v>12348.960597023386</v>
      </c>
      <c r="M26" s="15">
        <f>IPMT(Sheet1!$D$4/12,Monthly!K26,Sheet1!$E$4 * 12,-Sheet1!$C$4)</f>
        <v>4846.1597054705799</v>
      </c>
      <c r="N26" s="15">
        <f t="shared" si="8"/>
        <v>17195.120302493968</v>
      </c>
      <c r="P26" s="1">
        <v>23</v>
      </c>
      <c r="Q26" s="15">
        <f>PPMT(Sheet1!$D$5/12,Monthly!P26,Sheet1!$E$5 * 12,-Sheet1!$C$5)</f>
        <v>13729.49047500774</v>
      </c>
      <c r="R26" s="15">
        <f>IPMT(Sheet1!$D$5/12,Monthly!P26,Sheet1!$E$5 * 12,-Sheet1!$C$5)</f>
        <v>252.86098394977799</v>
      </c>
      <c r="S26" s="15">
        <f t="shared" si="2"/>
        <v>13982.351458957519</v>
      </c>
      <c r="U26" s="1">
        <v>23</v>
      </c>
      <c r="V26" s="15">
        <f>PPMT(Sheet1!$D$6/12,Monthly!U26,Sheet1!$E$6 * 12,-Sheet1!$C$6)</f>
        <v>8684.2739508985014</v>
      </c>
      <c r="W26" s="15">
        <f>IPMT(Sheet1!$D$6/12,Monthly!U26,Sheet1!$E$6 * 12,-Sheet1!$C$6)</f>
        <v>3933.6020668917804</v>
      </c>
      <c r="X26" s="15">
        <f t="shared" si="3"/>
        <v>12617.876017790282</v>
      </c>
      <c r="AJ26" s="1">
        <v>23</v>
      </c>
      <c r="AK26" s="15">
        <f>PPMT(Sheet1!$D$10/12,Monthly!AJ26,Sheet1!$E$10 * 12,-Sheet1!$C$10)</f>
        <v>1608.7486649638327</v>
      </c>
      <c r="AL26" s="15">
        <f>IPMT(Sheet1!$D$10/12,Monthly!AJ26,Sheet1!$E$10 * 12,-Sheet1!$C$10)</f>
        <v>883.71390981669435</v>
      </c>
      <c r="AM26" s="15">
        <f t="shared" si="6"/>
        <v>2492.4625747805271</v>
      </c>
      <c r="AO26" s="1">
        <v>23</v>
      </c>
      <c r="AP26" s="15">
        <f>PPMT(Sheet1!$D$11/12,Monthly!AO26,Sheet1!$E$11 * 12,-Sheet1!$C$11)</f>
        <v>2872.7866162167657</v>
      </c>
      <c r="AQ26" s="15">
        <f>IPMT(Sheet1!$D$11/12,Monthly!AO26,Sheet1!$E$11 * 12,-Sheet1!$C$11)</f>
        <v>353.93210316698276</v>
      </c>
      <c r="AR26" s="15">
        <f t="shared" si="7"/>
        <v>3226.7187193837485</v>
      </c>
    </row>
    <row r="27" spans="1:44" x14ac:dyDescent="0.3">
      <c r="A27" s="1">
        <v>24</v>
      </c>
      <c r="B27" s="18">
        <f>PPMT(Sheet1!$D$2/12, Monthly!A27, Sheet1!$E$2 * 12, -Sheet1!$C$2)</f>
        <v>8221.7309686789358</v>
      </c>
      <c r="C27" s="17">
        <f>IPMT(Sheet1!$D$2/12,Monthly!A27,Sheet1!$E$2*12,-Sheet1!$C$2)</f>
        <v>2213.8725936640185</v>
      </c>
      <c r="D27" s="5">
        <f t="shared" si="0"/>
        <v>10435.603562342954</v>
      </c>
      <c r="F27" s="1">
        <v>24</v>
      </c>
      <c r="G27" s="17">
        <f>PPMT(Sheet1!$D$3/12,Monthly!F27,Sheet1!$E$3 * 12,-Sheet1!$C$3)</f>
        <v>10214.460127619854</v>
      </c>
      <c r="H27" s="18">
        <f>IPMT(Sheet1!$D$3/12,Monthly!F27,Sheet1!$E$3 * 12,-Sheet1!$C$3)</f>
        <v>1410.5483068780622</v>
      </c>
      <c r="I27" s="15">
        <f t="shared" si="1"/>
        <v>11625.008434497915</v>
      </c>
      <c r="K27" s="1">
        <v>24</v>
      </c>
      <c r="L27" s="15">
        <f>PPMT(Sheet1!$D$4/12,Monthly!K27,Sheet1!$E$4 * 12,-Sheet1!$C$4)</f>
        <v>12457.014002247341</v>
      </c>
      <c r="M27" s="15">
        <f>IPMT(Sheet1!$D$4/12,Monthly!K27,Sheet1!$E$4 * 12,-Sheet1!$C$4)</f>
        <v>4738.1063002466253</v>
      </c>
      <c r="N27" s="15">
        <f t="shared" si="8"/>
        <v>17195.120302493968</v>
      </c>
      <c r="P27" s="1">
        <v>24</v>
      </c>
      <c r="Q27" s="15">
        <f>PPMT(Sheet1!$D$5/12,Monthly!P27,Sheet1!$E$5 * 12,-Sheet1!$C$5)</f>
        <v>13855.344137695312</v>
      </c>
      <c r="R27" s="15">
        <f>IPMT(Sheet1!$D$5/12,Monthly!P27,Sheet1!$E$5 * 12,-Sheet1!$C$5)</f>
        <v>127.00732126220701</v>
      </c>
      <c r="S27" s="15">
        <f t="shared" si="2"/>
        <v>13982.351458957519</v>
      </c>
      <c r="U27" s="1">
        <v>24</v>
      </c>
      <c r="V27" s="15">
        <f>PPMT(Sheet1!$D$6/12,Monthly!U27,Sheet1!$E$6 * 12,-Sheet1!$C$6)</f>
        <v>8749.4060055302398</v>
      </c>
      <c r="W27" s="15">
        <f>IPMT(Sheet1!$D$6/12,Monthly!U27,Sheet1!$E$6 * 12,-Sheet1!$C$6)</f>
        <v>3868.4700122600425</v>
      </c>
      <c r="X27" s="15">
        <f t="shared" si="3"/>
        <v>12617.876017790282</v>
      </c>
      <c r="AJ27" s="1">
        <v>24</v>
      </c>
      <c r="AK27" s="15">
        <f>PPMT(Sheet1!$D$10/12,Monthly!AJ27,Sheet1!$E$10 * 12,-Sheet1!$C$10)</f>
        <v>1624.8361516134712</v>
      </c>
      <c r="AL27" s="15">
        <f>IPMT(Sheet1!$D$10/12,Monthly!AJ27,Sheet1!$E$10 * 12,-Sheet1!$C$10)</f>
        <v>867.62642316705592</v>
      </c>
      <c r="AM27" s="15">
        <f t="shared" si="6"/>
        <v>2492.4625747805271</v>
      </c>
      <c r="AO27" s="1">
        <v>24</v>
      </c>
      <c r="AP27" s="15">
        <f>PPMT(Sheet1!$D$11/12,Monthly!AO27,Sheet1!$E$11 * 12,-Sheet1!$C$11)</f>
        <v>2896.726504685239</v>
      </c>
      <c r="AQ27" s="15">
        <f>IPMT(Sheet1!$D$11/12,Monthly!AO27,Sheet1!$E$11 * 12,-Sheet1!$C$11)</f>
        <v>329.99221469850977</v>
      </c>
      <c r="AR27" s="15">
        <f t="shared" si="7"/>
        <v>3226.718719383749</v>
      </c>
    </row>
    <row r="28" spans="1:44" x14ac:dyDescent="0.3">
      <c r="A28" s="1">
        <v>25</v>
      </c>
      <c r="B28" s="18">
        <f>PPMT(Sheet1!$D$2/12, Monthly!A28, Sheet1!$E$2 * 12, -Sheet1!$C$2)</f>
        <v>8300.5225571287756</v>
      </c>
      <c r="C28" s="17">
        <f>IPMT(Sheet1!$D$2/12,Monthly!A28,Sheet1!$E$2*12,-Sheet1!$C$2)</f>
        <v>2135.0810052141783</v>
      </c>
      <c r="D28" s="5">
        <f t="shared" si="0"/>
        <v>10435.603562342954</v>
      </c>
      <c r="F28" s="1">
        <v>25</v>
      </c>
      <c r="G28" s="17">
        <f>PPMT(Sheet1!$D$3/12,Monthly!F28,Sheet1!$E$3 * 12,-Sheet1!$C$3)</f>
        <v>10316.604728896053</v>
      </c>
      <c r="H28" s="18">
        <f>IPMT(Sheet1!$D$3/12,Monthly!F28,Sheet1!$E$3 * 12,-Sheet1!$C$3)</f>
        <v>1308.4037056018637</v>
      </c>
      <c r="I28" s="15">
        <f t="shared" si="1"/>
        <v>11625.008434497917</v>
      </c>
      <c r="K28" s="1">
        <v>25</v>
      </c>
      <c r="L28" s="15">
        <f>PPMT(Sheet1!$D$4/12,Monthly!K28,Sheet1!$E$4 * 12,-Sheet1!$C$4)</f>
        <v>12566.012874767004</v>
      </c>
      <c r="M28" s="15">
        <f>IPMT(Sheet1!$D$4/12,Monthly!K28,Sheet1!$E$4 * 12,-Sheet1!$C$4)</f>
        <v>4629.1074277269609</v>
      </c>
      <c r="N28" s="15">
        <f t="shared" si="8"/>
        <v>17195.120302493964</v>
      </c>
      <c r="U28" s="1">
        <v>25</v>
      </c>
      <c r="V28" s="15">
        <f>PPMT(Sheet1!$D$6/12,Monthly!U28,Sheet1!$E$6 * 12,-Sheet1!$C$6)</f>
        <v>8815.0265505717161</v>
      </c>
      <c r="W28" s="15">
        <f>IPMT(Sheet1!$D$6/12,Monthly!U28,Sheet1!$E$6 * 12,-Sheet1!$C$6)</f>
        <v>3802.8494672185648</v>
      </c>
      <c r="X28" s="15">
        <f t="shared" si="3"/>
        <v>12617.87601779028</v>
      </c>
      <c r="AJ28" s="1">
        <v>25</v>
      </c>
      <c r="AK28" s="15">
        <f>PPMT(Sheet1!$D$10/12,Monthly!AJ28,Sheet1!$E$10 * 12,-Sheet1!$C$10)</f>
        <v>1641.084513129606</v>
      </c>
      <c r="AL28" s="15">
        <f>IPMT(Sheet1!$D$10/12,Monthly!AJ28,Sheet1!$E$10 * 12,-Sheet1!$C$10)</f>
        <v>851.37806165092127</v>
      </c>
      <c r="AM28" s="15">
        <f t="shared" si="6"/>
        <v>2492.4625747805271</v>
      </c>
      <c r="AO28" s="1">
        <v>25</v>
      </c>
      <c r="AP28" s="15">
        <f>PPMT(Sheet1!$D$11/12,Monthly!AO28,Sheet1!$E$11 * 12,-Sheet1!$C$11)</f>
        <v>2920.8658922242826</v>
      </c>
      <c r="AQ28" s="15">
        <f>IPMT(Sheet1!$D$11/12,Monthly!AO28,Sheet1!$E$11 * 12,-Sheet1!$C$11)</f>
        <v>305.85282715946613</v>
      </c>
      <c r="AR28" s="15">
        <f t="shared" si="7"/>
        <v>3226.7187193837485</v>
      </c>
    </row>
    <row r="29" spans="1:44" x14ac:dyDescent="0.3">
      <c r="A29" s="1">
        <v>26</v>
      </c>
      <c r="B29" s="18">
        <f>PPMT(Sheet1!$D$2/12, Monthly!A29, Sheet1!$E$2 * 12, -Sheet1!$C$2)</f>
        <v>8380.0692316345921</v>
      </c>
      <c r="C29" s="17">
        <f>IPMT(Sheet1!$D$2/12,Monthly!A29,Sheet1!$E$2*12,-Sheet1!$C$2)</f>
        <v>2055.5343307083608</v>
      </c>
      <c r="D29" s="5">
        <f t="shared" si="0"/>
        <v>10435.603562342953</v>
      </c>
      <c r="F29" s="1">
        <v>26</v>
      </c>
      <c r="G29" s="17">
        <f>PPMT(Sheet1!$D$3/12,Monthly!F29,Sheet1!$E$3 * 12,-Sheet1!$C$3)</f>
        <v>10419.770776185014</v>
      </c>
      <c r="H29" s="18">
        <f>IPMT(Sheet1!$D$3/12,Monthly!F29,Sheet1!$E$3 * 12,-Sheet1!$C$3)</f>
        <v>1205.237658312903</v>
      </c>
      <c r="I29" s="15">
        <f t="shared" si="1"/>
        <v>11625.008434497917</v>
      </c>
      <c r="K29" s="1">
        <v>26</v>
      </c>
      <c r="L29" s="15">
        <f>PPMT(Sheet1!$D$4/12,Monthly!K29,Sheet1!$E$4 * 12,-Sheet1!$C$4)</f>
        <v>12675.965487421217</v>
      </c>
      <c r="M29" s="15">
        <f>IPMT(Sheet1!$D$4/12,Monthly!K29,Sheet1!$E$4 * 12,-Sheet1!$C$4)</f>
        <v>4519.1548150727504</v>
      </c>
      <c r="N29" s="15">
        <f t="shared" si="8"/>
        <v>17195.120302493968</v>
      </c>
      <c r="U29" s="1">
        <v>26</v>
      </c>
      <c r="V29" s="15">
        <f>PPMT(Sheet1!$D$6/12,Monthly!U29,Sheet1!$E$6 * 12,-Sheet1!$C$6)</f>
        <v>8881.1392497010056</v>
      </c>
      <c r="W29" s="15">
        <f>IPMT(Sheet1!$D$6/12,Monthly!U29,Sheet1!$E$6 * 12,-Sheet1!$C$6)</f>
        <v>3736.736768089278</v>
      </c>
      <c r="X29" s="15">
        <f t="shared" si="3"/>
        <v>12617.876017790284</v>
      </c>
      <c r="AJ29" s="1">
        <v>26</v>
      </c>
      <c r="AK29" s="15">
        <f>PPMT(Sheet1!$D$10/12,Monthly!AJ29,Sheet1!$E$10 * 12,-Sheet1!$C$10)</f>
        <v>1657.4953582609021</v>
      </c>
      <c r="AL29" s="15">
        <f>IPMT(Sheet1!$D$10/12,Monthly!AJ29,Sheet1!$E$10 * 12,-Sheet1!$C$10)</f>
        <v>834.96721651962537</v>
      </c>
      <c r="AM29" s="15">
        <f t="shared" si="6"/>
        <v>2492.4625747805276</v>
      </c>
      <c r="AO29" s="1">
        <v>26</v>
      </c>
      <c r="AP29" s="15">
        <f>PPMT(Sheet1!$D$11/12,Monthly!AO29,Sheet1!$E$11 * 12,-Sheet1!$C$11)</f>
        <v>2945.2064413261519</v>
      </c>
      <c r="AQ29" s="15">
        <f>IPMT(Sheet1!$D$11/12,Monthly!AO29,Sheet1!$E$11 * 12,-Sheet1!$C$11)</f>
        <v>281.51227805759703</v>
      </c>
      <c r="AR29" s="15">
        <f t="shared" si="7"/>
        <v>3226.718719383749</v>
      </c>
    </row>
    <row r="30" spans="1:44" x14ac:dyDescent="0.3">
      <c r="A30" s="1">
        <v>27</v>
      </c>
      <c r="B30" s="18">
        <f>PPMT(Sheet1!$D$2/12, Monthly!A30, Sheet1!$E$2 * 12, -Sheet1!$C$2)</f>
        <v>8460.3782284377576</v>
      </c>
      <c r="C30" s="17">
        <f>IPMT(Sheet1!$D$2/12,Monthly!A30,Sheet1!$E$2*12,-Sheet1!$C$2)</f>
        <v>1975.2253339051961</v>
      </c>
      <c r="D30" s="5">
        <f t="shared" si="0"/>
        <v>10435.603562342954</v>
      </c>
      <c r="F30" s="1">
        <v>27</v>
      </c>
      <c r="G30" s="17">
        <f>PPMT(Sheet1!$D$3/12,Monthly!F30,Sheet1!$E$3 * 12,-Sheet1!$C$3)</f>
        <v>10523.968483946865</v>
      </c>
      <c r="H30" s="18">
        <f>IPMT(Sheet1!$D$3/12,Monthly!F30,Sheet1!$E$3 * 12,-Sheet1!$C$3)</f>
        <v>1101.0399505510527</v>
      </c>
      <c r="I30" s="15">
        <f t="shared" si="1"/>
        <v>11625.008434497917</v>
      </c>
      <c r="K30" s="1">
        <v>27</v>
      </c>
      <c r="L30" s="15">
        <f>PPMT(Sheet1!$D$4/12,Monthly!K30,Sheet1!$E$4 * 12,-Sheet1!$C$4)</f>
        <v>12786.880185436154</v>
      </c>
      <c r="M30" s="15">
        <f>IPMT(Sheet1!$D$4/12,Monthly!K30,Sheet1!$E$4 * 12,-Sheet1!$C$4)</f>
        <v>4408.2401170578141</v>
      </c>
      <c r="N30" s="15">
        <f t="shared" si="8"/>
        <v>17195.120302493968</v>
      </c>
      <c r="U30" s="1">
        <v>27</v>
      </c>
      <c r="V30" s="15">
        <f>PPMT(Sheet1!$D$6/12,Monthly!U30,Sheet1!$E$6 * 12,-Sheet1!$C$6)</f>
        <v>8947.7477940737626</v>
      </c>
      <c r="W30" s="15">
        <f>IPMT(Sheet1!$D$6/12,Monthly!U30,Sheet1!$E$6 * 12,-Sheet1!$C$6)</f>
        <v>3670.1282237165196</v>
      </c>
      <c r="X30" s="15">
        <f t="shared" si="3"/>
        <v>12617.876017790282</v>
      </c>
      <c r="AJ30" s="1">
        <v>27</v>
      </c>
      <c r="AK30" s="15">
        <f>PPMT(Sheet1!$D$10/12,Monthly!AJ30,Sheet1!$E$10 * 12,-Sheet1!$C$10)</f>
        <v>1674.070311843511</v>
      </c>
      <c r="AL30" s="15">
        <f>IPMT(Sheet1!$D$10/12,Monthly!AJ30,Sheet1!$E$10 * 12,-Sheet1!$C$10)</f>
        <v>818.3922629370162</v>
      </c>
      <c r="AM30" s="15">
        <f t="shared" si="6"/>
        <v>2492.4625747805271</v>
      </c>
      <c r="AO30" s="1">
        <v>27</v>
      </c>
      <c r="AP30" s="15">
        <f>PPMT(Sheet1!$D$11/12,Monthly!AO30,Sheet1!$E$11 * 12,-Sheet1!$C$11)</f>
        <v>2969.7498283372029</v>
      </c>
      <c r="AQ30" s="15">
        <f>IPMT(Sheet1!$D$11/12,Monthly!AO30,Sheet1!$E$11 * 12,-Sheet1!$C$11)</f>
        <v>256.96889104654588</v>
      </c>
      <c r="AR30" s="15">
        <f t="shared" si="7"/>
        <v>3226.718719383749</v>
      </c>
    </row>
    <row r="31" spans="1:44" x14ac:dyDescent="0.3">
      <c r="A31" s="1">
        <v>28</v>
      </c>
      <c r="B31" s="18">
        <f>PPMT(Sheet1!$D$2/12, Monthly!A31, Sheet1!$E$2 * 12, -Sheet1!$C$2)</f>
        <v>8541.4568531269524</v>
      </c>
      <c r="C31" s="17">
        <f>IPMT(Sheet1!$D$2/12,Monthly!A31,Sheet1!$E$2*12,-Sheet1!$C$2)</f>
        <v>1894.1467092160012</v>
      </c>
      <c r="D31" s="5">
        <f t="shared" si="0"/>
        <v>10435.603562342954</v>
      </c>
      <c r="F31" s="1">
        <v>28</v>
      </c>
      <c r="G31" s="17">
        <f>PPMT(Sheet1!$D$3/12,Monthly!F31,Sheet1!$E$3 * 12,-Sheet1!$C$3)</f>
        <v>10629.208168786334</v>
      </c>
      <c r="H31" s="18">
        <f>IPMT(Sheet1!$D$3/12,Monthly!F31,Sheet1!$E$3 * 12,-Sheet1!$C$3)</f>
        <v>995.80026571158419</v>
      </c>
      <c r="I31" s="15">
        <f t="shared" si="1"/>
        <v>11625.008434497919</v>
      </c>
      <c r="K31" s="1">
        <v>28</v>
      </c>
      <c r="L31" s="15">
        <f>PPMT(Sheet1!$D$4/12,Monthly!K31,Sheet1!$E$4 * 12,-Sheet1!$C$4)</f>
        <v>12898.765387058718</v>
      </c>
      <c r="M31" s="15">
        <f>IPMT(Sheet1!$D$4/12,Monthly!K31,Sheet1!$E$4 * 12,-Sheet1!$C$4)</f>
        <v>4296.3549154352477</v>
      </c>
      <c r="N31" s="15">
        <f t="shared" si="8"/>
        <v>17195.120302493968</v>
      </c>
      <c r="U31" s="1">
        <v>28</v>
      </c>
      <c r="V31" s="15">
        <f>PPMT(Sheet1!$D$6/12,Monthly!U31,Sheet1!$E$6 * 12,-Sheet1!$C$6)</f>
        <v>9014.8559025293162</v>
      </c>
      <c r="W31" s="15">
        <f>IPMT(Sheet1!$D$6/12,Monthly!U31,Sheet1!$E$6 * 12,-Sheet1!$C$6)</f>
        <v>3603.0201152609666</v>
      </c>
      <c r="X31" s="15">
        <f t="shared" si="3"/>
        <v>12617.876017790282</v>
      </c>
      <c r="AJ31" s="1">
        <v>28</v>
      </c>
      <c r="AK31" s="15">
        <f>PPMT(Sheet1!$D$10/12,Monthly!AJ31,Sheet1!$E$10 * 12,-Sheet1!$C$10)</f>
        <v>1690.8110149619463</v>
      </c>
      <c r="AL31" s="15">
        <f>IPMT(Sheet1!$D$10/12,Monthly!AJ31,Sheet1!$E$10 * 12,-Sheet1!$C$10)</f>
        <v>801.65155981858118</v>
      </c>
      <c r="AM31" s="15">
        <f t="shared" si="6"/>
        <v>2492.4625747805276</v>
      </c>
      <c r="AO31" s="1">
        <v>28</v>
      </c>
      <c r="AP31" s="15">
        <f>PPMT(Sheet1!$D$11/12,Monthly!AO31,Sheet1!$E$11 * 12,-Sheet1!$C$11)</f>
        <v>2994.4977435733463</v>
      </c>
      <c r="AQ31" s="15">
        <f>IPMT(Sheet1!$D$11/12,Monthly!AO31,Sheet1!$E$11 * 12,-Sheet1!$C$11)</f>
        <v>232.22097581040248</v>
      </c>
      <c r="AR31" s="15">
        <f t="shared" si="7"/>
        <v>3226.718719383749</v>
      </c>
    </row>
    <row r="32" spans="1:44" x14ac:dyDescent="0.3">
      <c r="A32" s="1">
        <v>29</v>
      </c>
      <c r="B32" s="18">
        <f>PPMT(Sheet1!$D$2/12, Monthly!A32, Sheet1!$E$2 * 12, -Sheet1!$C$2)</f>
        <v>8623.3124813027516</v>
      </c>
      <c r="C32" s="17">
        <f>IPMT(Sheet1!$D$2/12,Monthly!A32,Sheet1!$E$2*12,-Sheet1!$C$2)</f>
        <v>1812.2910810402011</v>
      </c>
      <c r="D32" s="5">
        <f t="shared" si="0"/>
        <v>10435.603562342953</v>
      </c>
      <c r="F32" s="1">
        <v>29</v>
      </c>
      <c r="G32" s="17">
        <f>PPMT(Sheet1!$D$3/12,Monthly!F32,Sheet1!$E$3 * 12,-Sheet1!$C$3)</f>
        <v>10735.500250474197</v>
      </c>
      <c r="H32" s="18">
        <f>IPMT(Sheet1!$D$3/12,Monthly!F32,Sheet1!$E$3 * 12,-Sheet1!$C$3)</f>
        <v>889.50818402372079</v>
      </c>
      <c r="I32" s="15">
        <f t="shared" si="1"/>
        <v>11625.008434497919</v>
      </c>
      <c r="K32" s="1">
        <v>29</v>
      </c>
      <c r="L32" s="15">
        <f>PPMT(Sheet1!$D$4/12,Monthly!K32,Sheet1!$E$4 * 12,-Sheet1!$C$4)</f>
        <v>13011.629584195482</v>
      </c>
      <c r="M32" s="15">
        <f>IPMT(Sheet1!$D$4/12,Monthly!K32,Sheet1!$E$4 * 12,-Sheet1!$C$4)</f>
        <v>4183.4907182984844</v>
      </c>
      <c r="N32" s="15">
        <f t="shared" si="8"/>
        <v>17195.120302493968</v>
      </c>
      <c r="U32" s="1">
        <v>29</v>
      </c>
      <c r="V32" s="15">
        <f>PPMT(Sheet1!$D$6/12,Monthly!U32,Sheet1!$E$6 * 12,-Sheet1!$C$6)</f>
        <v>9082.4673217982854</v>
      </c>
      <c r="W32" s="15">
        <f>IPMT(Sheet1!$D$6/12,Monthly!U32,Sheet1!$E$6 * 12,-Sheet1!$C$6)</f>
        <v>3535.4086959919964</v>
      </c>
      <c r="X32" s="15">
        <f t="shared" si="3"/>
        <v>12617.876017790282</v>
      </c>
      <c r="AJ32" s="1">
        <v>29</v>
      </c>
      <c r="AK32" s="15">
        <f>PPMT(Sheet1!$D$10/12,Monthly!AJ32,Sheet1!$E$10 * 12,-Sheet1!$C$10)</f>
        <v>1707.7191251115657</v>
      </c>
      <c r="AL32" s="15">
        <f>IPMT(Sheet1!$D$10/12,Monthly!AJ32,Sheet1!$E$10 * 12,-Sheet1!$C$10)</f>
        <v>784.7434496689616</v>
      </c>
      <c r="AM32" s="15">
        <f t="shared" si="6"/>
        <v>2492.4625747805276</v>
      </c>
      <c r="AO32" s="1">
        <v>29</v>
      </c>
      <c r="AP32" s="15">
        <f>PPMT(Sheet1!$D$11/12,Monthly!AO32,Sheet1!$E$11 * 12,-Sheet1!$C$11)</f>
        <v>3019.4518914364576</v>
      </c>
      <c r="AQ32" s="15">
        <f>IPMT(Sheet1!$D$11/12,Monthly!AO32,Sheet1!$E$11 * 12,-Sheet1!$C$11)</f>
        <v>207.26682794729126</v>
      </c>
      <c r="AR32" s="15">
        <f t="shared" si="7"/>
        <v>3226.718719383749</v>
      </c>
    </row>
    <row r="33" spans="1:44" x14ac:dyDescent="0.3">
      <c r="A33" s="1">
        <v>30</v>
      </c>
      <c r="B33" s="18">
        <f>PPMT(Sheet1!$D$2/12, Monthly!A33, Sheet1!$E$2 * 12, -Sheet1!$C$2)</f>
        <v>8705.9525592485716</v>
      </c>
      <c r="C33" s="17">
        <f>IPMT(Sheet1!$D$2/12,Monthly!A33,Sheet1!$E$2*12,-Sheet1!$C$2)</f>
        <v>1729.6510030943832</v>
      </c>
      <c r="D33" s="5">
        <f t="shared" si="0"/>
        <v>10435.603562342954</v>
      </c>
      <c r="F33" s="1">
        <v>30</v>
      </c>
      <c r="G33" s="17">
        <f>PPMT(Sheet1!$D$3/12,Monthly!F33,Sheet1!$E$3 * 12,-Sheet1!$C$3)</f>
        <v>10842.855252978938</v>
      </c>
      <c r="H33" s="18">
        <f>IPMT(Sheet1!$D$3/12,Monthly!F33,Sheet1!$E$3 * 12,-Sheet1!$C$3)</f>
        <v>782.15318151897873</v>
      </c>
      <c r="I33" s="15">
        <f t="shared" si="1"/>
        <v>11625.008434497917</v>
      </c>
      <c r="K33" s="1">
        <v>30</v>
      </c>
      <c r="L33" s="15">
        <f>PPMT(Sheet1!$D$4/12,Monthly!K33,Sheet1!$E$4 * 12,-Sheet1!$C$4)</f>
        <v>13125.481343057192</v>
      </c>
      <c r="M33" s="15">
        <f>IPMT(Sheet1!$D$4/12,Monthly!K33,Sheet1!$E$4 * 12,-Sheet1!$C$4)</f>
        <v>4069.6389594367738</v>
      </c>
      <c r="N33" s="15">
        <f t="shared" si="8"/>
        <v>17195.120302493968</v>
      </c>
      <c r="U33" s="1">
        <v>30</v>
      </c>
      <c r="V33" s="15">
        <f>PPMT(Sheet1!$D$6/12,Monthly!U33,Sheet1!$E$6 * 12,-Sheet1!$C$6)</f>
        <v>9150.585826711771</v>
      </c>
      <c r="W33" s="15">
        <f>IPMT(Sheet1!$D$6/12,Monthly!U33,Sheet1!$E$6 * 12,-Sheet1!$C$6)</f>
        <v>3467.2901910785099</v>
      </c>
      <c r="X33" s="15">
        <f t="shared" si="3"/>
        <v>12617.87601779028</v>
      </c>
      <c r="AJ33" s="1">
        <v>30</v>
      </c>
      <c r="AK33" s="15">
        <f>PPMT(Sheet1!$D$10/12,Monthly!AJ33,Sheet1!$E$10 * 12,-Sheet1!$C$10)</f>
        <v>1724.7963163626814</v>
      </c>
      <c r="AL33" s="15">
        <f>IPMT(Sheet1!$D$10/12,Monthly!AJ33,Sheet1!$E$10 * 12,-Sheet1!$C$10)</f>
        <v>767.66625841784594</v>
      </c>
      <c r="AM33" s="15">
        <f t="shared" si="6"/>
        <v>2492.4625747805276</v>
      </c>
      <c r="AO33" s="1">
        <v>30</v>
      </c>
      <c r="AP33" s="15">
        <f>PPMT(Sheet1!$D$11/12,Monthly!AO33,Sheet1!$E$11 * 12,-Sheet1!$C$11)</f>
        <v>3044.6139905317614</v>
      </c>
      <c r="AQ33" s="15">
        <f>IPMT(Sheet1!$D$11/12,Monthly!AO33,Sheet1!$E$11 * 12,-Sheet1!$C$11)</f>
        <v>182.10472885198746</v>
      </c>
      <c r="AR33" s="15">
        <f t="shared" si="7"/>
        <v>3226.718719383749</v>
      </c>
    </row>
    <row r="34" spans="1:44" x14ac:dyDescent="0.3">
      <c r="A34" s="1">
        <v>31</v>
      </c>
      <c r="B34" s="18">
        <f>PPMT(Sheet1!$D$2/12, Monthly!A34, Sheet1!$E$2 * 12, -Sheet1!$C$2)</f>
        <v>8789.3846046080362</v>
      </c>
      <c r="C34" s="17">
        <f>IPMT(Sheet1!$D$2/12,Monthly!A34,Sheet1!$E$2*12,-Sheet1!$C$2)</f>
        <v>1646.2189577349175</v>
      </c>
      <c r="D34" s="5">
        <f t="shared" si="0"/>
        <v>10435.603562342954</v>
      </c>
      <c r="F34" s="1">
        <v>31</v>
      </c>
      <c r="G34" s="17">
        <f>PPMT(Sheet1!$D$3/12,Monthly!F34,Sheet1!$E$3 * 12,-Sheet1!$C$3)</f>
        <v>10951.283805508729</v>
      </c>
      <c r="H34" s="18">
        <f>IPMT(Sheet1!$D$3/12,Monthly!F34,Sheet1!$E$3 * 12,-Sheet1!$C$3)</f>
        <v>673.72462898918934</v>
      </c>
      <c r="I34" s="15">
        <f t="shared" si="1"/>
        <v>11625.008434497919</v>
      </c>
      <c r="K34" s="1">
        <v>31</v>
      </c>
      <c r="L34" s="15">
        <f>PPMT(Sheet1!$D$4/12,Monthly!K34,Sheet1!$E$4 * 12,-Sheet1!$C$4)</f>
        <v>13240.329304808944</v>
      </c>
      <c r="M34" s="15">
        <f>IPMT(Sheet1!$D$4/12,Monthly!K34,Sheet1!$E$4 * 12,-Sheet1!$C$4)</f>
        <v>3954.7909976850242</v>
      </c>
      <c r="N34" s="15">
        <f t="shared" si="8"/>
        <v>17195.120302493968</v>
      </c>
      <c r="U34" s="1">
        <v>31</v>
      </c>
      <c r="V34" s="15">
        <f>PPMT(Sheet1!$D$6/12,Monthly!U34,Sheet1!$E$6 * 12,-Sheet1!$C$6)</f>
        <v>9219.2152204121121</v>
      </c>
      <c r="W34" s="15">
        <f>IPMT(Sheet1!$D$6/12,Monthly!U34,Sheet1!$E$6 * 12,-Sheet1!$C$6)</f>
        <v>3398.6607973781711</v>
      </c>
      <c r="X34" s="15">
        <f t="shared" si="3"/>
        <v>12617.876017790284</v>
      </c>
      <c r="AJ34" s="1">
        <v>31</v>
      </c>
      <c r="AK34" s="15">
        <f>PPMT(Sheet1!$D$10/12,Monthly!AJ34,Sheet1!$E$10 * 12,-Sheet1!$C$10)</f>
        <v>1742.0442795263079</v>
      </c>
      <c r="AL34" s="15">
        <f>IPMT(Sheet1!$D$10/12,Monthly!AJ34,Sheet1!$E$10 * 12,-Sheet1!$C$10)</f>
        <v>750.41829525421917</v>
      </c>
      <c r="AM34" s="15">
        <f t="shared" si="6"/>
        <v>2492.4625747805271</v>
      </c>
      <c r="AO34" s="1">
        <v>31</v>
      </c>
      <c r="AP34" s="15">
        <f>PPMT(Sheet1!$D$11/12,Monthly!AO34,Sheet1!$E$11 * 12,-Sheet1!$C$11)</f>
        <v>3069.9857737861926</v>
      </c>
      <c r="AQ34" s="15">
        <f>IPMT(Sheet1!$D$11/12,Monthly!AO34,Sheet1!$E$11 * 12,-Sheet1!$C$11)</f>
        <v>156.7329455975561</v>
      </c>
      <c r="AR34" s="15">
        <f t="shared" si="7"/>
        <v>3226.7187193837485</v>
      </c>
    </row>
    <row r="35" spans="1:44" x14ac:dyDescent="0.3">
      <c r="A35" s="1">
        <v>32</v>
      </c>
      <c r="B35" s="18">
        <f>PPMT(Sheet1!$D$2/12, Monthly!A35, Sheet1!$E$2 * 12, -Sheet1!$C$2)</f>
        <v>8873.6162070688642</v>
      </c>
      <c r="C35" s="17">
        <f>IPMT(Sheet1!$D$2/12,Monthly!A35,Sheet1!$E$2*12,-Sheet1!$C$2)</f>
        <v>1561.9873552740905</v>
      </c>
      <c r="D35" s="5">
        <f t="shared" si="0"/>
        <v>10435.603562342954</v>
      </c>
      <c r="F35" s="1">
        <v>32</v>
      </c>
      <c r="G35" s="17">
        <f>PPMT(Sheet1!$D$3/12,Monthly!F35,Sheet1!$E$3 * 12,-Sheet1!$C$3)</f>
        <v>11060.796643563814</v>
      </c>
      <c r="H35" s="18">
        <f>IPMT(Sheet1!$D$3/12,Monthly!F35,Sheet1!$E$3 * 12,-Sheet1!$C$3)</f>
        <v>564.21179093410217</v>
      </c>
      <c r="I35" s="15">
        <f t="shared" si="1"/>
        <v>11625.008434497915</v>
      </c>
      <c r="K35" s="1">
        <v>32</v>
      </c>
      <c r="L35" s="15">
        <f>PPMT(Sheet1!$D$4/12,Monthly!K35,Sheet1!$E$4 * 12,-Sheet1!$C$4)</f>
        <v>13356.18218622602</v>
      </c>
      <c r="M35" s="15">
        <f>IPMT(Sheet1!$D$4/12,Monthly!K35,Sheet1!$E$4 * 12,-Sheet1!$C$4)</f>
        <v>3838.9381162679451</v>
      </c>
      <c r="N35" s="15">
        <f t="shared" si="8"/>
        <v>17195.120302493964</v>
      </c>
      <c r="U35" s="1">
        <v>32</v>
      </c>
      <c r="V35" s="15">
        <f>PPMT(Sheet1!$D$6/12,Monthly!U35,Sheet1!$E$6 * 12,-Sheet1!$C$6)</f>
        <v>9288.3593345652025</v>
      </c>
      <c r="W35" s="15">
        <f>IPMT(Sheet1!$D$6/12,Monthly!U35,Sheet1!$E$6 * 12,-Sheet1!$C$6)</f>
        <v>3329.5166832250811</v>
      </c>
      <c r="X35" s="15">
        <f t="shared" si="3"/>
        <v>12617.876017790284</v>
      </c>
      <c r="AJ35" s="1">
        <v>32</v>
      </c>
      <c r="AK35" s="15">
        <f>PPMT(Sheet1!$D$10/12,Monthly!AJ35,Sheet1!$E$10 * 12,-Sheet1!$C$10)</f>
        <v>1759.4647223215711</v>
      </c>
      <c r="AL35" s="15">
        <f>IPMT(Sheet1!$D$10/12,Monthly!AJ35,Sheet1!$E$10 * 12,-Sheet1!$C$10)</f>
        <v>732.997852458956</v>
      </c>
      <c r="AM35" s="15">
        <f t="shared" si="6"/>
        <v>2492.4625747805271</v>
      </c>
      <c r="AO35" s="1">
        <v>32</v>
      </c>
      <c r="AP35" s="15">
        <f>PPMT(Sheet1!$D$11/12,Monthly!AO35,Sheet1!$E$11 * 12,-Sheet1!$C$11)</f>
        <v>3095.5689885677443</v>
      </c>
      <c r="AQ35" s="15">
        <f>IPMT(Sheet1!$D$11/12,Monthly!AO35,Sheet1!$E$11 * 12,-Sheet1!$C$11)</f>
        <v>131.14973081600451</v>
      </c>
      <c r="AR35" s="15">
        <f t="shared" si="7"/>
        <v>3226.718719383749</v>
      </c>
    </row>
    <row r="36" spans="1:44" x14ac:dyDescent="0.3">
      <c r="A36" s="1">
        <v>33</v>
      </c>
      <c r="B36" s="18">
        <f>PPMT(Sheet1!$D$2/12, Monthly!A36, Sheet1!$E$2 * 12, -Sheet1!$C$2)</f>
        <v>8958.6550290532741</v>
      </c>
      <c r="C36" s="17">
        <f>IPMT(Sheet1!$D$2/12,Monthly!A36,Sheet1!$E$2*12,-Sheet1!$C$2)</f>
        <v>1476.9485332896807</v>
      </c>
      <c r="D36" s="5">
        <f t="shared" si="0"/>
        <v>10435.603562342954</v>
      </c>
      <c r="F36" s="1">
        <v>33</v>
      </c>
      <c r="G36" s="17">
        <f>PPMT(Sheet1!$D$3/12,Monthly!F36,Sheet1!$E$3 * 12,-Sheet1!$C$3)</f>
        <v>11171.404609999454</v>
      </c>
      <c r="H36" s="18">
        <f>IPMT(Sheet1!$D$3/12,Monthly!F36,Sheet1!$E$3 * 12,-Sheet1!$C$3)</f>
        <v>453.60382449846389</v>
      </c>
      <c r="I36" s="15">
        <f t="shared" si="1"/>
        <v>11625.008434497919</v>
      </c>
      <c r="K36" s="1">
        <v>33</v>
      </c>
      <c r="L36" s="15">
        <f>PPMT(Sheet1!$D$4/12,Monthly!K36,Sheet1!$E$4 * 12,-Sheet1!$C$4)</f>
        <v>13473.048780355499</v>
      </c>
      <c r="M36" s="15">
        <f>IPMT(Sheet1!$D$4/12,Monthly!K36,Sheet1!$E$4 * 12,-Sheet1!$C$4)</f>
        <v>3722.0715221384676</v>
      </c>
      <c r="N36" s="15">
        <f t="shared" si="8"/>
        <v>17195.120302493968</v>
      </c>
      <c r="U36" s="1">
        <v>33</v>
      </c>
      <c r="V36" s="15">
        <f>PPMT(Sheet1!$D$6/12,Monthly!U36,Sheet1!$E$6 * 12,-Sheet1!$C$6)</f>
        <v>9358.0220295744402</v>
      </c>
      <c r="W36" s="15">
        <f>IPMT(Sheet1!$D$6/12,Monthly!U36,Sheet1!$E$6 * 12,-Sheet1!$C$6)</f>
        <v>3259.8539882158411</v>
      </c>
      <c r="X36" s="15">
        <f t="shared" si="3"/>
        <v>12617.87601779028</v>
      </c>
      <c r="AJ36" s="1">
        <v>33</v>
      </c>
      <c r="AK36" s="15">
        <f>PPMT(Sheet1!$D$10/12,Monthly!AJ36,Sheet1!$E$10 * 12,-Sheet1!$C$10)</f>
        <v>1777.0593695447867</v>
      </c>
      <c r="AL36" s="15">
        <f>IPMT(Sheet1!$D$10/12,Monthly!AJ36,Sheet1!$E$10 * 12,-Sheet1!$C$10)</f>
        <v>715.40320523574053</v>
      </c>
      <c r="AM36" s="15">
        <f t="shared" si="6"/>
        <v>2492.4625747805271</v>
      </c>
      <c r="AO36" s="1">
        <v>33</v>
      </c>
      <c r="AP36" s="15">
        <f>PPMT(Sheet1!$D$11/12,Monthly!AO36,Sheet1!$E$11 * 12,-Sheet1!$C$11)</f>
        <v>3121.3653968058084</v>
      </c>
      <c r="AQ36" s="15">
        <f>IPMT(Sheet1!$D$11/12,Monthly!AO36,Sheet1!$E$11 * 12,-Sheet1!$C$11)</f>
        <v>105.35332257793998</v>
      </c>
      <c r="AR36" s="15">
        <f t="shared" si="7"/>
        <v>3226.7187193837485</v>
      </c>
    </row>
    <row r="37" spans="1:44" x14ac:dyDescent="0.3">
      <c r="A37" s="1">
        <v>34</v>
      </c>
      <c r="B37" s="18">
        <f>PPMT(Sheet1!$D$2/12, Monthly!A37, Sheet1!$E$2 * 12, -Sheet1!$C$2)</f>
        <v>9044.5088064150332</v>
      </c>
      <c r="C37" s="17">
        <f>IPMT(Sheet1!$D$2/12,Monthly!A37,Sheet1!$E$2*12,-Sheet1!$C$2)</f>
        <v>1391.0947559279198</v>
      </c>
      <c r="D37" s="5">
        <f t="shared" si="0"/>
        <v>10435.603562342953</v>
      </c>
      <c r="F37" s="1">
        <v>34</v>
      </c>
      <c r="G37" s="17">
        <f>PPMT(Sheet1!$D$3/12,Monthly!F37,Sheet1!$E$3 * 12,-Sheet1!$C$3)</f>
        <v>11283.118656099448</v>
      </c>
      <c r="H37" s="18">
        <f>IPMT(Sheet1!$D$3/12,Monthly!F37,Sheet1!$E$3 * 12,-Sheet1!$C$3)</f>
        <v>341.88977839846945</v>
      </c>
      <c r="I37" s="15">
        <f t="shared" si="1"/>
        <v>11625.008434497919</v>
      </c>
      <c r="K37" s="1">
        <v>34</v>
      </c>
      <c r="L37" s="15">
        <f>PPMT(Sheet1!$D$4/12,Monthly!K37,Sheet1!$E$4 * 12,-Sheet1!$C$4)</f>
        <v>13590.937957183609</v>
      </c>
      <c r="M37" s="15">
        <f>IPMT(Sheet1!$D$4/12,Monthly!K37,Sheet1!$E$4 * 12,-Sheet1!$C$4)</f>
        <v>3604.1823453103571</v>
      </c>
      <c r="N37" s="15">
        <f t="shared" si="8"/>
        <v>17195.120302493968</v>
      </c>
      <c r="U37" s="1">
        <v>34</v>
      </c>
      <c r="V37" s="15">
        <f>PPMT(Sheet1!$D$6/12,Monthly!U37,Sheet1!$E$6 * 12,-Sheet1!$C$6)</f>
        <v>9428.2071947962504</v>
      </c>
      <c r="W37" s="15">
        <f>IPMT(Sheet1!$D$6/12,Monthly!U37,Sheet1!$E$6 * 12,-Sheet1!$C$6)</f>
        <v>3189.6688229940332</v>
      </c>
      <c r="X37" s="15">
        <f t="shared" si="3"/>
        <v>12617.876017790284</v>
      </c>
      <c r="AJ37" s="1">
        <v>34</v>
      </c>
      <c r="AK37" s="15">
        <f>PPMT(Sheet1!$D$10/12,Monthly!AJ37,Sheet1!$E$10 * 12,-Sheet1!$C$10)</f>
        <v>1794.8299632402347</v>
      </c>
      <c r="AL37" s="15">
        <f>IPMT(Sheet1!$D$10/12,Monthly!AJ37,Sheet1!$E$10 * 12,-Sheet1!$C$10)</f>
        <v>697.6326115402926</v>
      </c>
      <c r="AM37" s="15">
        <f t="shared" si="6"/>
        <v>2492.4625747805276</v>
      </c>
      <c r="AO37" s="1">
        <v>34</v>
      </c>
      <c r="AP37" s="15">
        <f>PPMT(Sheet1!$D$11/12,Monthly!AO37,Sheet1!$E$11 * 12,-Sheet1!$C$11)</f>
        <v>3147.3767751125242</v>
      </c>
      <c r="AQ37" s="15">
        <f>IPMT(Sheet1!$D$11/12,Monthly!AO37,Sheet1!$E$11 * 12,-Sheet1!$C$11)</f>
        <v>79.341944271224904</v>
      </c>
      <c r="AR37" s="15">
        <f t="shared" si="7"/>
        <v>3226.718719383749</v>
      </c>
    </row>
    <row r="38" spans="1:44" x14ac:dyDescent="0.3">
      <c r="A38" s="1">
        <v>35</v>
      </c>
      <c r="B38" s="18">
        <f>PPMT(Sheet1!$D$2/12, Monthly!A38, Sheet1!$E$2 * 12, -Sheet1!$C$2)</f>
        <v>9131.1853491431775</v>
      </c>
      <c r="C38" s="17">
        <f>IPMT(Sheet1!$D$2/12,Monthly!A38,Sheet1!$E$2*12,-Sheet1!$C$2)</f>
        <v>1304.4182131997761</v>
      </c>
      <c r="D38" s="5">
        <f t="shared" si="0"/>
        <v>10435.603562342954</v>
      </c>
      <c r="F38" s="1">
        <v>35</v>
      </c>
      <c r="G38" s="17">
        <f>PPMT(Sheet1!$D$3/12,Monthly!F38,Sheet1!$E$3 * 12,-Sheet1!$C$3)</f>
        <v>11395.94984266044</v>
      </c>
      <c r="H38" s="18">
        <f>IPMT(Sheet1!$D$3/12,Monthly!F38,Sheet1!$E$3 * 12,-Sheet1!$C$3)</f>
        <v>229.05859183747492</v>
      </c>
      <c r="I38" s="15">
        <f t="shared" si="1"/>
        <v>11625.008434497915</v>
      </c>
      <c r="K38" s="1">
        <v>35</v>
      </c>
      <c r="L38" s="15">
        <f>PPMT(Sheet1!$D$4/12,Monthly!K38,Sheet1!$E$4 * 12,-Sheet1!$C$4)</f>
        <v>13709.858664308966</v>
      </c>
      <c r="M38" s="15">
        <f>IPMT(Sheet1!$D$4/12,Monthly!K38,Sheet1!$E$4 * 12,-Sheet1!$C$4)</f>
        <v>3485.2616381850003</v>
      </c>
      <c r="N38" s="15">
        <f t="shared" si="8"/>
        <v>17195.120302493968</v>
      </c>
      <c r="U38" s="1">
        <v>35</v>
      </c>
      <c r="V38" s="15">
        <f>PPMT(Sheet1!$D$6/12,Monthly!U38,Sheet1!$E$6 * 12,-Sheet1!$C$6)</f>
        <v>9498.9187487572217</v>
      </c>
      <c r="W38" s="15">
        <f>IPMT(Sheet1!$D$6/12,Monthly!U38,Sheet1!$E$6 * 12,-Sheet1!$C$6)</f>
        <v>3118.957269033061</v>
      </c>
      <c r="X38" s="15">
        <f t="shared" si="3"/>
        <v>12617.876017790282</v>
      </c>
      <c r="AJ38" s="1">
        <v>35</v>
      </c>
      <c r="AK38" s="15">
        <f>PPMT(Sheet1!$D$10/12,Monthly!AJ38,Sheet1!$E$10 * 12,-Sheet1!$C$10)</f>
        <v>1812.7782628726372</v>
      </c>
      <c r="AL38" s="15">
        <f>IPMT(Sheet1!$D$10/12,Monthly!AJ38,Sheet1!$E$10 * 12,-Sheet1!$C$10)</f>
        <v>679.68431190789011</v>
      </c>
      <c r="AM38" s="15">
        <f t="shared" si="6"/>
        <v>2492.4625747805276</v>
      </c>
      <c r="AO38" s="1">
        <v>35</v>
      </c>
      <c r="AP38" s="15">
        <f>PPMT(Sheet1!$D$11/12,Monthly!AO38,Sheet1!$E$11 * 12,-Sheet1!$C$11)</f>
        <v>3173.6049149051282</v>
      </c>
      <c r="AQ38" s="15">
        <f>IPMT(Sheet1!$D$11/12,Monthly!AO38,Sheet1!$E$11 * 12,-Sheet1!$C$11)</f>
        <v>53.113804478620544</v>
      </c>
      <c r="AR38" s="15">
        <f t="shared" si="7"/>
        <v>3226.718719383749</v>
      </c>
    </row>
    <row r="39" spans="1:44" x14ac:dyDescent="0.3">
      <c r="A39" s="1">
        <v>36</v>
      </c>
      <c r="B39" s="18">
        <f>PPMT(Sheet1!$D$2/12, Monthly!A39, Sheet1!$E$2 * 12, -Sheet1!$C$2)</f>
        <v>9218.6925420724674</v>
      </c>
      <c r="C39" s="17">
        <f>IPMT(Sheet1!$D$2/12,Monthly!A39,Sheet1!$E$2*12,-Sheet1!$C$2)</f>
        <v>1216.9110202704871</v>
      </c>
      <c r="D39" s="5">
        <f t="shared" si="0"/>
        <v>10435.603562342954</v>
      </c>
      <c r="F39" s="6">
        <v>36</v>
      </c>
      <c r="G39" s="17">
        <f>PPMT(Sheet1!$D$3/12,Monthly!F39,Sheet1!$E$3 * 12,-Sheet1!$C$3)</f>
        <v>11509.909341087046</v>
      </c>
      <c r="H39" s="18">
        <f>IPMT(Sheet1!$D$3/12,Monthly!F39,Sheet1!$E$3 * 12,-Sheet1!$C$3)</f>
        <v>115.09909341087048</v>
      </c>
      <c r="I39" s="15">
        <f t="shared" si="1"/>
        <v>11625.008434497917</v>
      </c>
      <c r="K39" s="1">
        <v>36</v>
      </c>
      <c r="L39" s="15">
        <f>PPMT(Sheet1!$D$4/12,Monthly!K39,Sheet1!$E$4 * 12,-Sheet1!$C$4)</f>
        <v>13829.819927621669</v>
      </c>
      <c r="M39" s="15">
        <f>IPMT(Sheet1!$D$4/12,Monthly!K39,Sheet1!$E$4 * 12,-Sheet1!$C$4)</f>
        <v>3365.3003748722967</v>
      </c>
      <c r="N39" s="15">
        <f t="shared" si="8"/>
        <v>17195.120302493968</v>
      </c>
      <c r="U39" s="1">
        <v>36</v>
      </c>
      <c r="V39" s="15">
        <f>PPMT(Sheet1!$D$6/12,Monthly!U39,Sheet1!$E$6 * 12,-Sheet1!$C$6)</f>
        <v>9570.1606393729016</v>
      </c>
      <c r="W39" s="15">
        <f>IPMT(Sheet1!$D$6/12,Monthly!U39,Sheet1!$E$6 * 12,-Sheet1!$C$6)</f>
        <v>3047.715378417382</v>
      </c>
      <c r="X39" s="15">
        <f t="shared" si="3"/>
        <v>12617.876017790284</v>
      </c>
      <c r="AJ39" s="1">
        <v>36</v>
      </c>
      <c r="AK39" s="15">
        <f>PPMT(Sheet1!$D$10/12,Monthly!AJ39,Sheet1!$E$10 * 12,-Sheet1!$C$10)</f>
        <v>1830.9060455013635</v>
      </c>
      <c r="AL39" s="15">
        <f>IPMT(Sheet1!$D$10/12,Monthly!AJ39,Sheet1!$E$10 * 12,-Sheet1!$C$10)</f>
        <v>661.55652927916378</v>
      </c>
      <c r="AM39" s="15">
        <f t="shared" si="6"/>
        <v>2492.4625747805271</v>
      </c>
      <c r="AO39" s="1">
        <v>36</v>
      </c>
      <c r="AP39" s="15">
        <f>PPMT(Sheet1!$D$11/12,Monthly!AO39,Sheet1!$E$11 * 12,-Sheet1!$C$11)</f>
        <v>3200.0516225293377</v>
      </c>
      <c r="AQ39" s="15">
        <f>IPMT(Sheet1!$D$11/12,Monthly!AO39,Sheet1!$E$11 * 12,-Sheet1!$C$11)</f>
        <v>26.667096854411145</v>
      </c>
      <c r="AR39" s="15">
        <f t="shared" si="7"/>
        <v>3226.718719383749</v>
      </c>
    </row>
    <row r="40" spans="1:44" x14ac:dyDescent="0.3">
      <c r="A40" s="1">
        <v>37</v>
      </c>
      <c r="B40" s="18">
        <f>PPMT(Sheet1!$D$2/12, Monthly!A40, Sheet1!$E$2 * 12, -Sheet1!$C$2)</f>
        <v>9307.0383456006603</v>
      </c>
      <c r="C40" s="17">
        <f>IPMT(Sheet1!$D$2/12,Monthly!A40,Sheet1!$E$2*12,-Sheet1!$C$2)</f>
        <v>1128.5652167422925</v>
      </c>
      <c r="D40" s="5">
        <f t="shared" si="0"/>
        <v>10435.603562342953</v>
      </c>
      <c r="F40" s="9"/>
      <c r="G40" s="10"/>
      <c r="H40" s="10"/>
      <c r="I40" s="10"/>
      <c r="K40" s="1">
        <v>37</v>
      </c>
      <c r="L40" s="15">
        <f>PPMT(Sheet1!$D$4/12,Monthly!K40,Sheet1!$E$4 * 12,-Sheet1!$C$4)</f>
        <v>13950.830851988358</v>
      </c>
      <c r="M40" s="15">
        <f>IPMT(Sheet1!$D$4/12,Monthly!K40,Sheet1!$E$4 * 12,-Sheet1!$C$4)</f>
        <v>3244.2894505056074</v>
      </c>
      <c r="N40" s="15">
        <f t="shared" si="8"/>
        <v>17195.120302493964</v>
      </c>
      <c r="U40" s="1">
        <v>37</v>
      </c>
      <c r="V40" s="15">
        <f>PPMT(Sheet1!$D$6/12,Monthly!U40,Sheet1!$E$6 * 12,-Sheet1!$C$6)</f>
        <v>9641.9368441681981</v>
      </c>
      <c r="W40" s="15">
        <f>IPMT(Sheet1!$D$6/12,Monthly!U40,Sheet1!$E$6 * 12,-Sheet1!$C$6)</f>
        <v>2975.9391736220855</v>
      </c>
      <c r="X40" s="15">
        <f t="shared" si="3"/>
        <v>12617.876017790284</v>
      </c>
      <c r="AJ40" s="1">
        <v>37</v>
      </c>
      <c r="AK40" s="15">
        <f>PPMT(Sheet1!$D$10/12,Monthly!AJ40,Sheet1!$E$10 * 12,-Sheet1!$C$10)</f>
        <v>1849.2151059563773</v>
      </c>
      <c r="AL40" s="15">
        <f>IPMT(Sheet1!$D$10/12,Monthly!AJ40,Sheet1!$E$10 * 12,-Sheet1!$C$10)</f>
        <v>643.24746882415002</v>
      </c>
      <c r="AM40" s="15">
        <f t="shared" si="6"/>
        <v>2492.4625747805276</v>
      </c>
    </row>
    <row r="41" spans="1:44" x14ac:dyDescent="0.3">
      <c r="A41" s="1">
        <v>38</v>
      </c>
      <c r="B41" s="18">
        <f>PPMT(Sheet1!$D$2/12, Monthly!A41, Sheet1!$E$2 * 12, -Sheet1!$C$2)</f>
        <v>9396.2307964126667</v>
      </c>
      <c r="C41" s="17">
        <f>IPMT(Sheet1!$D$2/12,Monthly!A41,Sheet1!$E$2*12,-Sheet1!$C$2)</f>
        <v>1039.3727659302861</v>
      </c>
      <c r="D41" s="5">
        <f t="shared" si="0"/>
        <v>10435.603562342953</v>
      </c>
      <c r="F41" s="7"/>
      <c r="G41" s="19">
        <f>SUM(G4:G39)</f>
        <v>349999.99999999994</v>
      </c>
      <c r="H41" s="19">
        <f>SUM(H4:H39)</f>
        <v>68500.303641925042</v>
      </c>
      <c r="I41" s="19">
        <f>SUM(I4:I39)</f>
        <v>418500.30364192522</v>
      </c>
      <c r="K41" s="1">
        <v>38</v>
      </c>
      <c r="L41" s="15">
        <f>PPMT(Sheet1!$D$4/12,Monthly!K41,Sheet1!$E$4 * 12,-Sheet1!$C$4)</f>
        <v>14072.900621943259</v>
      </c>
      <c r="M41" s="15">
        <f>IPMT(Sheet1!$D$4/12,Monthly!K41,Sheet1!$E$4 * 12,-Sheet1!$C$4)</f>
        <v>3122.2196805507097</v>
      </c>
      <c r="N41" s="15">
        <f t="shared" si="8"/>
        <v>17195.120302493968</v>
      </c>
      <c r="U41" s="1">
        <v>38</v>
      </c>
      <c r="V41" s="15">
        <f>PPMT(Sheet1!$D$6/12,Monthly!U41,Sheet1!$E$6 * 12,-Sheet1!$C$6)</f>
        <v>9714.2513704994581</v>
      </c>
      <c r="W41" s="15">
        <f>IPMT(Sheet1!$D$6/12,Monthly!U41,Sheet1!$E$6 * 12,-Sheet1!$C$6)</f>
        <v>2903.6246472908238</v>
      </c>
      <c r="X41" s="15">
        <f t="shared" si="3"/>
        <v>12617.876017790282</v>
      </c>
      <c r="AJ41" s="1">
        <v>38</v>
      </c>
      <c r="AK41" s="15">
        <f>PPMT(Sheet1!$D$10/12,Monthly!AJ41,Sheet1!$E$10 * 12,-Sheet1!$C$10)</f>
        <v>1867.707257015941</v>
      </c>
      <c r="AL41" s="15">
        <f>IPMT(Sheet1!$D$10/12,Monthly!AJ41,Sheet1!$E$10 * 12,-Sheet1!$C$10)</f>
        <v>624.75531776458649</v>
      </c>
      <c r="AM41" s="15">
        <f t="shared" si="6"/>
        <v>2492.4625747805276</v>
      </c>
    </row>
    <row r="42" spans="1:44" x14ac:dyDescent="0.3">
      <c r="A42" s="1">
        <v>39</v>
      </c>
      <c r="B42" s="18">
        <f>PPMT(Sheet1!$D$2/12, Monthly!A42, Sheet1!$E$2 * 12, -Sheet1!$C$2)</f>
        <v>9486.2780082116224</v>
      </c>
      <c r="C42" s="17">
        <f>IPMT(Sheet1!$D$2/12,Monthly!A42,Sheet1!$E$2*12,-Sheet1!$C$2)</f>
        <v>949.32555413133173</v>
      </c>
      <c r="D42" s="5">
        <f t="shared" si="0"/>
        <v>10435.603562342954</v>
      </c>
      <c r="F42" s="7"/>
      <c r="G42" s="8"/>
      <c r="H42" s="8"/>
      <c r="I42" s="8"/>
      <c r="K42" s="1">
        <v>39</v>
      </c>
      <c r="L42" s="15">
        <f>PPMT(Sheet1!$D$4/12,Monthly!K42,Sheet1!$E$4 * 12,-Sheet1!$C$4)</f>
        <v>14196.038502385261</v>
      </c>
      <c r="M42" s="15">
        <f>IPMT(Sheet1!$D$4/12,Monthly!K42,Sheet1!$E$4 * 12,-Sheet1!$C$4)</f>
        <v>2999.0818001087059</v>
      </c>
      <c r="N42" s="15">
        <f t="shared" si="8"/>
        <v>17195.120302493968</v>
      </c>
      <c r="U42" s="1">
        <v>39</v>
      </c>
      <c r="V42" s="15">
        <f>PPMT(Sheet1!$D$6/12,Monthly!U42,Sheet1!$E$6 * 12,-Sheet1!$C$6)</f>
        <v>9787.1082557782047</v>
      </c>
      <c r="W42" s="15">
        <f>IPMT(Sheet1!$D$6/12,Monthly!U42,Sheet1!$E$6 * 12,-Sheet1!$C$6)</f>
        <v>2830.7677620120776</v>
      </c>
      <c r="X42" s="15">
        <f t="shared" si="3"/>
        <v>12617.876017790282</v>
      </c>
      <c r="AJ42" s="1">
        <v>39</v>
      </c>
      <c r="AK42" s="15">
        <f>PPMT(Sheet1!$D$10/12,Monthly!AJ42,Sheet1!$E$10 * 12,-Sheet1!$C$10)</f>
        <v>1886.3843295861002</v>
      </c>
      <c r="AL42" s="15">
        <f>IPMT(Sheet1!$D$10/12,Monthly!AJ42,Sheet1!$E$10 * 12,-Sheet1!$C$10)</f>
        <v>606.07824519442704</v>
      </c>
      <c r="AM42" s="15">
        <f t="shared" si="6"/>
        <v>2492.4625747805271</v>
      </c>
    </row>
    <row r="43" spans="1:44" x14ac:dyDescent="0.3">
      <c r="A43" s="1">
        <v>40</v>
      </c>
      <c r="B43" s="18">
        <f>PPMT(Sheet1!$D$2/12, Monthly!A43, Sheet1!$E$2 * 12, -Sheet1!$C$2)</f>
        <v>9577.188172456983</v>
      </c>
      <c r="C43" s="17">
        <f>IPMT(Sheet1!$D$2/12,Monthly!A43,Sheet1!$E$2*12,-Sheet1!$C$2)</f>
        <v>858.41538988597017</v>
      </c>
      <c r="D43" s="5">
        <f t="shared" si="0"/>
        <v>10435.603562342953</v>
      </c>
      <c r="F43" s="7"/>
      <c r="G43" s="8"/>
      <c r="H43" s="8"/>
      <c r="I43" s="8"/>
      <c r="K43" s="1">
        <v>40</v>
      </c>
      <c r="L43" s="15">
        <f>PPMT(Sheet1!$D$4/12,Monthly!K43,Sheet1!$E$4 * 12,-Sheet1!$C$4)</f>
        <v>14320.253839281131</v>
      </c>
      <c r="M43" s="15">
        <f>IPMT(Sheet1!$D$4/12,Monthly!K43,Sheet1!$E$4 * 12,-Sheet1!$C$4)</f>
        <v>2874.8664632128352</v>
      </c>
      <c r="N43" s="15">
        <f t="shared" si="8"/>
        <v>17195.120302493968</v>
      </c>
      <c r="U43" s="1">
        <v>40</v>
      </c>
      <c r="V43" s="15">
        <f>PPMT(Sheet1!$D$6/12,Monthly!U43,Sheet1!$E$6 * 12,-Sheet1!$C$6)</f>
        <v>9860.5115676965415</v>
      </c>
      <c r="W43" s="15">
        <f>IPMT(Sheet1!$D$6/12,Monthly!U43,Sheet1!$E$6 * 12,-Sheet1!$C$6)</f>
        <v>2757.3644500937412</v>
      </c>
      <c r="X43" s="15">
        <f t="shared" si="3"/>
        <v>12617.876017790282</v>
      </c>
      <c r="AJ43" s="1">
        <v>40</v>
      </c>
      <c r="AK43" s="15">
        <f>PPMT(Sheet1!$D$10/12,Monthly!AJ43,Sheet1!$E$10 * 12,-Sheet1!$C$10)</f>
        <v>1905.2481728819616</v>
      </c>
      <c r="AL43" s="15">
        <f>IPMT(Sheet1!$D$10/12,Monthly!AJ43,Sheet1!$E$10 * 12,-Sheet1!$C$10)</f>
        <v>587.21440189856594</v>
      </c>
      <c r="AM43" s="15">
        <f t="shared" si="6"/>
        <v>2492.4625747805276</v>
      </c>
    </row>
    <row r="44" spans="1:44" x14ac:dyDescent="0.3">
      <c r="A44" s="1">
        <v>41</v>
      </c>
      <c r="B44" s="18">
        <f>PPMT(Sheet1!$D$2/12, Monthly!A44, Sheet1!$E$2 * 12, -Sheet1!$C$2)</f>
        <v>9668.969559109697</v>
      </c>
      <c r="C44" s="17">
        <f>IPMT(Sheet1!$D$2/12,Monthly!A44,Sheet1!$E$2*12,-Sheet1!$C$2)</f>
        <v>766.63400323325754</v>
      </c>
      <c r="D44" s="5">
        <f t="shared" si="0"/>
        <v>10435.603562342954</v>
      </c>
      <c r="F44" s="7"/>
      <c r="G44" s="8"/>
      <c r="H44" s="8"/>
      <c r="I44" s="8"/>
      <c r="K44" s="1">
        <v>41</v>
      </c>
      <c r="L44" s="15">
        <f>PPMT(Sheet1!$D$4/12,Monthly!K44,Sheet1!$E$4 * 12,-Sheet1!$C$4)</f>
        <v>14445.556060374842</v>
      </c>
      <c r="M44" s="15">
        <f>IPMT(Sheet1!$D$4/12,Monthly!K44,Sheet1!$E$4 * 12,-Sheet1!$C$4)</f>
        <v>2749.5642421191251</v>
      </c>
      <c r="N44" s="15">
        <f t="shared" si="8"/>
        <v>17195.120302493968</v>
      </c>
      <c r="U44" s="1">
        <v>41</v>
      </c>
      <c r="V44" s="15">
        <f>PPMT(Sheet1!$D$6/12,Monthly!U44,Sheet1!$E$6 * 12,-Sheet1!$C$6)</f>
        <v>9934.4654044542658</v>
      </c>
      <c r="W44" s="15">
        <f>IPMT(Sheet1!$D$6/12,Monthly!U44,Sheet1!$E$6 * 12,-Sheet1!$C$6)</f>
        <v>2683.4106133360174</v>
      </c>
      <c r="X44" s="15">
        <f t="shared" si="3"/>
        <v>12617.876017790284</v>
      </c>
      <c r="AJ44" s="1">
        <v>41</v>
      </c>
      <c r="AK44" s="15">
        <f>PPMT(Sheet1!$D$10/12,Monthly!AJ44,Sheet1!$E$10 * 12,-Sheet1!$C$10)</f>
        <v>1924.3006546107808</v>
      </c>
      <c r="AL44" s="15">
        <f>IPMT(Sheet1!$D$10/12,Monthly!AJ44,Sheet1!$E$10 * 12,-Sheet1!$C$10)</f>
        <v>568.1619201697464</v>
      </c>
      <c r="AM44" s="15">
        <f t="shared" si="6"/>
        <v>2492.4625747805271</v>
      </c>
    </row>
    <row r="45" spans="1:44" x14ac:dyDescent="0.3">
      <c r="A45" s="1">
        <v>42</v>
      </c>
      <c r="B45" s="18">
        <f>PPMT(Sheet1!$D$2/12, Monthly!A45, Sheet1!$E$2 * 12, -Sheet1!$C$2)</f>
        <v>9761.6305173844976</v>
      </c>
      <c r="C45" s="17">
        <f>IPMT(Sheet1!$D$2/12,Monthly!A45,Sheet1!$E$2*12,-Sheet1!$C$2)</f>
        <v>673.97304495845606</v>
      </c>
      <c r="D45" s="5">
        <f t="shared" si="0"/>
        <v>10435.603562342954</v>
      </c>
      <c r="F45" s="7"/>
      <c r="G45" s="8"/>
      <c r="H45" s="8"/>
      <c r="I45" s="8"/>
      <c r="K45" s="1">
        <v>42</v>
      </c>
      <c r="L45" s="15">
        <f>PPMT(Sheet1!$D$4/12,Monthly!K45,Sheet1!$E$4 * 12,-Sheet1!$C$4)</f>
        <v>14571.954675903122</v>
      </c>
      <c r="M45" s="15">
        <f>IPMT(Sheet1!$D$4/12,Monthly!K45,Sheet1!$E$4 * 12,-Sheet1!$C$4)</f>
        <v>2623.1656265908455</v>
      </c>
      <c r="N45" s="15">
        <f t="shared" si="8"/>
        <v>17195.120302493968</v>
      </c>
      <c r="U45" s="1">
        <v>42</v>
      </c>
      <c r="V45" s="15">
        <f>PPMT(Sheet1!$D$6/12,Monthly!U45,Sheet1!$E$6 * 12,-Sheet1!$C$6)</f>
        <v>10008.973894987672</v>
      </c>
      <c r="W45" s="15">
        <f>IPMT(Sheet1!$D$6/12,Monthly!U45,Sheet1!$E$6 * 12,-Sheet1!$C$6)</f>
        <v>2608.9021228026104</v>
      </c>
      <c r="X45" s="15">
        <f t="shared" si="3"/>
        <v>12617.876017790282</v>
      </c>
      <c r="AJ45" s="1">
        <v>42</v>
      </c>
      <c r="AK45" s="15">
        <f>PPMT(Sheet1!$D$10/12,Monthly!AJ45,Sheet1!$E$10 * 12,-Sheet1!$C$10)</f>
        <v>1943.5436611568887</v>
      </c>
      <c r="AL45" s="15">
        <f>IPMT(Sheet1!$D$10/12,Monthly!AJ45,Sheet1!$E$10 * 12,-Sheet1!$C$10)</f>
        <v>548.91891362363856</v>
      </c>
      <c r="AM45" s="15">
        <f t="shared" si="6"/>
        <v>2492.4625747805271</v>
      </c>
    </row>
    <row r="46" spans="1:44" x14ac:dyDescent="0.3">
      <c r="A46" s="1">
        <v>43</v>
      </c>
      <c r="B46" s="18">
        <f>PPMT(Sheet1!$D$2/12, Monthly!A46, Sheet1!$E$2 * 12, -Sheet1!$C$2)</f>
        <v>9855.1794765094328</v>
      </c>
      <c r="C46" s="17">
        <f>IPMT(Sheet1!$D$2/12,Monthly!A46,Sheet1!$E$2*12,-Sheet1!$C$2)</f>
        <v>580.4240858335213</v>
      </c>
      <c r="D46" s="5">
        <f t="shared" si="0"/>
        <v>10435.603562342954</v>
      </c>
      <c r="F46" s="7"/>
      <c r="G46" s="8"/>
      <c r="H46" s="8"/>
      <c r="I46" s="8"/>
      <c r="K46" s="1">
        <v>43</v>
      </c>
      <c r="L46" s="15">
        <f>PPMT(Sheet1!$D$4/12,Monthly!K46,Sheet1!$E$4 * 12,-Sheet1!$C$4)</f>
        <v>14699.459279317274</v>
      </c>
      <c r="M46" s="15">
        <f>IPMT(Sheet1!$D$4/12,Monthly!K46,Sheet1!$E$4 * 12,-Sheet1!$C$4)</f>
        <v>2495.6610231766931</v>
      </c>
      <c r="N46" s="15">
        <f t="shared" si="8"/>
        <v>17195.120302493968</v>
      </c>
      <c r="U46" s="1">
        <v>43</v>
      </c>
      <c r="V46" s="15">
        <f>PPMT(Sheet1!$D$6/12,Monthly!U46,Sheet1!$E$6 * 12,-Sheet1!$C$6)</f>
        <v>10084.041199200079</v>
      </c>
      <c r="W46" s="15">
        <f>IPMT(Sheet1!$D$6/12,Monthly!U46,Sheet1!$E$6 * 12,-Sheet1!$C$6)</f>
        <v>2533.8348185902028</v>
      </c>
      <c r="X46" s="15">
        <f t="shared" si="3"/>
        <v>12617.876017790282</v>
      </c>
      <c r="AJ46" s="1">
        <v>43</v>
      </c>
      <c r="AK46" s="15">
        <f>PPMT(Sheet1!$D$10/12,Monthly!AJ46,Sheet1!$E$10 * 12,-Sheet1!$C$10)</f>
        <v>1962.9790977684575</v>
      </c>
      <c r="AL46" s="15">
        <f>IPMT(Sheet1!$D$10/12,Monthly!AJ46,Sheet1!$E$10 * 12,-Sheet1!$C$10)</f>
        <v>529.48347701206956</v>
      </c>
      <c r="AM46" s="15">
        <f t="shared" si="6"/>
        <v>2492.4625747805271</v>
      </c>
    </row>
    <row r="47" spans="1:44" x14ac:dyDescent="0.3">
      <c r="A47" s="1">
        <v>44</v>
      </c>
      <c r="B47" s="18">
        <f>PPMT(Sheet1!$D$2/12, Monthly!A47, Sheet1!$E$2 * 12, -Sheet1!$C$2)</f>
        <v>9949.6249464926477</v>
      </c>
      <c r="C47" s="17">
        <f>IPMT(Sheet1!$D$2/12,Monthly!A47,Sheet1!$E$2*12,-Sheet1!$C$2)</f>
        <v>485.97861585030597</v>
      </c>
      <c r="D47" s="5">
        <f t="shared" si="0"/>
        <v>10435.603562342954</v>
      </c>
      <c r="F47" s="7"/>
      <c r="G47" s="8"/>
      <c r="H47" s="8"/>
      <c r="I47" s="8"/>
      <c r="K47" s="1">
        <v>44</v>
      </c>
      <c r="L47" s="15">
        <f>PPMT(Sheet1!$D$4/12,Monthly!K47,Sheet1!$E$4 * 12,-Sheet1!$C$4)</f>
        <v>14828.079548011299</v>
      </c>
      <c r="M47" s="15">
        <f>IPMT(Sheet1!$D$4/12,Monthly!K47,Sheet1!$E$4 * 12,-Sheet1!$C$4)</f>
        <v>2367.0407544826667</v>
      </c>
      <c r="N47" s="15">
        <f t="shared" si="8"/>
        <v>17195.120302493968</v>
      </c>
      <c r="U47" s="1">
        <v>44</v>
      </c>
      <c r="V47" s="15">
        <f>PPMT(Sheet1!$D$6/12,Monthly!U47,Sheet1!$E$6 * 12,-Sheet1!$C$6)</f>
        <v>10159.67150819408</v>
      </c>
      <c r="W47" s="15">
        <f>IPMT(Sheet1!$D$6/12,Monthly!U47,Sheet1!$E$6 * 12,-Sheet1!$C$6)</f>
        <v>2458.2045095962017</v>
      </c>
      <c r="X47" s="15">
        <f t="shared" si="3"/>
        <v>12617.876017790282</v>
      </c>
      <c r="AJ47" s="1">
        <v>44</v>
      </c>
      <c r="AK47" s="15">
        <f>PPMT(Sheet1!$D$10/12,Monthly!AJ47,Sheet1!$E$10 * 12,-Sheet1!$C$10)</f>
        <v>1982.6088887461422</v>
      </c>
      <c r="AL47" s="15">
        <f>IPMT(Sheet1!$D$10/12,Monthly!AJ47,Sheet1!$E$10 * 12,-Sheet1!$C$10)</f>
        <v>509.85368603438502</v>
      </c>
      <c r="AM47" s="15">
        <f t="shared" si="6"/>
        <v>2492.4625747805271</v>
      </c>
    </row>
    <row r="48" spans="1:44" x14ac:dyDescent="0.3">
      <c r="A48" s="1">
        <v>45</v>
      </c>
      <c r="B48" s="18">
        <f>PPMT(Sheet1!$D$2/12, Monthly!A48, Sheet1!$E$2 * 12, -Sheet1!$C$2)</f>
        <v>10044.975518896536</v>
      </c>
      <c r="C48" s="17">
        <f>IPMT(Sheet1!$D$2/12,Monthly!A48,Sheet1!$E$2*12,-Sheet1!$C$2)</f>
        <v>390.62804344641802</v>
      </c>
      <c r="D48" s="5">
        <f t="shared" si="0"/>
        <v>10435.603562342954</v>
      </c>
      <c r="F48" s="7"/>
      <c r="G48" s="8"/>
      <c r="H48" s="8"/>
      <c r="I48" s="8"/>
      <c r="K48" s="1">
        <v>45</v>
      </c>
      <c r="L48" s="15">
        <f>PPMT(Sheet1!$D$4/12,Monthly!K48,Sheet1!$E$4 * 12,-Sheet1!$C$4)</f>
        <v>14957.825244056399</v>
      </c>
      <c r="M48" s="15">
        <f>IPMT(Sheet1!$D$4/12,Monthly!K48,Sheet1!$E$4 * 12,-Sheet1!$C$4)</f>
        <v>2237.2950584375681</v>
      </c>
      <c r="N48" s="15">
        <f t="shared" si="8"/>
        <v>17195.120302493968</v>
      </c>
      <c r="U48" s="1">
        <v>45</v>
      </c>
      <c r="V48" s="15">
        <f>PPMT(Sheet1!$D$6/12,Monthly!U48,Sheet1!$E$6 * 12,-Sheet1!$C$6)</f>
        <v>10235.869044505536</v>
      </c>
      <c r="W48" s="15">
        <f>IPMT(Sheet1!$D$6/12,Monthly!U48,Sheet1!$E$6 * 12,-Sheet1!$C$6)</f>
        <v>2382.0069732847469</v>
      </c>
      <c r="X48" s="15">
        <f t="shared" si="3"/>
        <v>12617.876017790284</v>
      </c>
      <c r="AJ48" s="1">
        <v>45</v>
      </c>
      <c r="AK48" s="15">
        <f>PPMT(Sheet1!$D$10/12,Monthly!AJ48,Sheet1!$E$10 * 12,-Sheet1!$C$10)</f>
        <v>2002.4349776336037</v>
      </c>
      <c r="AL48" s="15">
        <f>IPMT(Sheet1!$D$10/12,Monthly!AJ48,Sheet1!$E$10 * 12,-Sheet1!$C$10)</f>
        <v>490.02759714692371</v>
      </c>
      <c r="AM48" s="15">
        <f t="shared" si="6"/>
        <v>2492.4625747805276</v>
      </c>
    </row>
    <row r="49" spans="1:39" x14ac:dyDescent="0.3">
      <c r="A49" s="1">
        <v>46</v>
      </c>
      <c r="B49" s="18">
        <f>PPMT(Sheet1!$D$2/12, Monthly!A49, Sheet1!$E$2 * 12, -Sheet1!$C$2)</f>
        <v>10141.239867619295</v>
      </c>
      <c r="C49" s="17">
        <f>IPMT(Sheet1!$D$2/12,Monthly!A49,Sheet1!$E$2*12,-Sheet1!$C$2)</f>
        <v>294.36369472365959</v>
      </c>
      <c r="D49" s="5">
        <f t="shared" si="0"/>
        <v>10435.603562342954</v>
      </c>
      <c r="F49" s="7"/>
      <c r="G49" s="8"/>
      <c r="H49" s="8"/>
      <c r="I49" s="8"/>
      <c r="K49" s="1">
        <v>46</v>
      </c>
      <c r="L49" s="15">
        <f>PPMT(Sheet1!$D$4/12,Monthly!K49,Sheet1!$E$4 * 12,-Sheet1!$C$4)</f>
        <v>15088.706214941893</v>
      </c>
      <c r="M49" s="15">
        <f>IPMT(Sheet1!$D$4/12,Monthly!K49,Sheet1!$E$4 * 12,-Sheet1!$C$4)</f>
        <v>2106.4140875520748</v>
      </c>
      <c r="N49" s="15">
        <f t="shared" si="8"/>
        <v>17195.120302493968</v>
      </c>
      <c r="U49" s="1">
        <v>46</v>
      </c>
      <c r="V49" s="15">
        <f>PPMT(Sheet1!$D$6/12,Monthly!U49,Sheet1!$E$6 * 12,-Sheet1!$C$6)</f>
        <v>10312.638062339329</v>
      </c>
      <c r="W49" s="15">
        <f>IPMT(Sheet1!$D$6/12,Monthly!U49,Sheet1!$E$6 * 12,-Sheet1!$C$6)</f>
        <v>2305.2379554509544</v>
      </c>
      <c r="X49" s="15">
        <f t="shared" si="3"/>
        <v>12617.876017790284</v>
      </c>
      <c r="AJ49" s="1">
        <v>46</v>
      </c>
      <c r="AK49" s="15">
        <f>PPMT(Sheet1!$D$10/12,Monthly!AJ49,Sheet1!$E$10 * 12,-Sheet1!$C$10)</f>
        <v>2022.4593274099398</v>
      </c>
      <c r="AL49" s="15">
        <f>IPMT(Sheet1!$D$10/12,Monthly!AJ49,Sheet1!$E$10 * 12,-Sheet1!$C$10)</f>
        <v>470.00324737058759</v>
      </c>
      <c r="AM49" s="15">
        <f t="shared" si="6"/>
        <v>2492.4625747805276</v>
      </c>
    </row>
    <row r="50" spans="1:39" x14ac:dyDescent="0.3">
      <c r="A50" s="1">
        <v>47</v>
      </c>
      <c r="B50" s="18">
        <f>PPMT(Sheet1!$D$2/12, Monthly!A50, Sheet1!$E$2 * 12, -Sheet1!$C$2)</f>
        <v>10238.42674968398</v>
      </c>
      <c r="C50" s="17">
        <f>IPMT(Sheet1!$D$2/12,Monthly!A50,Sheet1!$E$2*12,-Sheet1!$C$2)</f>
        <v>197.17681265897474</v>
      </c>
      <c r="D50" s="5">
        <f t="shared" si="0"/>
        <v>10435.603562342954</v>
      </c>
      <c r="F50" s="7"/>
      <c r="G50" s="8"/>
      <c r="H50" s="8"/>
      <c r="I50" s="8"/>
      <c r="K50" s="1">
        <v>47</v>
      </c>
      <c r="L50" s="15">
        <f>PPMT(Sheet1!$D$4/12,Monthly!K50,Sheet1!$E$4 * 12,-Sheet1!$C$4)</f>
        <v>15220.732394322635</v>
      </c>
      <c r="M50" s="15">
        <f>IPMT(Sheet1!$D$4/12,Monthly!K50,Sheet1!$E$4 * 12,-Sheet1!$C$4)</f>
        <v>1974.3879081713328</v>
      </c>
      <c r="N50" s="15">
        <f t="shared" si="8"/>
        <v>17195.120302493968</v>
      </c>
      <c r="U50" s="1">
        <v>47</v>
      </c>
      <c r="V50" s="15">
        <f>PPMT(Sheet1!$D$6/12,Monthly!U50,Sheet1!$E$6 * 12,-Sheet1!$C$6)</f>
        <v>10389.982847806872</v>
      </c>
      <c r="W50" s="15">
        <f>IPMT(Sheet1!$D$6/12,Monthly!U50,Sheet1!$E$6 * 12,-Sheet1!$C$6)</f>
        <v>2227.8931699834102</v>
      </c>
      <c r="X50" s="15">
        <f t="shared" si="3"/>
        <v>12617.876017790282</v>
      </c>
      <c r="AJ50" s="1">
        <v>47</v>
      </c>
      <c r="AK50" s="15">
        <f>PPMT(Sheet1!$D$10/12,Monthly!AJ50,Sheet1!$E$10 * 12,-Sheet1!$C$10)</f>
        <v>2042.6839206840389</v>
      </c>
      <c r="AL50" s="15">
        <f>IPMT(Sheet1!$D$10/12,Monthly!AJ50,Sheet1!$E$10 * 12,-Sheet1!$C$10)</f>
        <v>449.7786540964882</v>
      </c>
      <c r="AM50" s="15">
        <f t="shared" si="6"/>
        <v>2492.4625747805271</v>
      </c>
    </row>
    <row r="51" spans="1:39" x14ac:dyDescent="0.3">
      <c r="A51" s="1">
        <v>48</v>
      </c>
      <c r="B51" s="18">
        <f>PPMT(Sheet1!$D$2/12, Monthly!A51, Sheet1!$E$2 * 12, -Sheet1!$C$2)</f>
        <v>10336.545006035118</v>
      </c>
      <c r="C51" s="17">
        <f>IPMT(Sheet1!$D$2/12,Monthly!A51,Sheet1!$E$2*12,-Sheet1!$C$2)</f>
        <v>99.058556307836554</v>
      </c>
      <c r="D51" s="5">
        <f t="shared" si="0"/>
        <v>10435.603562342954</v>
      </c>
      <c r="F51" s="7"/>
      <c r="G51" s="8"/>
      <c r="H51" s="8"/>
      <c r="I51" s="8"/>
      <c r="K51" s="1">
        <v>48</v>
      </c>
      <c r="L51" s="15">
        <f>PPMT(Sheet1!$D$4/12,Monthly!K51,Sheet1!$E$4 * 12,-Sheet1!$C$4)</f>
        <v>15353.913802772959</v>
      </c>
      <c r="M51" s="15">
        <f>IPMT(Sheet1!$D$4/12,Monthly!K51,Sheet1!$E$4 * 12,-Sheet1!$C$4)</f>
        <v>1841.20649972101</v>
      </c>
      <c r="N51" s="15">
        <f t="shared" si="8"/>
        <v>17195.120302493968</v>
      </c>
      <c r="U51" s="1">
        <v>48</v>
      </c>
      <c r="V51" s="15">
        <f>PPMT(Sheet1!$D$6/12,Monthly!U51,Sheet1!$E$6 * 12,-Sheet1!$C$6)</f>
        <v>10467.907719165423</v>
      </c>
      <c r="W51" s="15">
        <f>IPMT(Sheet1!$D$6/12,Monthly!U51,Sheet1!$E$6 * 12,-Sheet1!$C$6)</f>
        <v>2149.9682986248586</v>
      </c>
      <c r="X51" s="15">
        <f t="shared" si="3"/>
        <v>12617.876017790282</v>
      </c>
      <c r="AJ51" s="1">
        <v>48</v>
      </c>
      <c r="AK51" s="15">
        <f>PPMT(Sheet1!$D$10/12,Monthly!AJ51,Sheet1!$E$10 * 12,-Sheet1!$C$10)</f>
        <v>2063.1107598908793</v>
      </c>
      <c r="AL51" s="15">
        <f>IPMT(Sheet1!$D$10/12,Monthly!AJ51,Sheet1!$E$10 * 12,-Sheet1!$C$10)</f>
        <v>429.35181488964781</v>
      </c>
      <c r="AM51" s="15">
        <f t="shared" si="6"/>
        <v>2492.4625747805271</v>
      </c>
    </row>
    <row r="52" spans="1:39" x14ac:dyDescent="0.3">
      <c r="K52" s="1">
        <v>49</v>
      </c>
      <c r="L52" s="15">
        <f>PPMT(Sheet1!$D$4/12,Monthly!K52,Sheet1!$E$4 * 12,-Sheet1!$C$4)</f>
        <v>15488.26054854722</v>
      </c>
      <c r="M52" s="15">
        <f>IPMT(Sheet1!$D$4/12,Monthly!K52,Sheet1!$E$4 * 12,-Sheet1!$C$4)</f>
        <v>1706.8597539467467</v>
      </c>
      <c r="N52" s="15">
        <f t="shared" si="8"/>
        <v>17195.120302493968</v>
      </c>
      <c r="U52" s="1">
        <v>49</v>
      </c>
      <c r="V52" s="15">
        <f>PPMT(Sheet1!$D$6/12,Monthly!U52,Sheet1!$E$6 * 12,-Sheet1!$C$6)</f>
        <v>10546.417027059166</v>
      </c>
      <c r="W52" s="15">
        <f>IPMT(Sheet1!$D$6/12,Monthly!U52,Sheet1!$E$6 * 12,-Sheet1!$C$6)</f>
        <v>2071.4589907311174</v>
      </c>
      <c r="X52" s="15">
        <f t="shared" si="3"/>
        <v>12617.876017790284</v>
      </c>
      <c r="AJ52" s="1">
        <v>49</v>
      </c>
      <c r="AK52" s="15">
        <f>PPMT(Sheet1!$D$10/12,Monthly!AJ52,Sheet1!$E$10 * 12,-Sheet1!$C$10)</f>
        <v>2083.7418674897881</v>
      </c>
      <c r="AL52" s="15">
        <f>IPMT(Sheet1!$D$10/12,Monthly!AJ52,Sheet1!$E$10 * 12,-Sheet1!$C$10)</f>
        <v>408.72070729073897</v>
      </c>
      <c r="AM52" s="15">
        <f t="shared" si="6"/>
        <v>2492.4625747805271</v>
      </c>
    </row>
    <row r="53" spans="1:39" x14ac:dyDescent="0.3">
      <c r="A53" t="s">
        <v>19</v>
      </c>
      <c r="B53" s="16">
        <f>SUM(B4:B51)</f>
        <v>400000</v>
      </c>
      <c r="C53" s="16">
        <f>SUM(C4:C51)</f>
        <v>100908.97099246184</v>
      </c>
      <c r="D53" s="16">
        <f>SUM(D4:D51)</f>
        <v>500908.97099246143</v>
      </c>
      <c r="K53" s="1">
        <v>50</v>
      </c>
      <c r="L53" s="15">
        <f>PPMT(Sheet1!$D$4/12,Monthly!K53,Sheet1!$E$4 * 12,-Sheet1!$C$4)</f>
        <v>15623.78282834701</v>
      </c>
      <c r="M53" s="15">
        <f>IPMT(Sheet1!$D$4/12,Monthly!K53,Sheet1!$E$4 * 12,-Sheet1!$C$4)</f>
        <v>1571.3374741469584</v>
      </c>
      <c r="N53" s="15">
        <f t="shared" si="8"/>
        <v>17195.120302493968</v>
      </c>
      <c r="U53" s="1">
        <v>50</v>
      </c>
      <c r="V53" s="15">
        <f>PPMT(Sheet1!$D$6/12,Monthly!U53,Sheet1!$E$6 * 12,-Sheet1!$C$6)</f>
        <v>10625.515154762108</v>
      </c>
      <c r="W53" s="15">
        <f>IPMT(Sheet1!$D$6/12,Monthly!U53,Sheet1!$E$6 * 12,-Sheet1!$C$6)</f>
        <v>1992.3608630281742</v>
      </c>
      <c r="X53" s="15">
        <f t="shared" si="3"/>
        <v>12617.876017790282</v>
      </c>
      <c r="AJ53" s="1">
        <v>50</v>
      </c>
      <c r="AK53" s="15">
        <f>PPMT(Sheet1!$D$10/12,Monthly!AJ53,Sheet1!$E$10 * 12,-Sheet1!$C$10)</f>
        <v>2104.579286164686</v>
      </c>
      <c r="AL53" s="15">
        <f>IPMT(Sheet1!$D$10/12,Monthly!AJ53,Sheet1!$E$10 * 12,-Sheet1!$C$10)</f>
        <v>387.88328861584108</v>
      </c>
      <c r="AM53" s="15">
        <f t="shared" si="6"/>
        <v>2492.4625747805271</v>
      </c>
    </row>
    <row r="54" spans="1:39" x14ac:dyDescent="0.3">
      <c r="K54" s="1">
        <v>51</v>
      </c>
      <c r="L54" s="15">
        <f>PPMT(Sheet1!$D$4/12,Monthly!K54,Sheet1!$E$4 * 12,-Sheet1!$C$4)</f>
        <v>15760.490928095047</v>
      </c>
      <c r="M54" s="15">
        <f>IPMT(Sheet1!$D$4/12,Monthly!K54,Sheet1!$E$4 * 12,-Sheet1!$C$4)</f>
        <v>1434.6293743989224</v>
      </c>
      <c r="N54" s="15">
        <f t="shared" si="8"/>
        <v>17195.120302493968</v>
      </c>
      <c r="U54" s="1">
        <v>51</v>
      </c>
      <c r="V54" s="15">
        <f>PPMT(Sheet1!$D$6/12,Monthly!U54,Sheet1!$E$6 * 12,-Sheet1!$C$6)</f>
        <v>10705.206518422825</v>
      </c>
      <c r="W54" s="15">
        <f>IPMT(Sheet1!$D$6/12,Monthly!U54,Sheet1!$E$6 * 12,-Sheet1!$C$6)</f>
        <v>1912.6694993674582</v>
      </c>
      <c r="X54" s="15">
        <f t="shared" si="3"/>
        <v>12617.876017790284</v>
      </c>
      <c r="AJ54" s="1">
        <v>51</v>
      </c>
      <c r="AK54" s="15">
        <f>PPMT(Sheet1!$D$10/12,Monthly!AJ54,Sheet1!$E$10 * 12,-Sheet1!$C$10)</f>
        <v>2125.625079026333</v>
      </c>
      <c r="AL54" s="15">
        <f>IPMT(Sheet1!$D$10/12,Monthly!AJ54,Sheet1!$E$10 * 12,-Sheet1!$C$10)</f>
        <v>366.83749575419426</v>
      </c>
      <c r="AM54" s="15">
        <f t="shared" si="6"/>
        <v>2492.4625747805271</v>
      </c>
    </row>
    <row r="55" spans="1:39" x14ac:dyDescent="0.3">
      <c r="K55" s="1">
        <v>52</v>
      </c>
      <c r="L55" s="15">
        <f>PPMT(Sheet1!$D$4/12,Monthly!K55,Sheet1!$E$4 * 12,-Sheet1!$C$4)</f>
        <v>15898.395223715877</v>
      </c>
      <c r="M55" s="15">
        <f>IPMT(Sheet1!$D$4/12,Monthly!K55,Sheet1!$E$4 * 12,-Sheet1!$C$4)</f>
        <v>1296.7250787780906</v>
      </c>
      <c r="N55" s="15">
        <f t="shared" si="8"/>
        <v>17195.120302493968</v>
      </c>
      <c r="U55" s="1">
        <v>52</v>
      </c>
      <c r="V55" s="15">
        <f>PPMT(Sheet1!$D$6/12,Monthly!U55,Sheet1!$E$6 * 12,-Sheet1!$C$6)</f>
        <v>10785.495567310994</v>
      </c>
      <c r="W55" s="15">
        <f>IPMT(Sheet1!$D$6/12,Monthly!U55,Sheet1!$E$6 * 12,-Sheet1!$C$6)</f>
        <v>1832.3804504792868</v>
      </c>
      <c r="X55" s="15">
        <f t="shared" si="3"/>
        <v>12617.87601779028</v>
      </c>
      <c r="AJ55" s="1">
        <v>52</v>
      </c>
      <c r="AK55" s="15">
        <f>PPMT(Sheet1!$D$10/12,Monthly!AJ55,Sheet1!$E$10 * 12,-Sheet1!$C$10)</f>
        <v>2146.8813298165965</v>
      </c>
      <c r="AL55" s="15">
        <f>IPMT(Sheet1!$D$10/12,Monthly!AJ55,Sheet1!$E$10 * 12,-Sheet1!$C$10)</f>
        <v>345.58124496393083</v>
      </c>
      <c r="AM55" s="15">
        <f t="shared" si="6"/>
        <v>2492.4625747805271</v>
      </c>
    </row>
    <row r="56" spans="1:39" x14ac:dyDescent="0.3">
      <c r="K56" s="1">
        <v>53</v>
      </c>
      <c r="L56" s="15">
        <f>PPMT(Sheet1!$D$4/12,Monthly!K56,Sheet1!$E$4 * 12,-Sheet1!$C$4)</f>
        <v>16037.506181923389</v>
      </c>
      <c r="M56" s="15">
        <f>IPMT(Sheet1!$D$4/12,Monthly!K56,Sheet1!$E$4 * 12,-Sheet1!$C$4)</f>
        <v>1157.6141205705765</v>
      </c>
      <c r="N56" s="15">
        <f t="shared" si="8"/>
        <v>17195.120302493964</v>
      </c>
      <c r="U56" s="1">
        <v>53</v>
      </c>
      <c r="V56" s="15">
        <f>PPMT(Sheet1!$D$6/12,Monthly!U56,Sheet1!$E$6 * 12,-Sheet1!$C$6)</f>
        <v>10866.386784065828</v>
      </c>
      <c r="W56" s="15">
        <f>IPMT(Sheet1!$D$6/12,Monthly!U56,Sheet1!$E$6 * 12,-Sheet1!$C$6)</f>
        <v>1751.4892337244542</v>
      </c>
      <c r="X56" s="15">
        <f t="shared" si="3"/>
        <v>12617.876017790282</v>
      </c>
      <c r="AJ56" s="1">
        <v>53</v>
      </c>
      <c r="AK56" s="15">
        <f>PPMT(Sheet1!$D$10/12,Monthly!AJ56,Sheet1!$E$10 * 12,-Sheet1!$C$10)</f>
        <v>2168.3501431147624</v>
      </c>
      <c r="AL56" s="15">
        <f>IPMT(Sheet1!$D$10/12,Monthly!AJ56,Sheet1!$E$10 * 12,-Sheet1!$C$10)</f>
        <v>324.11243166576492</v>
      </c>
      <c r="AM56" s="15">
        <f t="shared" si="6"/>
        <v>2492.4625747805276</v>
      </c>
    </row>
    <row r="57" spans="1:39" x14ac:dyDescent="0.3">
      <c r="K57" s="1">
        <v>54</v>
      </c>
      <c r="L57" s="15">
        <f>PPMT(Sheet1!$D$4/12,Monthly!K57,Sheet1!$E$4 * 12,-Sheet1!$C$4)</f>
        <v>16177.834361015221</v>
      </c>
      <c r="M57" s="15">
        <f>IPMT(Sheet1!$D$4/12,Monthly!K57,Sheet1!$E$4 * 12,-Sheet1!$C$4)</f>
        <v>1017.2859414787468</v>
      </c>
      <c r="N57" s="15">
        <f t="shared" si="8"/>
        <v>17195.120302493968</v>
      </c>
      <c r="U57" s="1">
        <v>54</v>
      </c>
      <c r="V57" s="15">
        <f>PPMT(Sheet1!$D$6/12,Monthly!U57,Sheet1!$E$6 * 12,-Sheet1!$C$6)</f>
        <v>10947.884684946323</v>
      </c>
      <c r="W57" s="15">
        <f>IPMT(Sheet1!$D$6/12,Monthly!U57,Sheet1!$E$6 * 12,-Sheet1!$C$6)</f>
        <v>1669.9913328439609</v>
      </c>
      <c r="X57" s="15">
        <f t="shared" si="3"/>
        <v>12617.876017790284</v>
      </c>
      <c r="AJ57" s="1">
        <v>54</v>
      </c>
      <c r="AK57" s="15">
        <f>PPMT(Sheet1!$D$10/12,Monthly!AJ57,Sheet1!$E$10 * 12,-Sheet1!$C$10)</f>
        <v>2190.0336445459102</v>
      </c>
      <c r="AL57" s="15">
        <f>IPMT(Sheet1!$D$10/12,Monthly!AJ57,Sheet1!$E$10 * 12,-Sheet1!$C$10)</f>
        <v>302.42893023461733</v>
      </c>
      <c r="AM57" s="15">
        <f t="shared" si="6"/>
        <v>2492.4625747805276</v>
      </c>
    </row>
    <row r="58" spans="1:39" x14ac:dyDescent="0.3">
      <c r="K58" s="1">
        <v>55</v>
      </c>
      <c r="L58" s="15">
        <f>PPMT(Sheet1!$D$4/12,Monthly!K58,Sheet1!$E$4 * 12,-Sheet1!$C$4)</f>
        <v>16319.390411674103</v>
      </c>
      <c r="M58" s="15">
        <f>IPMT(Sheet1!$D$4/12,Monthly!K58,Sheet1!$E$4 * 12,-Sheet1!$C$4)</f>
        <v>875.72989081986384</v>
      </c>
      <c r="N58" s="15">
        <f t="shared" si="8"/>
        <v>17195.120302493968</v>
      </c>
      <c r="U58" s="1">
        <v>55</v>
      </c>
      <c r="V58" s="15">
        <f>PPMT(Sheet1!$D$6/12,Monthly!U58,Sheet1!$E$6 * 12,-Sheet1!$C$6)</f>
        <v>11029.993820083419</v>
      </c>
      <c r="W58" s="15">
        <f>IPMT(Sheet1!$D$6/12,Monthly!U58,Sheet1!$E$6 * 12,-Sheet1!$C$6)</f>
        <v>1587.8821977068633</v>
      </c>
      <c r="X58" s="15">
        <f t="shared" si="3"/>
        <v>12617.876017790282</v>
      </c>
      <c r="AJ58" s="1">
        <v>55</v>
      </c>
      <c r="AK58" s="15">
        <f>PPMT(Sheet1!$D$10/12,Monthly!AJ58,Sheet1!$E$10 * 12,-Sheet1!$C$10)</f>
        <v>2211.933980991369</v>
      </c>
      <c r="AL58" s="15">
        <f>IPMT(Sheet1!$D$10/12,Monthly!AJ58,Sheet1!$E$10 * 12,-Sheet1!$C$10)</f>
        <v>280.52859378915821</v>
      </c>
      <c r="AM58" s="15">
        <f t="shared" si="6"/>
        <v>2492.4625747805271</v>
      </c>
    </row>
    <row r="59" spans="1:39" x14ac:dyDescent="0.3">
      <c r="K59" s="1">
        <v>56</v>
      </c>
      <c r="L59" s="15">
        <f>PPMT(Sheet1!$D$4/12,Monthly!K59,Sheet1!$E$4 * 12,-Sheet1!$C$4)</f>
        <v>16462.185077776252</v>
      </c>
      <c r="M59" s="15">
        <f>IPMT(Sheet1!$D$4/12,Monthly!K59,Sheet1!$E$4 * 12,-Sheet1!$C$4)</f>
        <v>732.93522471771553</v>
      </c>
      <c r="N59" s="15">
        <f t="shared" si="8"/>
        <v>17195.120302493968</v>
      </c>
      <c r="U59" s="1">
        <v>56</v>
      </c>
      <c r="V59" s="15">
        <f>PPMT(Sheet1!$D$6/12,Monthly!U59,Sheet1!$E$6 * 12,-Sheet1!$C$6)</f>
        <v>11112.718773734046</v>
      </c>
      <c r="W59" s="15">
        <f>IPMT(Sheet1!$D$6/12,Monthly!U59,Sheet1!$E$6 * 12,-Sheet1!$C$6)</f>
        <v>1505.1572440562377</v>
      </c>
      <c r="X59" s="15">
        <f t="shared" si="3"/>
        <v>12617.876017790284</v>
      </c>
      <c r="AJ59" s="1">
        <v>56</v>
      </c>
      <c r="AK59" s="15">
        <f>PPMT(Sheet1!$D$10/12,Monthly!AJ59,Sheet1!$E$10 * 12,-Sheet1!$C$10)</f>
        <v>2234.053320801283</v>
      </c>
      <c r="AL59" s="15">
        <f>IPMT(Sheet1!$D$10/12,Monthly!AJ59,Sheet1!$E$10 * 12,-Sheet1!$C$10)</f>
        <v>258.40925397924451</v>
      </c>
      <c r="AM59" s="15">
        <f t="shared" si="6"/>
        <v>2492.4625747805276</v>
      </c>
    </row>
    <row r="60" spans="1:39" x14ac:dyDescent="0.3">
      <c r="K60" s="1">
        <v>57</v>
      </c>
      <c r="L60" s="15">
        <f>PPMT(Sheet1!$D$4/12,Monthly!K60,Sheet1!$E$4 * 12,-Sheet1!$C$4)</f>
        <v>16606.229197206794</v>
      </c>
      <c r="M60" s="15">
        <f>IPMT(Sheet1!$D$4/12,Monthly!K60,Sheet1!$E$4 * 12,-Sheet1!$C$4)</f>
        <v>588.89110528717322</v>
      </c>
      <c r="N60" s="15">
        <f t="shared" si="8"/>
        <v>17195.120302493968</v>
      </c>
      <c r="U60" s="1">
        <v>57</v>
      </c>
      <c r="V60" s="15">
        <f>PPMT(Sheet1!$D$6/12,Monthly!U60,Sheet1!$E$6 * 12,-Sheet1!$C$6)</f>
        <v>11196.064164537049</v>
      </c>
      <c r="W60" s="15">
        <f>IPMT(Sheet1!$D$6/12,Monthly!U60,Sheet1!$E$6 * 12,-Sheet1!$C$6)</f>
        <v>1421.8118532532324</v>
      </c>
      <c r="X60" s="15">
        <f t="shared" si="3"/>
        <v>12617.87601779028</v>
      </c>
      <c r="AJ60" s="1">
        <v>57</v>
      </c>
      <c r="AK60" s="15">
        <f>PPMT(Sheet1!$D$10/12,Monthly!AJ60,Sheet1!$E$10 * 12,-Sheet1!$C$10)</f>
        <v>2256.3938540092954</v>
      </c>
      <c r="AL60" s="15">
        <f>IPMT(Sheet1!$D$10/12,Monthly!AJ60,Sheet1!$E$10 * 12,-Sheet1!$C$10)</f>
        <v>236.06872077123165</v>
      </c>
      <c r="AM60" s="15">
        <f t="shared" si="6"/>
        <v>2492.4625747805271</v>
      </c>
    </row>
    <row r="61" spans="1:39" x14ac:dyDescent="0.3">
      <c r="K61" s="1">
        <v>58</v>
      </c>
      <c r="L61" s="15">
        <f>PPMT(Sheet1!$D$4/12,Monthly!K61,Sheet1!$E$4 * 12,-Sheet1!$C$4)</f>
        <v>16751.533702682354</v>
      </c>
      <c r="M61" s="15">
        <f>IPMT(Sheet1!$D$4/12,Monthly!K61,Sheet1!$E$4 * 12,-Sheet1!$C$4)</f>
        <v>443.58659981161384</v>
      </c>
      <c r="N61" s="15">
        <f t="shared" si="8"/>
        <v>17195.120302493968</v>
      </c>
      <c r="U61" s="1">
        <v>58</v>
      </c>
      <c r="V61" s="15">
        <f>PPMT(Sheet1!$D$6/12,Monthly!U61,Sheet1!$E$6 * 12,-Sheet1!$C$6)</f>
        <v>11280.034645771078</v>
      </c>
      <c r="W61" s="15">
        <f>IPMT(Sheet1!$D$6/12,Monthly!U61,Sheet1!$E$6 * 12,-Sheet1!$C$6)</f>
        <v>1337.8413720192048</v>
      </c>
      <c r="X61" s="15">
        <f t="shared" si="3"/>
        <v>12617.876017790284</v>
      </c>
      <c r="AJ61" s="1">
        <v>58</v>
      </c>
      <c r="AK61" s="15">
        <f>PPMT(Sheet1!$D$10/12,Monthly!AJ61,Sheet1!$E$10 * 12,-Sheet1!$C$10)</f>
        <v>2278.9577925493886</v>
      </c>
      <c r="AL61" s="15">
        <f>IPMT(Sheet1!$D$10/12,Monthly!AJ61,Sheet1!$E$10 * 12,-Sheet1!$C$10)</f>
        <v>213.50478223113871</v>
      </c>
      <c r="AM61" s="15">
        <f t="shared" si="6"/>
        <v>2492.4625747805271</v>
      </c>
    </row>
    <row r="62" spans="1:39" x14ac:dyDescent="0.3">
      <c r="K62" s="1">
        <v>59</v>
      </c>
      <c r="L62" s="15">
        <f>PPMT(Sheet1!$D$4/12,Monthly!K62,Sheet1!$E$4 * 12,-Sheet1!$C$4)</f>
        <v>16898.109622580825</v>
      </c>
      <c r="M62" s="15">
        <f>IPMT(Sheet1!$D$4/12,Monthly!K62,Sheet1!$E$4 * 12,-Sheet1!$C$4)</f>
        <v>297.01067991314324</v>
      </c>
      <c r="N62" s="15">
        <f t="shared" si="8"/>
        <v>17195.120302493968</v>
      </c>
      <c r="U62" s="1">
        <v>59</v>
      </c>
      <c r="V62" s="15">
        <f>PPMT(Sheet1!$D$6/12,Monthly!U62,Sheet1!$E$6 * 12,-Sheet1!$C$6)</f>
        <v>11364.634905614361</v>
      </c>
      <c r="W62" s="15">
        <f>IPMT(Sheet1!$D$6/12,Monthly!U62,Sheet1!$E$6 * 12,-Sheet1!$C$6)</f>
        <v>1253.2411121759214</v>
      </c>
      <c r="X62" s="15">
        <f t="shared" si="3"/>
        <v>12617.876017790282</v>
      </c>
      <c r="AJ62" s="1">
        <v>59</v>
      </c>
      <c r="AK62" s="15">
        <f>PPMT(Sheet1!$D$10/12,Monthly!AJ62,Sheet1!$E$10 * 12,-Sheet1!$C$10)</f>
        <v>2301.7473704748822</v>
      </c>
      <c r="AL62" s="15">
        <f>IPMT(Sheet1!$D$10/12,Monthly!AJ62,Sheet1!$E$10 * 12,-Sheet1!$C$10)</f>
        <v>190.71520430564482</v>
      </c>
      <c r="AM62" s="15">
        <f t="shared" si="6"/>
        <v>2492.4625747805271</v>
      </c>
    </row>
    <row r="63" spans="1:39" x14ac:dyDescent="0.3">
      <c r="K63" s="1">
        <v>60</v>
      </c>
      <c r="L63" s="15">
        <f>PPMT(Sheet1!$D$4/12,Monthly!K63,Sheet1!$E$4 * 12,-Sheet1!$C$4)</f>
        <v>17045.968081778406</v>
      </c>
      <c r="M63" s="15">
        <f>IPMT(Sheet1!$D$4/12,Monthly!K63,Sheet1!$E$4 * 12,-Sheet1!$C$4)</f>
        <v>149.15222071556104</v>
      </c>
      <c r="N63" s="15">
        <f t="shared" si="8"/>
        <v>17195.120302493968</v>
      </c>
      <c r="U63" s="1">
        <v>60</v>
      </c>
      <c r="V63" s="15">
        <f>PPMT(Sheet1!$D$6/12,Monthly!U63,Sheet1!$E$6 * 12,-Sheet1!$C$6)</f>
        <v>11449.869667406469</v>
      </c>
      <c r="W63" s="15">
        <f>IPMT(Sheet1!$D$6/12,Monthly!U63,Sheet1!$E$6 * 12,-Sheet1!$C$6)</f>
        <v>1168.0063503838139</v>
      </c>
      <c r="X63" s="15">
        <f t="shared" si="3"/>
        <v>12617.876017790282</v>
      </c>
      <c r="AJ63" s="1">
        <v>60</v>
      </c>
      <c r="AK63" s="15">
        <f>PPMT(Sheet1!$D$10/12,Monthly!AJ63,Sheet1!$E$10 * 12,-Sheet1!$C$10)</f>
        <v>2324.7648441796309</v>
      </c>
      <c r="AL63" s="15">
        <f>IPMT(Sheet1!$D$10/12,Monthly!AJ63,Sheet1!$E$10 * 12,-Sheet1!$C$10)</f>
        <v>167.69773060089597</v>
      </c>
      <c r="AM63" s="15">
        <f t="shared" si="6"/>
        <v>2492.4625747805267</v>
      </c>
    </row>
    <row r="64" spans="1:39" x14ac:dyDescent="0.3">
      <c r="U64" s="1">
        <v>61</v>
      </c>
      <c r="V64" s="15">
        <f>PPMT(Sheet1!$D$6/12,Monthly!U64,Sheet1!$E$6 * 12,-Sheet1!$C$6)</f>
        <v>11535.743689912017</v>
      </c>
      <c r="W64" s="15">
        <f>IPMT(Sheet1!$D$6/12,Monthly!U64,Sheet1!$E$6 * 12,-Sheet1!$C$6)</f>
        <v>1082.1323278782654</v>
      </c>
      <c r="X64" s="15">
        <f t="shared" si="3"/>
        <v>12617.876017790282</v>
      </c>
      <c r="AJ64" s="1">
        <v>61</v>
      </c>
      <c r="AK64" s="15">
        <f>PPMT(Sheet1!$D$10/12,Monthly!AJ64,Sheet1!$E$10 * 12,-Sheet1!$C$10)</f>
        <v>2348.0124926214276</v>
      </c>
      <c r="AL64" s="15">
        <f>IPMT(Sheet1!$D$10/12,Monthly!AJ64,Sheet1!$E$10 * 12,-Sheet1!$C$10)</f>
        <v>144.45008215909965</v>
      </c>
      <c r="AM64" s="15">
        <f t="shared" si="6"/>
        <v>2492.4625747805271</v>
      </c>
    </row>
    <row r="65" spans="21:39" x14ac:dyDescent="0.3">
      <c r="U65" s="1">
        <v>62</v>
      </c>
      <c r="V65" s="15">
        <f>PPMT(Sheet1!$D$6/12,Monthly!U65,Sheet1!$E$6 * 12,-Sheet1!$C$6)</f>
        <v>11622.261767586357</v>
      </c>
      <c r="W65" s="15">
        <f>IPMT(Sheet1!$D$6/12,Monthly!U65,Sheet1!$E$6 * 12,-Sheet1!$C$6)</f>
        <v>995.61425020392505</v>
      </c>
      <c r="X65" s="15">
        <f t="shared" si="3"/>
        <v>12617.876017790282</v>
      </c>
      <c r="AJ65" s="1">
        <v>62</v>
      </c>
      <c r="AK65" s="15">
        <f>PPMT(Sheet1!$D$10/12,Monthly!AJ65,Sheet1!$E$10 * 12,-Sheet1!$C$10)</f>
        <v>2371.4926175476421</v>
      </c>
      <c r="AL65" s="15">
        <f>IPMT(Sheet1!$D$10/12,Monthly!AJ65,Sheet1!$E$10 * 12,-Sheet1!$C$10)</f>
        <v>120.96995723288538</v>
      </c>
      <c r="AM65" s="15">
        <f t="shared" si="6"/>
        <v>2492.4625747805276</v>
      </c>
    </row>
    <row r="66" spans="21:39" x14ac:dyDescent="0.3">
      <c r="U66" s="1">
        <v>63</v>
      </c>
      <c r="V66" s="15">
        <f>PPMT(Sheet1!$D$6/12,Monthly!U66,Sheet1!$E$6 * 12,-Sheet1!$C$6)</f>
        <v>11709.428730843254</v>
      </c>
      <c r="W66" s="15">
        <f>IPMT(Sheet1!$D$6/12,Monthly!U66,Sheet1!$E$6 * 12,-Sheet1!$C$6)</f>
        <v>908.44728694702735</v>
      </c>
      <c r="X66" s="15">
        <f t="shared" si="3"/>
        <v>12617.87601779028</v>
      </c>
      <c r="AJ66" s="1">
        <v>63</v>
      </c>
      <c r="AK66" s="15">
        <f>PPMT(Sheet1!$D$10/12,Monthly!AJ66,Sheet1!$E$10 * 12,-Sheet1!$C$10)</f>
        <v>2395.2075437231183</v>
      </c>
      <c r="AL66" s="15">
        <f>IPMT(Sheet1!$D$10/12,Monthly!AJ66,Sheet1!$E$10 * 12,-Sheet1!$C$10)</f>
        <v>97.255031057408942</v>
      </c>
      <c r="AM66" s="15">
        <f t="shared" si="6"/>
        <v>2492.4625747805271</v>
      </c>
    </row>
    <row r="67" spans="21:39" x14ac:dyDescent="0.3">
      <c r="U67" s="1">
        <v>64</v>
      </c>
      <c r="V67" s="15">
        <f>PPMT(Sheet1!$D$6/12,Monthly!U67,Sheet1!$E$6 * 12,-Sheet1!$C$6)</f>
        <v>11797.24944632458</v>
      </c>
      <c r="W67" s="15">
        <f>IPMT(Sheet1!$D$6/12,Monthly!U67,Sheet1!$E$6 * 12,-Sheet1!$C$6)</f>
        <v>820.62657146570291</v>
      </c>
      <c r="X67" s="15">
        <f t="shared" si="3"/>
        <v>12617.876017790284</v>
      </c>
      <c r="AJ67" s="1">
        <v>64</v>
      </c>
      <c r="AK67" s="15">
        <f>PPMT(Sheet1!$D$10/12,Monthly!AJ67,Sheet1!$E$10 * 12,-Sheet1!$C$10)</f>
        <v>2419.1596191603494</v>
      </c>
      <c r="AL67" s="15">
        <f>IPMT(Sheet1!$D$10/12,Monthly!AJ67,Sheet1!$E$10 * 12,-Sheet1!$C$10)</f>
        <v>73.302955620177769</v>
      </c>
      <c r="AM67" s="15">
        <f t="shared" si="6"/>
        <v>2492.4625747805271</v>
      </c>
    </row>
    <row r="68" spans="21:39" x14ac:dyDescent="0.3">
      <c r="U68" s="1">
        <v>65</v>
      </c>
      <c r="V68" s="15">
        <f>PPMT(Sheet1!$D$6/12,Monthly!U68,Sheet1!$E$6 * 12,-Sheet1!$C$6)</f>
        <v>11885.728817172014</v>
      </c>
      <c r="W68" s="15">
        <f>IPMT(Sheet1!$D$6/12,Monthly!U68,Sheet1!$E$6 * 12,-Sheet1!$C$6)</f>
        <v>732.1472006182687</v>
      </c>
      <c r="X68" s="15">
        <f t="shared" si="3"/>
        <v>12617.876017790282</v>
      </c>
      <c r="AJ68" s="1">
        <v>65</v>
      </c>
      <c r="AK68" s="15">
        <f>PPMT(Sheet1!$D$10/12,Monthly!AJ68,Sheet1!$E$10 * 12,-Sheet1!$C$10)</f>
        <v>2443.3512153519528</v>
      </c>
      <c r="AL68" s="15">
        <f>IPMT(Sheet1!$D$10/12,Monthly!AJ68,Sheet1!$E$10 * 12,-Sheet1!$C$10)</f>
        <v>49.111359428574268</v>
      </c>
      <c r="AM68" s="15">
        <f t="shared" si="6"/>
        <v>2492.4625747805271</v>
      </c>
    </row>
    <row r="69" spans="21:39" x14ac:dyDescent="0.3">
      <c r="U69" s="1">
        <v>66</v>
      </c>
      <c r="V69" s="15">
        <f>PPMT(Sheet1!$D$6/12,Monthly!U69,Sheet1!$E$6 * 12,-Sheet1!$C$6)</f>
        <v>11974.871783300803</v>
      </c>
      <c r="W69" s="15">
        <f>IPMT(Sheet1!$D$6/12,Monthly!U69,Sheet1!$E$6 * 12,-Sheet1!$C$6)</f>
        <v>643.00423448947856</v>
      </c>
      <c r="X69" s="15">
        <f t="shared" ref="X69:X75" si="9">SUM(V69:W69)</f>
        <v>12617.876017790282</v>
      </c>
      <c r="AJ69" s="1">
        <v>66</v>
      </c>
      <c r="AK69" s="15">
        <f>PPMT(Sheet1!$D$10/12,Monthly!AJ69,Sheet1!$E$10 * 12,-Sheet1!$C$10)</f>
        <v>2467.7847275054728</v>
      </c>
      <c r="AL69" s="15">
        <f>IPMT(Sheet1!$D$10/12,Monthly!AJ69,Sheet1!$E$10 * 12,-Sheet1!$C$10)</f>
        <v>24.677847275054727</v>
      </c>
      <c r="AM69" s="15">
        <f t="shared" ref="AM69" si="10">SUM(AK69:AL69)</f>
        <v>2492.4625747805276</v>
      </c>
    </row>
    <row r="70" spans="21:39" x14ac:dyDescent="0.3">
      <c r="U70" s="1">
        <v>67</v>
      </c>
      <c r="V70" s="15">
        <f>PPMT(Sheet1!$D$6/12,Monthly!U70,Sheet1!$E$6 * 12,-Sheet1!$C$6)</f>
        <v>12064.68332167556</v>
      </c>
      <c r="W70" s="15">
        <f>IPMT(Sheet1!$D$6/12,Monthly!U70,Sheet1!$E$6 * 12,-Sheet1!$C$6)</f>
        <v>553.19269611472248</v>
      </c>
      <c r="X70" s="15">
        <f t="shared" si="9"/>
        <v>12617.876017790282</v>
      </c>
    </row>
    <row r="71" spans="21:39" x14ac:dyDescent="0.3">
      <c r="U71" s="1">
        <v>68</v>
      </c>
      <c r="V71" s="15">
        <f>PPMT(Sheet1!$D$6/12,Monthly!U71,Sheet1!$E$6 * 12,-Sheet1!$C$6)</f>
        <v>12155.168446588126</v>
      </c>
      <c r="W71" s="15">
        <f>IPMT(Sheet1!$D$6/12,Monthly!U71,Sheet1!$E$6 * 12,-Sheet1!$C$6)</f>
        <v>462.7075712021558</v>
      </c>
      <c r="X71" s="15">
        <f t="shared" si="9"/>
        <v>12617.876017790282</v>
      </c>
    </row>
    <row r="72" spans="21:39" x14ac:dyDescent="0.3">
      <c r="U72" s="1">
        <v>69</v>
      </c>
      <c r="V72" s="15">
        <f>PPMT(Sheet1!$D$6/12,Monthly!U72,Sheet1!$E$6 * 12,-Sheet1!$C$6)</f>
        <v>12246.332209937538</v>
      </c>
      <c r="W72" s="15">
        <f>IPMT(Sheet1!$D$6/12,Monthly!U72,Sheet1!$E$6 * 12,-Sheet1!$C$6)</f>
        <v>371.54380785274486</v>
      </c>
      <c r="X72" s="15">
        <f t="shared" si="9"/>
        <v>12617.876017790282</v>
      </c>
    </row>
    <row r="73" spans="21:39" x14ac:dyDescent="0.3">
      <c r="U73" s="1">
        <v>70</v>
      </c>
      <c r="V73" s="15">
        <f>PPMT(Sheet1!$D$6/12,Monthly!U73,Sheet1!$E$6 * 12,-Sheet1!$C$6)</f>
        <v>12338.179701512068</v>
      </c>
      <c r="W73" s="15">
        <f>IPMT(Sheet1!$D$6/12,Monthly!U73,Sheet1!$E$6 * 12,-Sheet1!$C$6)</f>
        <v>279.69631627821332</v>
      </c>
      <c r="X73" s="15">
        <f t="shared" si="9"/>
        <v>12617.876017790282</v>
      </c>
    </row>
    <row r="74" spans="21:39" x14ac:dyDescent="0.3">
      <c r="U74" s="1">
        <v>71</v>
      </c>
      <c r="V74" s="15">
        <f>PPMT(Sheet1!$D$6/12,Monthly!U74,Sheet1!$E$6 * 12,-Sheet1!$C$6)</f>
        <v>12430.716049273409</v>
      </c>
      <c r="W74" s="15">
        <f>IPMT(Sheet1!$D$6/12,Monthly!U74,Sheet1!$E$6 * 12,-Sheet1!$C$6)</f>
        <v>187.15996851687279</v>
      </c>
      <c r="X74" s="15">
        <f t="shared" si="9"/>
        <v>12617.876017790282</v>
      </c>
    </row>
    <row r="75" spans="21:39" x14ac:dyDescent="0.3">
      <c r="U75" s="1">
        <v>72</v>
      </c>
      <c r="V75" s="15">
        <f>PPMT(Sheet1!$D$6/12,Monthly!U75,Sheet1!$E$6 * 12,-Sheet1!$C$6)</f>
        <v>12523.94641964296</v>
      </c>
      <c r="W75" s="15">
        <f>IPMT(Sheet1!$D$6/12,Monthly!U75,Sheet1!$E$6 * 12,-Sheet1!$C$6)</f>
        <v>93.92959814732221</v>
      </c>
      <c r="X75" s="15">
        <f t="shared" si="9"/>
        <v>12617.876017790282</v>
      </c>
    </row>
  </sheetData>
  <mergeCells count="9">
    <mergeCell ref="AE1:AH1"/>
    <mergeCell ref="AJ1:AM1"/>
    <mergeCell ref="AO1:AR1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C5" sqref="C5"/>
    </sheetView>
  </sheetViews>
  <sheetFormatPr defaultRowHeight="14.4" x14ac:dyDescent="0.3"/>
  <cols>
    <col min="1" max="1" width="5.6640625" bestFit="1" customWidth="1"/>
    <col min="2" max="2" width="10.33203125" bestFit="1" customWidth="1"/>
    <col min="3" max="3" width="12.6640625" bestFit="1" customWidth="1"/>
    <col min="4" max="4" width="12.33203125" bestFit="1" customWidth="1"/>
    <col min="5" max="5" width="14" bestFit="1" customWidth="1"/>
    <col min="6" max="6" width="11.5546875" bestFit="1" customWidth="1"/>
    <col min="7" max="7" width="10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 t="s">
        <v>3</v>
      </c>
    </row>
    <row r="2" spans="1:7" x14ac:dyDescent="0.3">
      <c r="A2" s="1">
        <v>1</v>
      </c>
      <c r="B2" s="1" t="s">
        <v>4</v>
      </c>
      <c r="C2" s="2">
        <v>400000</v>
      </c>
      <c r="D2" s="3">
        <v>0.115</v>
      </c>
      <c r="E2" s="20">
        <f>Sheet1!E2</f>
        <v>4</v>
      </c>
      <c r="F2" s="2">
        <v>10435.603562342954</v>
      </c>
    </row>
    <row r="3" spans="1:7" x14ac:dyDescent="0.3">
      <c r="A3" s="1">
        <v>2</v>
      </c>
      <c r="B3" s="1" t="s">
        <v>5</v>
      </c>
      <c r="C3" s="2">
        <v>350000</v>
      </c>
      <c r="D3" s="12">
        <f>Sheet1!D3</f>
        <v>0.12</v>
      </c>
      <c r="E3" s="1">
        <v>3</v>
      </c>
      <c r="F3" s="2">
        <v>11625.008434497917</v>
      </c>
      <c r="G3" s="13"/>
    </row>
    <row r="4" spans="1:7" x14ac:dyDescent="0.3">
      <c r="A4" s="1">
        <v>3</v>
      </c>
      <c r="B4" s="1" t="s">
        <v>6</v>
      </c>
      <c r="C4" s="2">
        <v>800000</v>
      </c>
      <c r="D4" s="12">
        <f>Sheet1!D4</f>
        <v>0.105</v>
      </c>
      <c r="E4" s="1">
        <v>5</v>
      </c>
      <c r="F4" s="2">
        <v>17195.120302493968</v>
      </c>
    </row>
    <row r="5" spans="1:7" x14ac:dyDescent="0.3">
      <c r="A5" s="1">
        <v>4</v>
      </c>
      <c r="B5" s="1" t="s">
        <v>7</v>
      </c>
      <c r="C5" s="23">
        <f>Sheet1!C5</f>
        <v>300000</v>
      </c>
      <c r="D5" s="3">
        <v>0.11</v>
      </c>
      <c r="E5" s="1">
        <v>2</v>
      </c>
      <c r="F5" s="2">
        <v>13982.351458957519</v>
      </c>
    </row>
    <row r="6" spans="1:7" x14ac:dyDescent="0.3">
      <c r="A6" s="1">
        <v>5</v>
      </c>
      <c r="B6" s="1" t="s">
        <v>8</v>
      </c>
      <c r="C6" s="2">
        <v>700000</v>
      </c>
      <c r="D6" s="3">
        <v>0.09</v>
      </c>
      <c r="E6" s="1">
        <v>6</v>
      </c>
      <c r="F6" s="11">
        <f>Sheet1!F6</f>
        <v>12617.876017790282</v>
      </c>
    </row>
    <row r="7" spans="1:7" x14ac:dyDescent="0.3">
      <c r="A7" s="1">
        <v>6</v>
      </c>
      <c r="B7" s="1" t="s">
        <v>9</v>
      </c>
      <c r="C7" s="2">
        <v>640000</v>
      </c>
      <c r="D7" s="21">
        <f>Sheet1!D7</f>
        <v>0.08</v>
      </c>
      <c r="E7" s="1">
        <v>12</v>
      </c>
      <c r="F7" s="2">
        <v>6927.6965337822821</v>
      </c>
    </row>
    <row r="8" spans="1:7" x14ac:dyDescent="0.3">
      <c r="A8" s="1">
        <v>7</v>
      </c>
      <c r="B8" s="1" t="s">
        <v>10</v>
      </c>
      <c r="C8" s="2">
        <v>400000</v>
      </c>
      <c r="D8" s="3">
        <v>0.13</v>
      </c>
      <c r="E8" s="11">
        <f>Sheet1!E8</f>
        <v>1</v>
      </c>
      <c r="F8" s="2">
        <v>35726.910284699596</v>
      </c>
    </row>
    <row r="9" spans="1:7" x14ac:dyDescent="0.3">
      <c r="A9" s="1">
        <v>8</v>
      </c>
      <c r="B9" s="1" t="s">
        <v>11</v>
      </c>
      <c r="C9" s="23">
        <f>Sheet1!C9</f>
        <v>150000</v>
      </c>
      <c r="D9" s="3">
        <v>0.11</v>
      </c>
      <c r="E9" s="1">
        <v>1.5</v>
      </c>
      <c r="F9" s="2">
        <v>9077.7813567800476</v>
      </c>
    </row>
    <row r="10" spans="1:7" x14ac:dyDescent="0.3">
      <c r="A10" s="1">
        <v>9</v>
      </c>
      <c r="B10" s="1" t="s">
        <v>12</v>
      </c>
      <c r="C10" s="2">
        <v>120000</v>
      </c>
      <c r="D10" s="21">
        <f>Sheet1!D10</f>
        <v>0.12</v>
      </c>
      <c r="E10" s="1">
        <v>5.5</v>
      </c>
      <c r="F10" s="22">
        <v>2492.4625747805271</v>
      </c>
    </row>
    <row r="11" spans="1:7" x14ac:dyDescent="0.3">
      <c r="A11" s="1">
        <v>10</v>
      </c>
      <c r="B11" s="1" t="s">
        <v>13</v>
      </c>
      <c r="C11" s="2">
        <v>100000</v>
      </c>
      <c r="D11" s="3">
        <v>0.1</v>
      </c>
      <c r="E11" s="1">
        <v>3</v>
      </c>
      <c r="F11" s="23">
        <f>Sheet1!F11</f>
        <v>3226.7187193837485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2013-09-27T05:15:03Z</dcterms:created>
  <dcterms:modified xsi:type="dcterms:W3CDTF">2021-07-11T06:32:47Z</dcterms:modified>
</cp:coreProperties>
</file>