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1\"/>
    </mc:Choice>
  </mc:AlternateContent>
  <xr:revisionPtr revIDLastSave="0" documentId="13_ncr:1_{1EC7B8BF-0380-4B4C-8B93-F0AC0F36CF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R11" i="1"/>
  <c r="R12" i="1"/>
  <c r="R13" i="1"/>
  <c r="R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R7" i="1" l="1"/>
  <c r="R6" i="1"/>
  <c r="R5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" i="1"/>
  <c r="R4" i="1"/>
  <c r="R3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<sst xmlns="http://schemas.openxmlformats.org/spreadsheetml/2006/main" count="78" uniqueCount="72">
  <si>
    <t>Student id</t>
  </si>
  <si>
    <t>Student Name</t>
  </si>
  <si>
    <t>Q1</t>
  </si>
  <si>
    <t>Q2</t>
  </si>
  <si>
    <t>Q3</t>
  </si>
  <si>
    <t>Q4</t>
  </si>
  <si>
    <t>Total</t>
  </si>
  <si>
    <t>Status</t>
  </si>
  <si>
    <t>Ratings</t>
  </si>
  <si>
    <t>C001</t>
  </si>
  <si>
    <t>Ravi</t>
  </si>
  <si>
    <t>C002</t>
  </si>
  <si>
    <t>Shiva</t>
  </si>
  <si>
    <t>C003</t>
  </si>
  <si>
    <t>Mohit</t>
  </si>
  <si>
    <t>C004</t>
  </si>
  <si>
    <t>Rupa</t>
  </si>
  <si>
    <t>C005</t>
  </si>
  <si>
    <t>Deepa</t>
  </si>
  <si>
    <t>C006</t>
  </si>
  <si>
    <t>C007</t>
  </si>
  <si>
    <t>C008</t>
  </si>
  <si>
    <t>Babu</t>
  </si>
  <si>
    <t>C009</t>
  </si>
  <si>
    <t>Jalal</t>
  </si>
  <si>
    <t>C010</t>
  </si>
  <si>
    <t>C011</t>
  </si>
  <si>
    <t>Rohit</t>
  </si>
  <si>
    <t>C012</t>
  </si>
  <si>
    <t>Peter</t>
  </si>
  <si>
    <t>C013</t>
  </si>
  <si>
    <t>Deepak</t>
  </si>
  <si>
    <t>C014</t>
  </si>
  <si>
    <t>C015</t>
  </si>
  <si>
    <t>C016</t>
  </si>
  <si>
    <t>Rahul</t>
  </si>
  <si>
    <t>C017</t>
  </si>
  <si>
    <t>Rohan</t>
  </si>
  <si>
    <t>C018</t>
  </si>
  <si>
    <t>C019</t>
  </si>
  <si>
    <t>Alok</t>
  </si>
  <si>
    <t>C020</t>
  </si>
  <si>
    <t>Manoj</t>
  </si>
  <si>
    <t>C021</t>
  </si>
  <si>
    <t>C022</t>
  </si>
  <si>
    <t>Description</t>
  </si>
  <si>
    <t>Values</t>
  </si>
  <si>
    <t xml:space="preserve">Minimum </t>
  </si>
  <si>
    <t xml:space="preserve">Maximum </t>
  </si>
  <si>
    <t xml:space="preserve">2nd Highest </t>
  </si>
  <si>
    <t xml:space="preserve">2nd Lowest </t>
  </si>
  <si>
    <t>Total No of Students</t>
  </si>
  <si>
    <t>Number of Students with Grade:-</t>
  </si>
  <si>
    <t>A</t>
  </si>
  <si>
    <t>A+</t>
  </si>
  <si>
    <t>B</t>
  </si>
  <si>
    <t>Fail</t>
  </si>
  <si>
    <t>B+</t>
  </si>
  <si>
    <t>80&gt;= A+</t>
  </si>
  <si>
    <t>70&gt;=A</t>
  </si>
  <si>
    <t>60&gt;=B+</t>
  </si>
  <si>
    <t>50&gt;=B</t>
  </si>
  <si>
    <t>Note: Time alloted 15 Minutes</t>
  </si>
  <si>
    <t>Merit</t>
  </si>
  <si>
    <t>Pass</t>
  </si>
  <si>
    <t>Distinction</t>
  </si>
  <si>
    <t>Performance</t>
  </si>
  <si>
    <t>Radha</t>
  </si>
  <si>
    <t>Palak</t>
  </si>
  <si>
    <t>Percentage</t>
  </si>
  <si>
    <t>If all marks are greater than or equal to 50, then student is pass</t>
  </si>
  <si>
    <t>Performance need to be calculated on all Quarter marks, if all quarter marks are greater than or equal to 90 then Distinction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</si>
</sst>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Book Antiqua"/>
      <family val="1"/>
    </font>
    <font>
      <sz val="11"/>
      <name val="Book Antiqua"/>
      <family val="1"/>
    </font>
    <font>
      <sz val="12"/>
      <name val="Book Antiqua"/>
      <family val="1"/>
    </font>
    <font>
      <b/>
      <sz val="11"/>
      <color indexed="10"/>
      <name val="Book Antiqua"/>
      <family val="1"/>
    </font>
    <font>
      <b/>
      <sz val="11"/>
      <name val="Book Antiqua"/>
      <family val="1"/>
    </font>
    <font>
      <sz val="10"/>
      <color theme="1"/>
      <name val="Arial"/>
      <family val="2"/>
    </font>
    <font>
      <b/>
      <sz val="11"/>
      <color theme="5" tint="-0.249977111117893"/>
      <name val="Book Antiqua"/>
      <family val="1"/>
    </font>
    <font>
      <b/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9" fillId="0" borderId="0"/>
    <xf numFmtId="0" fontId="1" fillId="0" borderId="0"/>
    <xf numFmtId="0" fontId="2" fillId="0" borderId="0"/>
  </cellStyleXfs>
  <cellXfs count="22">
    <xf numFmtId="0" fontId="0" fillId="0" borderId="0" xfId="0"/>
    <xf numFmtId="0" fontId="4" fillId="0" borderId="1" xfId="1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 wrapText="1"/>
    </xf>
    <xf numFmtId="0" fontId="2" fillId="0" borderId="0" xfId="6"/>
    <xf numFmtId="0" fontId="4" fillId="0" borderId="1" xfId="6" applyFont="1" applyBorder="1" applyAlignment="1">
      <alignment horizontal="center"/>
    </xf>
    <xf numFmtId="0" fontId="7" fillId="2" borderId="1" xfId="6" applyFont="1" applyFill="1" applyBorder="1" applyAlignment="1">
      <alignment horizontal="center"/>
    </xf>
    <xf numFmtId="0" fontId="5" fillId="0" borderId="0" xfId="6" applyFont="1"/>
    <xf numFmtId="0" fontId="11" fillId="0" borderId="0" xfId="0" applyFont="1"/>
    <xf numFmtId="0" fontId="12" fillId="0" borderId="0" xfId="0" applyFont="1"/>
    <xf numFmtId="1" fontId="0" fillId="0" borderId="0" xfId="0" applyNumberFormat="1"/>
    <xf numFmtId="0" fontId="5" fillId="0" borderId="0" xfId="6" applyFont="1" applyFill="1"/>
    <xf numFmtId="0" fontId="0" fillId="0" borderId="0" xfId="0" applyAlignment="1">
      <alignment horizontal="center"/>
    </xf>
    <xf numFmtId="0" fontId="7" fillId="2" borderId="2" xfId="6" applyFont="1" applyFill="1" applyBorder="1" applyAlignment="1">
      <alignment horizontal="center"/>
    </xf>
    <xf numFmtId="0" fontId="7" fillId="2" borderId="3" xfId="6" applyFont="1" applyFill="1" applyBorder="1" applyAlignment="1">
      <alignment horizontal="center"/>
    </xf>
    <xf numFmtId="0" fontId="7" fillId="2" borderId="4" xfId="6" applyFont="1" applyFill="1" applyBorder="1" applyAlignment="1">
      <alignment horizontal="center"/>
    </xf>
    <xf numFmtId="0" fontId="6" fillId="0" borderId="2" xfId="6" applyFont="1" applyBorder="1" applyAlignment="1">
      <alignment horizontal="center" vertical="center"/>
    </xf>
    <xf numFmtId="0" fontId="6" fillId="0" borderId="3" xfId="6" applyFont="1" applyBorder="1" applyAlignment="1">
      <alignment horizontal="center" vertical="center"/>
    </xf>
    <xf numFmtId="0" fontId="6" fillId="0" borderId="4" xfId="6" applyFont="1" applyBorder="1" applyAlignment="1">
      <alignment horizontal="center" vertical="center"/>
    </xf>
    <xf numFmtId="0" fontId="8" fillId="0" borderId="1" xfId="6" applyFont="1" applyBorder="1" applyAlignment="1">
      <alignment horizontal="center"/>
    </xf>
    <xf numFmtId="2" fontId="4" fillId="0" borderId="1" xfId="6" applyNumberFormat="1" applyFont="1" applyBorder="1" applyAlignment="1">
      <alignment horizontal="center"/>
    </xf>
  </cellXfs>
  <cellStyles count="7">
    <cellStyle name="Comma 2" xfId="2" xr:uid="{00000000-0005-0000-0000-000000000000}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1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zoomScaleNormal="100" workbookViewId="0">
      <selection activeCell="M13" sqref="M13"/>
    </sheetView>
  </sheetViews>
  <sheetFormatPr defaultRowHeight="14.4" x14ac:dyDescent="0.3"/>
  <cols>
    <col min="10" max="10" width="8.88671875" bestFit="1" customWidth="1"/>
    <col min="11" max="11" width="13.6640625" bestFit="1" customWidth="1"/>
    <col min="12" max="12" width="10.5546875" bestFit="1" customWidth="1"/>
    <col min="16" max="16" width="10.5546875" bestFit="1" customWidth="1"/>
  </cols>
  <sheetData>
    <row r="1" spans="1:18" ht="30" x14ac:dyDescent="0.4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69</v>
      </c>
      <c r="I1" s="3" t="s">
        <v>7</v>
      </c>
      <c r="J1" s="3" t="s">
        <v>8</v>
      </c>
      <c r="K1" s="3" t="s">
        <v>66</v>
      </c>
      <c r="N1" s="10" t="s">
        <v>62</v>
      </c>
    </row>
    <row r="2" spans="1:18" x14ac:dyDescent="0.3">
      <c r="A2" s="1" t="s">
        <v>9</v>
      </c>
      <c r="B2" s="1" t="s">
        <v>10</v>
      </c>
      <c r="C2" s="1">
        <v>37</v>
      </c>
      <c r="D2" s="1">
        <v>70</v>
      </c>
      <c r="E2" s="1">
        <v>49</v>
      </c>
      <c r="F2" s="1">
        <v>70</v>
      </c>
      <c r="G2" s="1">
        <f>SUM(C2:F2)</f>
        <v>226</v>
      </c>
      <c r="H2" s="2">
        <f>AVERAGE(C2:F2)</f>
        <v>56.5</v>
      </c>
      <c r="I2" s="1" t="str">
        <f>IF(H2&lt;50,"Fail","Pass")</f>
        <v>Pass</v>
      </c>
      <c r="J2" s="1" t="str">
        <f>IF(I2="Fail","",IF(H2&gt;=80,"A+",IF(H2&gt;=70,"A",IF(H2&gt;=60,"B+","B"))))</f>
        <v>B</v>
      </c>
      <c r="K2" s="1" t="str">
        <f>IF(H2&lt;50,"Fail",IF(H2&gt;=90,"Distinction",IF(H2&gt;=70,"Merit","Pass")))</f>
        <v>Pass</v>
      </c>
      <c r="N2" s="14" t="s">
        <v>45</v>
      </c>
      <c r="O2" s="15"/>
      <c r="P2" s="15"/>
      <c r="Q2" s="16"/>
      <c r="R2" s="7" t="s">
        <v>46</v>
      </c>
    </row>
    <row r="3" spans="1:18" x14ac:dyDescent="0.3">
      <c r="A3" s="1" t="s">
        <v>11</v>
      </c>
      <c r="B3" s="1" t="s">
        <v>12</v>
      </c>
      <c r="C3" s="1">
        <v>64</v>
      </c>
      <c r="D3" s="1">
        <v>59</v>
      </c>
      <c r="E3" s="1">
        <v>62</v>
      </c>
      <c r="F3" s="1">
        <v>88</v>
      </c>
      <c r="G3" s="1">
        <f t="shared" ref="G3:G23" si="0">SUM(C3:F3)</f>
        <v>273</v>
      </c>
      <c r="H3" s="2">
        <f t="shared" ref="H3:H23" si="1">AVERAGE(C3:F3)</f>
        <v>68.25</v>
      </c>
      <c r="I3" s="1" t="str">
        <f t="shared" ref="I3:I23" si="2">IF(H3&lt;50,"Fail","Pass")</f>
        <v>Pass</v>
      </c>
      <c r="J3" s="1" t="str">
        <f t="shared" ref="J3:J23" si="3">IF(I3="Fail","",IF(H3&gt;=80,"A+",IF(H3&gt;=70,"A",IF(H3&gt;=60,"B+","B"))))</f>
        <v>B+</v>
      </c>
      <c r="K3" s="1" t="str">
        <f t="shared" ref="K3:K23" si="4">IF(H3&lt;50,"Fail",IF(H3&gt;=90,"Distinction",IF(H3&gt;=70,"Merit","Pass")))</f>
        <v>Pass</v>
      </c>
      <c r="N3" s="20" t="s">
        <v>47</v>
      </c>
      <c r="O3" s="20"/>
      <c r="P3" s="20"/>
      <c r="Q3" s="20"/>
      <c r="R3" s="21">
        <f>MIN(H2:H23)</f>
        <v>35.25</v>
      </c>
    </row>
    <row r="4" spans="1:18" x14ac:dyDescent="0.3">
      <c r="A4" s="1" t="s">
        <v>13</v>
      </c>
      <c r="B4" s="1" t="s">
        <v>14</v>
      </c>
      <c r="C4" s="1">
        <v>70</v>
      </c>
      <c r="D4" s="1">
        <v>72</v>
      </c>
      <c r="E4" s="1">
        <v>84</v>
      </c>
      <c r="F4" s="1">
        <v>90</v>
      </c>
      <c r="G4" s="1">
        <f t="shared" si="0"/>
        <v>316</v>
      </c>
      <c r="H4" s="2">
        <f t="shared" si="1"/>
        <v>79</v>
      </c>
      <c r="I4" s="1" t="str">
        <f t="shared" si="2"/>
        <v>Pass</v>
      </c>
      <c r="J4" s="1" t="str">
        <f t="shared" si="3"/>
        <v>A</v>
      </c>
      <c r="K4" s="1" t="str">
        <f t="shared" si="4"/>
        <v>Merit</v>
      </c>
      <c r="N4" s="20" t="s">
        <v>48</v>
      </c>
      <c r="O4" s="20"/>
      <c r="P4" s="20"/>
      <c r="Q4" s="20"/>
      <c r="R4" s="21">
        <f>MAX(H2:H23)</f>
        <v>92.75</v>
      </c>
    </row>
    <row r="5" spans="1:18" x14ac:dyDescent="0.3">
      <c r="A5" s="1" t="s">
        <v>15</v>
      </c>
      <c r="B5" s="1" t="s">
        <v>16</v>
      </c>
      <c r="C5" s="1">
        <v>56</v>
      </c>
      <c r="D5" s="1">
        <v>88</v>
      </c>
      <c r="E5" s="1">
        <v>53</v>
      </c>
      <c r="F5" s="1">
        <v>52</v>
      </c>
      <c r="G5" s="1">
        <f t="shared" si="0"/>
        <v>249</v>
      </c>
      <c r="H5" s="2">
        <f t="shared" si="1"/>
        <v>62.25</v>
      </c>
      <c r="I5" s="1" t="str">
        <f t="shared" si="2"/>
        <v>Pass</v>
      </c>
      <c r="J5" s="1" t="str">
        <f t="shared" si="3"/>
        <v>B+</v>
      </c>
      <c r="K5" s="1" t="str">
        <f t="shared" si="4"/>
        <v>Pass</v>
      </c>
      <c r="N5" s="20" t="s">
        <v>49</v>
      </c>
      <c r="O5" s="20"/>
      <c r="P5" s="20"/>
      <c r="Q5" s="20"/>
      <c r="R5" s="6">
        <f>LARGE(H2:H23,2)</f>
        <v>90.75</v>
      </c>
    </row>
    <row r="6" spans="1:18" x14ac:dyDescent="0.3">
      <c r="A6" s="1" t="s">
        <v>17</v>
      </c>
      <c r="B6" s="1" t="s">
        <v>18</v>
      </c>
      <c r="C6" s="1">
        <v>45</v>
      </c>
      <c r="D6" s="1">
        <v>36</v>
      </c>
      <c r="E6" s="1">
        <v>63</v>
      </c>
      <c r="F6" s="1">
        <v>91</v>
      </c>
      <c r="G6" s="1">
        <f t="shared" si="0"/>
        <v>235</v>
      </c>
      <c r="H6" s="2">
        <f t="shared" si="1"/>
        <v>58.75</v>
      </c>
      <c r="I6" s="1" t="str">
        <f t="shared" si="2"/>
        <v>Pass</v>
      </c>
      <c r="J6" s="1" t="str">
        <f t="shared" si="3"/>
        <v>B</v>
      </c>
      <c r="K6" s="1" t="str">
        <f t="shared" si="4"/>
        <v>Pass</v>
      </c>
      <c r="N6" s="20" t="s">
        <v>50</v>
      </c>
      <c r="O6" s="20"/>
      <c r="P6" s="20"/>
      <c r="Q6" s="20"/>
      <c r="R6" s="6">
        <f>SMALL(H2:H23,2)</f>
        <v>50.5</v>
      </c>
    </row>
    <row r="7" spans="1:18" x14ac:dyDescent="0.3">
      <c r="A7" s="1" t="s">
        <v>19</v>
      </c>
      <c r="B7" s="1"/>
      <c r="C7" s="1">
        <v>52</v>
      </c>
      <c r="D7" s="1">
        <v>64</v>
      </c>
      <c r="E7" s="1">
        <v>85</v>
      </c>
      <c r="F7" s="1">
        <v>89</v>
      </c>
      <c r="G7" s="1">
        <f t="shared" si="0"/>
        <v>290</v>
      </c>
      <c r="H7" s="2">
        <f t="shared" si="1"/>
        <v>72.5</v>
      </c>
      <c r="I7" s="1" t="str">
        <f t="shared" si="2"/>
        <v>Pass</v>
      </c>
      <c r="J7" s="1" t="str">
        <f t="shared" si="3"/>
        <v>A</v>
      </c>
      <c r="K7" s="1" t="str">
        <f t="shared" si="4"/>
        <v>Merit</v>
      </c>
      <c r="N7" s="20" t="s">
        <v>51</v>
      </c>
      <c r="O7" s="20"/>
      <c r="P7" s="20"/>
      <c r="Q7" s="20"/>
      <c r="R7" s="6">
        <f>COUNTA(B2:B23)</f>
        <v>19</v>
      </c>
    </row>
    <row r="8" spans="1:18" x14ac:dyDescent="0.3">
      <c r="A8" s="1" t="s">
        <v>20</v>
      </c>
      <c r="B8" s="1" t="s">
        <v>12</v>
      </c>
      <c r="C8" s="1">
        <v>89</v>
      </c>
      <c r="D8" s="1">
        <v>95</v>
      </c>
      <c r="E8" s="1">
        <v>35</v>
      </c>
      <c r="F8" s="1">
        <v>41</v>
      </c>
      <c r="G8" s="1">
        <f t="shared" si="0"/>
        <v>260</v>
      </c>
      <c r="H8" s="2">
        <f t="shared" si="1"/>
        <v>65</v>
      </c>
      <c r="I8" s="1" t="str">
        <f t="shared" si="2"/>
        <v>Pass</v>
      </c>
      <c r="J8" s="1" t="str">
        <f t="shared" si="3"/>
        <v>B+</v>
      </c>
      <c r="K8" s="1" t="str">
        <f t="shared" si="4"/>
        <v>Pass</v>
      </c>
      <c r="N8" s="5"/>
      <c r="O8" s="5"/>
      <c r="P8" s="5"/>
      <c r="Q8" s="5"/>
      <c r="R8" s="6"/>
    </row>
    <row r="9" spans="1:18" x14ac:dyDescent="0.3">
      <c r="A9" s="1" t="s">
        <v>21</v>
      </c>
      <c r="B9" s="1" t="s">
        <v>22</v>
      </c>
      <c r="C9" s="1">
        <v>90</v>
      </c>
      <c r="D9" s="1">
        <v>88</v>
      </c>
      <c r="E9" s="1">
        <v>87</v>
      </c>
      <c r="F9" s="1">
        <v>82</v>
      </c>
      <c r="G9" s="1">
        <f t="shared" si="0"/>
        <v>347</v>
      </c>
      <c r="H9" s="2">
        <f t="shared" si="1"/>
        <v>86.75</v>
      </c>
      <c r="I9" s="1" t="str">
        <f t="shared" si="2"/>
        <v>Pass</v>
      </c>
      <c r="J9" s="1" t="str">
        <f t="shared" si="3"/>
        <v>A+</v>
      </c>
      <c r="K9" s="1" t="str">
        <f t="shared" si="4"/>
        <v>Merit</v>
      </c>
      <c r="N9" s="14" t="s">
        <v>52</v>
      </c>
      <c r="O9" s="15"/>
      <c r="P9" s="15"/>
      <c r="Q9" s="16"/>
      <c r="R9" s="7" t="s">
        <v>46</v>
      </c>
    </row>
    <row r="10" spans="1:18" ht="15.6" x14ac:dyDescent="0.3">
      <c r="A10" s="1" t="s">
        <v>23</v>
      </c>
      <c r="B10" s="1" t="s">
        <v>24</v>
      </c>
      <c r="C10" s="1">
        <v>55</v>
      </c>
      <c r="D10" s="1">
        <v>82</v>
      </c>
      <c r="E10" s="1">
        <v>85</v>
      </c>
      <c r="F10" s="1">
        <v>83</v>
      </c>
      <c r="G10" s="1">
        <f t="shared" si="0"/>
        <v>305</v>
      </c>
      <c r="H10" s="2">
        <f t="shared" si="1"/>
        <v>76.25</v>
      </c>
      <c r="I10" s="1" t="str">
        <f t="shared" si="2"/>
        <v>Pass</v>
      </c>
      <c r="J10" s="1" t="str">
        <f t="shared" si="3"/>
        <v>A</v>
      </c>
      <c r="K10" s="1" t="str">
        <f t="shared" si="4"/>
        <v>Merit</v>
      </c>
      <c r="N10" s="17" t="s">
        <v>53</v>
      </c>
      <c r="O10" s="18"/>
      <c r="P10" s="18"/>
      <c r="Q10" s="19"/>
      <c r="R10" s="6">
        <f>COUNTIF(J2:J23,N10)</f>
        <v>6</v>
      </c>
    </row>
    <row r="11" spans="1:18" ht="15.6" x14ac:dyDescent="0.3">
      <c r="A11" s="1" t="s">
        <v>25</v>
      </c>
      <c r="B11" s="1" t="s">
        <v>10</v>
      </c>
      <c r="C11" s="1">
        <v>55</v>
      </c>
      <c r="D11" s="1">
        <v>87</v>
      </c>
      <c r="E11" s="1">
        <v>69</v>
      </c>
      <c r="F11" s="1">
        <v>86</v>
      </c>
      <c r="G11" s="1">
        <f t="shared" si="0"/>
        <v>297</v>
      </c>
      <c r="H11" s="2">
        <f t="shared" si="1"/>
        <v>74.25</v>
      </c>
      <c r="I11" s="1" t="str">
        <f t="shared" si="2"/>
        <v>Pass</v>
      </c>
      <c r="J11" s="1" t="str">
        <f t="shared" si="3"/>
        <v>A</v>
      </c>
      <c r="K11" s="1" t="str">
        <f t="shared" si="4"/>
        <v>Merit</v>
      </c>
      <c r="N11" s="17" t="s">
        <v>54</v>
      </c>
      <c r="O11" s="18"/>
      <c r="P11" s="18"/>
      <c r="Q11" s="19"/>
      <c r="R11" s="6">
        <f t="shared" ref="R11:R13" si="5">COUNTIF(J3:J24,N11)</f>
        <v>3</v>
      </c>
    </row>
    <row r="12" spans="1:18" ht="15.6" x14ac:dyDescent="0.3">
      <c r="A12" s="1" t="s">
        <v>26</v>
      </c>
      <c r="B12" s="1"/>
      <c r="C12" s="1">
        <v>78</v>
      </c>
      <c r="D12" s="1">
        <v>38</v>
      </c>
      <c r="E12" s="1">
        <v>75</v>
      </c>
      <c r="F12" s="1">
        <v>88</v>
      </c>
      <c r="G12" s="1">
        <f t="shared" si="0"/>
        <v>279</v>
      </c>
      <c r="H12" s="2">
        <f t="shared" si="1"/>
        <v>69.75</v>
      </c>
      <c r="I12" s="1" t="str">
        <f t="shared" si="2"/>
        <v>Pass</v>
      </c>
      <c r="J12" s="1" t="str">
        <f t="shared" si="3"/>
        <v>B+</v>
      </c>
      <c r="K12" s="1" t="str">
        <f t="shared" si="4"/>
        <v>Pass</v>
      </c>
      <c r="N12" s="17" t="s">
        <v>55</v>
      </c>
      <c r="O12" s="18"/>
      <c r="P12" s="18"/>
      <c r="Q12" s="19"/>
      <c r="R12" s="6">
        <f t="shared" si="5"/>
        <v>6</v>
      </c>
    </row>
    <row r="13" spans="1:18" ht="15.6" x14ac:dyDescent="0.3">
      <c r="A13" s="1" t="s">
        <v>28</v>
      </c>
      <c r="B13" s="1" t="s">
        <v>29</v>
      </c>
      <c r="C13" s="1">
        <v>70</v>
      </c>
      <c r="D13" s="1">
        <v>84</v>
      </c>
      <c r="E13" s="1">
        <v>80</v>
      </c>
      <c r="F13" s="1">
        <v>75</v>
      </c>
      <c r="G13" s="1">
        <f t="shared" si="0"/>
        <v>309</v>
      </c>
      <c r="H13" s="2">
        <f t="shared" si="1"/>
        <v>77.25</v>
      </c>
      <c r="I13" s="1" t="str">
        <f t="shared" si="2"/>
        <v>Pass</v>
      </c>
      <c r="J13" s="1" t="str">
        <f t="shared" si="3"/>
        <v>A</v>
      </c>
      <c r="K13" s="1" t="str">
        <f t="shared" si="4"/>
        <v>Merit</v>
      </c>
      <c r="N13" s="17" t="s">
        <v>57</v>
      </c>
      <c r="O13" s="18"/>
      <c r="P13" s="18"/>
      <c r="Q13" s="19"/>
      <c r="R13" s="6">
        <f t="shared" si="5"/>
        <v>4</v>
      </c>
    </row>
    <row r="14" spans="1:18" x14ac:dyDescent="0.3">
      <c r="A14" s="1" t="s">
        <v>30</v>
      </c>
      <c r="B14" s="1" t="s">
        <v>31</v>
      </c>
      <c r="C14" s="1">
        <v>31</v>
      </c>
      <c r="D14" s="1">
        <v>37</v>
      </c>
      <c r="E14" s="1">
        <v>47</v>
      </c>
      <c r="F14" s="1">
        <v>87</v>
      </c>
      <c r="G14" s="1">
        <f t="shared" si="0"/>
        <v>202</v>
      </c>
      <c r="H14" s="2">
        <f t="shared" si="1"/>
        <v>50.5</v>
      </c>
      <c r="I14" s="1" t="str">
        <f t="shared" si="2"/>
        <v>Pass</v>
      </c>
      <c r="J14" s="1" t="str">
        <f t="shared" si="3"/>
        <v>B</v>
      </c>
      <c r="K14" s="1" t="str">
        <f t="shared" si="4"/>
        <v>Pass</v>
      </c>
      <c r="R14" s="6"/>
    </row>
    <row r="15" spans="1:18" x14ac:dyDescent="0.3">
      <c r="A15" s="1" t="s">
        <v>32</v>
      </c>
      <c r="B15" s="1"/>
      <c r="C15" s="1">
        <v>58</v>
      </c>
      <c r="D15" s="1">
        <v>76</v>
      </c>
      <c r="E15" s="1">
        <v>59</v>
      </c>
      <c r="F15" s="1">
        <v>32</v>
      </c>
      <c r="G15" s="1">
        <f t="shared" si="0"/>
        <v>225</v>
      </c>
      <c r="H15" s="2">
        <f t="shared" si="1"/>
        <v>56.25</v>
      </c>
      <c r="I15" s="1" t="str">
        <f t="shared" si="2"/>
        <v>Pass</v>
      </c>
      <c r="J15" s="1" t="str">
        <f t="shared" si="3"/>
        <v>B</v>
      </c>
      <c r="K15" s="1" t="str">
        <f t="shared" si="4"/>
        <v>Pass</v>
      </c>
      <c r="P15" s="13" t="s">
        <v>66</v>
      </c>
      <c r="Q15" s="13"/>
    </row>
    <row r="16" spans="1:18" x14ac:dyDescent="0.3">
      <c r="A16" s="1" t="s">
        <v>33</v>
      </c>
      <c r="B16" s="1" t="s">
        <v>67</v>
      </c>
      <c r="C16" s="1">
        <v>90</v>
      </c>
      <c r="D16" s="1">
        <v>91</v>
      </c>
      <c r="E16" s="1">
        <v>92</v>
      </c>
      <c r="F16" s="1">
        <v>90</v>
      </c>
      <c r="G16" s="1">
        <f t="shared" si="0"/>
        <v>363</v>
      </c>
      <c r="H16" s="2">
        <f t="shared" si="1"/>
        <v>90.75</v>
      </c>
      <c r="I16" s="1" t="str">
        <f t="shared" si="2"/>
        <v>Pass</v>
      </c>
      <c r="J16" s="1" t="str">
        <f t="shared" si="3"/>
        <v>A+</v>
      </c>
      <c r="K16" s="1" t="str">
        <f t="shared" si="4"/>
        <v>Distinction</v>
      </c>
      <c r="N16" s="9" t="s">
        <v>8</v>
      </c>
      <c r="O16" s="9"/>
      <c r="P16" s="9" t="s">
        <v>64</v>
      </c>
      <c r="Q16" s="11">
        <v>50</v>
      </c>
    </row>
    <row r="17" spans="1:17" x14ac:dyDescent="0.3">
      <c r="A17" s="1" t="s">
        <v>34</v>
      </c>
      <c r="B17" s="1" t="s">
        <v>35</v>
      </c>
      <c r="C17" s="1">
        <v>60</v>
      </c>
      <c r="D17" s="1">
        <v>46</v>
      </c>
      <c r="E17" s="1">
        <v>64</v>
      </c>
      <c r="F17" s="1">
        <v>52</v>
      </c>
      <c r="G17" s="1">
        <f t="shared" si="0"/>
        <v>222</v>
      </c>
      <c r="H17" s="2">
        <f t="shared" si="1"/>
        <v>55.5</v>
      </c>
      <c r="I17" s="1" t="str">
        <f t="shared" si="2"/>
        <v>Pass</v>
      </c>
      <c r="J17" s="1" t="str">
        <f t="shared" si="3"/>
        <v>B</v>
      </c>
      <c r="K17" s="1" t="str">
        <f t="shared" si="4"/>
        <v>Pass</v>
      </c>
      <c r="N17" s="8" t="s">
        <v>58</v>
      </c>
      <c r="P17" s="9" t="s">
        <v>63</v>
      </c>
      <c r="Q17" s="11">
        <v>70</v>
      </c>
    </row>
    <row r="18" spans="1:17" x14ac:dyDescent="0.3">
      <c r="A18" s="1" t="s">
        <v>36</v>
      </c>
      <c r="B18" s="1" t="s">
        <v>37</v>
      </c>
      <c r="C18" s="1">
        <v>66</v>
      </c>
      <c r="D18" s="1">
        <v>68</v>
      </c>
      <c r="E18" s="1">
        <v>36</v>
      </c>
      <c r="F18" s="1">
        <v>95</v>
      </c>
      <c r="G18" s="1">
        <f t="shared" si="0"/>
        <v>265</v>
      </c>
      <c r="H18" s="2">
        <f t="shared" si="1"/>
        <v>66.25</v>
      </c>
      <c r="I18" s="1" t="str">
        <f t="shared" si="2"/>
        <v>Pass</v>
      </c>
      <c r="J18" s="1" t="str">
        <f t="shared" si="3"/>
        <v>B+</v>
      </c>
      <c r="K18" s="1" t="str">
        <f t="shared" si="4"/>
        <v>Pass</v>
      </c>
      <c r="N18" s="8" t="s">
        <v>59</v>
      </c>
      <c r="P18" s="9" t="s">
        <v>65</v>
      </c>
      <c r="Q18" s="11">
        <v>90</v>
      </c>
    </row>
    <row r="19" spans="1:17" x14ac:dyDescent="0.3">
      <c r="A19" s="1" t="s">
        <v>38</v>
      </c>
      <c r="B19" s="1" t="s">
        <v>68</v>
      </c>
      <c r="C19" s="1">
        <v>50</v>
      </c>
      <c r="D19" s="1">
        <v>71</v>
      </c>
      <c r="E19" s="1">
        <v>80</v>
      </c>
      <c r="F19" s="1">
        <v>86</v>
      </c>
      <c r="G19" s="1">
        <f t="shared" si="0"/>
        <v>287</v>
      </c>
      <c r="H19" s="2">
        <f t="shared" si="1"/>
        <v>71.75</v>
      </c>
      <c r="I19" s="1" t="str">
        <f t="shared" si="2"/>
        <v>Pass</v>
      </c>
      <c r="J19" s="1" t="str">
        <f t="shared" si="3"/>
        <v>A</v>
      </c>
      <c r="K19" s="1" t="str">
        <f t="shared" si="4"/>
        <v>Merit</v>
      </c>
      <c r="N19" s="8" t="s">
        <v>60</v>
      </c>
    </row>
    <row r="20" spans="1:17" x14ac:dyDescent="0.3">
      <c r="A20" s="1" t="s">
        <v>39</v>
      </c>
      <c r="B20" s="1" t="s">
        <v>40</v>
      </c>
      <c r="C20" s="1">
        <v>90</v>
      </c>
      <c r="D20" s="1">
        <v>94</v>
      </c>
      <c r="E20" s="1">
        <v>92</v>
      </c>
      <c r="F20" s="1">
        <v>95</v>
      </c>
      <c r="G20" s="1">
        <f t="shared" si="0"/>
        <v>371</v>
      </c>
      <c r="H20" s="2">
        <f t="shared" si="1"/>
        <v>92.75</v>
      </c>
      <c r="I20" s="1" t="str">
        <f t="shared" si="2"/>
        <v>Pass</v>
      </c>
      <c r="J20" s="1" t="str">
        <f t="shared" si="3"/>
        <v>A+</v>
      </c>
      <c r="K20" s="1" t="str">
        <f t="shared" si="4"/>
        <v>Distinction</v>
      </c>
      <c r="N20" s="8" t="s">
        <v>61</v>
      </c>
      <c r="P20" s="9" t="s">
        <v>71</v>
      </c>
    </row>
    <row r="21" spans="1:17" x14ac:dyDescent="0.3">
      <c r="A21" s="1" t="s">
        <v>41</v>
      </c>
      <c r="B21" s="1" t="s">
        <v>42</v>
      </c>
      <c r="C21" s="1">
        <v>32</v>
      </c>
      <c r="D21" s="1">
        <v>31</v>
      </c>
      <c r="E21" s="1">
        <v>40</v>
      </c>
      <c r="F21" s="1">
        <v>38</v>
      </c>
      <c r="G21" s="1">
        <f t="shared" si="0"/>
        <v>141</v>
      </c>
      <c r="H21" s="2">
        <f t="shared" si="1"/>
        <v>35.25</v>
      </c>
      <c r="I21" s="1" t="str">
        <f t="shared" si="2"/>
        <v>Fail</v>
      </c>
      <c r="J21" s="1" t="str">
        <f t="shared" si="3"/>
        <v/>
      </c>
      <c r="K21" s="1" t="str">
        <f t="shared" si="4"/>
        <v>Fail</v>
      </c>
      <c r="N21" s="8" t="s">
        <v>56</v>
      </c>
    </row>
    <row r="22" spans="1:17" x14ac:dyDescent="0.3">
      <c r="A22" s="1" t="s">
        <v>43</v>
      </c>
      <c r="B22" s="1" t="s">
        <v>37</v>
      </c>
      <c r="C22" s="1">
        <v>83</v>
      </c>
      <c r="D22" s="1">
        <v>51</v>
      </c>
      <c r="E22" s="1">
        <v>62</v>
      </c>
      <c r="F22" s="1">
        <v>34</v>
      </c>
      <c r="G22" s="1">
        <f t="shared" si="0"/>
        <v>230</v>
      </c>
      <c r="H22" s="2">
        <f t="shared" si="1"/>
        <v>57.5</v>
      </c>
      <c r="I22" s="1" t="str">
        <f t="shared" si="2"/>
        <v>Pass</v>
      </c>
      <c r="J22" s="1" t="str">
        <f t="shared" si="3"/>
        <v>B</v>
      </c>
      <c r="K22" s="1" t="str">
        <f t="shared" si="4"/>
        <v>Pass</v>
      </c>
    </row>
    <row r="23" spans="1:17" x14ac:dyDescent="0.3">
      <c r="A23" s="1" t="s">
        <v>44</v>
      </c>
      <c r="B23" s="1" t="s">
        <v>27</v>
      </c>
      <c r="C23" s="1">
        <v>71</v>
      </c>
      <c r="D23" s="1">
        <v>36</v>
      </c>
      <c r="E23" s="1">
        <v>62</v>
      </c>
      <c r="F23" s="1">
        <v>35</v>
      </c>
      <c r="G23" s="1">
        <f t="shared" si="0"/>
        <v>204</v>
      </c>
      <c r="H23" s="2">
        <f t="shared" si="1"/>
        <v>51</v>
      </c>
      <c r="I23" s="1" t="str">
        <f t="shared" si="2"/>
        <v>Pass</v>
      </c>
      <c r="J23" s="1" t="str">
        <f t="shared" si="3"/>
        <v>B</v>
      </c>
      <c r="K23" s="1" t="str">
        <f t="shared" si="4"/>
        <v>Pass</v>
      </c>
      <c r="N23" s="12" t="s">
        <v>70</v>
      </c>
    </row>
  </sheetData>
  <mergeCells count="12">
    <mergeCell ref="P15:Q15"/>
    <mergeCell ref="N2:Q2"/>
    <mergeCell ref="N12:Q12"/>
    <mergeCell ref="N13:Q13"/>
    <mergeCell ref="N11:Q11"/>
    <mergeCell ref="N3:Q3"/>
    <mergeCell ref="N4:Q4"/>
    <mergeCell ref="N5:Q5"/>
    <mergeCell ref="N6:Q6"/>
    <mergeCell ref="N7:Q7"/>
    <mergeCell ref="N9:Q9"/>
    <mergeCell ref="N10:Q10"/>
  </mergeCells>
  <conditionalFormatting sqref="C2:F3 C5:F23 C4:D4 F4">
    <cfRule type="cellIs" dxfId="0" priority="1" operator="greaterThan">
      <formula>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rithwik vedpathak</cp:lastModifiedBy>
  <dcterms:created xsi:type="dcterms:W3CDTF">2013-09-23T03:25:29Z</dcterms:created>
  <dcterms:modified xsi:type="dcterms:W3CDTF">2021-07-07T16:10:30Z</dcterms:modified>
</cp:coreProperties>
</file>