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6e79d17e520a1/Desktop/"/>
    </mc:Choice>
  </mc:AlternateContent>
  <xr:revisionPtr revIDLastSave="16" documentId="13_ncr:1_{DAB48221-BE18-4B9E-937D-9A380EBB3C2D}" xr6:coauthVersionLast="47" xr6:coauthVersionMax="47" xr10:uidLastSave="{CF7CA0A4-DE99-4E85-8F93-2608B4E9AF52}"/>
  <bookViews>
    <workbookView xWindow="-108" yWindow="-108" windowWidth="23256" windowHeight="12456" activeTab="3" xr2:uid="{00000000-000D-0000-FFFF-FFFF00000000}"/>
  </bookViews>
  <sheets>
    <sheet name="top_directors" sheetId="3" r:id="rId1"/>
    <sheet name="Duration" sheetId="16" r:id="rId2"/>
    <sheet name="Duration2" sheetId="17" r:id="rId3"/>
    <sheet name="IMDB_Movi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0" i="1" l="1" a="1"/>
  <c r="AF40" i="1" s="1"/>
  <c r="AF41" i="1" a="1"/>
  <c r="AF41" i="1" s="1"/>
  <c r="AF42" i="1" a="1"/>
  <c r="AF42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 s="1"/>
  <c r="AF48" i="1" a="1"/>
  <c r="AF48" i="1" s="1"/>
  <c r="AF50" i="1" a="1"/>
  <c r="AF50" i="1" s="1"/>
  <c r="AF51" i="1" a="1"/>
  <c r="AF51" i="1" s="1"/>
  <c r="AF52" i="1" a="1"/>
  <c r="AF52" i="1" s="1"/>
  <c r="AF53" i="1" a="1"/>
  <c r="AF53" i="1" s="1"/>
  <c r="AF54" i="1" a="1"/>
  <c r="AF54" i="1" s="1"/>
  <c r="AF55" i="1" a="1"/>
  <c r="AF55" i="1" s="1"/>
  <c r="AF56" i="1" a="1"/>
  <c r="AF56" i="1" s="1"/>
  <c r="AF57" i="1" a="1"/>
  <c r="AF57" i="1" s="1"/>
  <c r="AF58" i="1" a="1"/>
  <c r="AF58" i="1" s="1"/>
  <c r="AF59" i="1" a="1"/>
  <c r="AF59" i="1" s="1"/>
  <c r="AF60" i="1" a="1"/>
  <c r="AF60" i="1" s="1"/>
  <c r="AF39" i="1" a="1"/>
  <c r="AF39" i="1" s="1"/>
  <c r="AE40" i="1" a="1"/>
  <c r="AE40" i="1" s="1"/>
  <c r="AE41" i="1" a="1"/>
  <c r="AE41" i="1" s="1"/>
  <c r="AE42" i="1" a="1"/>
  <c r="AE42" i="1" s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 s="1"/>
  <c r="AE59" i="1" a="1"/>
  <c r="AE59" i="1" s="1"/>
  <c r="AE60" i="1" a="1"/>
  <c r="AE60" i="1" s="1"/>
  <c r="AE39" i="1" a="1"/>
  <c r="AE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39" i="1" a="1"/>
  <c r="AD39" i="1" s="1"/>
  <c r="AC40" i="1" a="1"/>
  <c r="AC40" i="1" s="1"/>
  <c r="AC41" i="1" a="1"/>
  <c r="AC41" i="1" s="1"/>
  <c r="AC42" i="1" a="1"/>
  <c r="AC42" i="1" s="1"/>
  <c r="AC43" i="1" a="1"/>
  <c r="AC43" i="1" s="1"/>
  <c r="AC44" i="1" a="1"/>
  <c r="AC44" i="1" s="1"/>
  <c r="AC45" i="1" a="1"/>
  <c r="AC45" i="1" s="1"/>
  <c r="AC46" i="1" a="1"/>
  <c r="AC46" i="1" s="1"/>
  <c r="AC47" i="1" a="1"/>
  <c r="AC47" i="1" s="1"/>
  <c r="AC48" i="1" a="1"/>
  <c r="AC48" i="1" s="1"/>
  <c r="AC49" i="1" a="1"/>
  <c r="AC49" i="1" s="1"/>
  <c r="AC50" i="1" a="1"/>
  <c r="AC50" i="1" s="1"/>
  <c r="AC51" i="1" a="1"/>
  <c r="AC51" i="1"/>
  <c r="AC52" i="1" a="1"/>
  <c r="AC52" i="1" s="1"/>
  <c r="AC53" i="1" a="1"/>
  <c r="AC53" i="1" s="1"/>
  <c r="AC54" i="1" a="1"/>
  <c r="AC54" i="1"/>
  <c r="AC55" i="1" a="1"/>
  <c r="AC55" i="1" s="1"/>
  <c r="AC56" i="1" a="1"/>
  <c r="AC56" i="1" s="1"/>
  <c r="AC57" i="1" a="1"/>
  <c r="AC57" i="1" s="1"/>
  <c r="AC58" i="1" a="1"/>
  <c r="AC58" i="1" s="1"/>
  <c r="AC59" i="1" a="1"/>
  <c r="AC59" i="1" s="1"/>
  <c r="AC60" i="1" a="1"/>
  <c r="AC60" i="1" s="1"/>
  <c r="AC39" i="1" a="1"/>
  <c r="AC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39" i="1" a="1"/>
  <c r="AB39" i="1" s="1"/>
  <c r="AA40" i="1" a="1"/>
  <c r="AA40" i="1" s="1"/>
  <c r="AA41" i="1" a="1"/>
  <c r="AA41" i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39" i="1" a="1"/>
  <c r="AA39" i="1" s="1"/>
  <c r="Z3" i="1" a="1"/>
  <c r="Z3" i="1" s="1"/>
  <c r="AB4" i="1" a="1"/>
  <c r="AB4" i="1" s="1"/>
  <c r="AB5" i="1" a="1"/>
  <c r="AB5" i="1" s="1"/>
  <c r="AB6" i="1" a="1"/>
  <c r="AB6" i="1" s="1"/>
  <c r="AB7" i="1" a="1"/>
  <c r="AB7" i="1"/>
  <c r="AB9" i="1" a="1"/>
  <c r="AB9" i="1" s="1"/>
  <c r="AB10" i="1" a="1"/>
  <c r="AB10" i="1" s="1"/>
  <c r="AB11" i="1" a="1"/>
  <c r="AB11" i="1" s="1"/>
  <c r="AB12" i="1" a="1"/>
  <c r="AB12" i="1"/>
  <c r="AB13" i="1" a="1"/>
  <c r="AB13" i="1" s="1"/>
  <c r="AB14" i="1" a="1"/>
  <c r="AB14" i="1" s="1"/>
  <c r="AB15" i="1" a="1"/>
  <c r="AB15" i="1" s="1"/>
  <c r="AB18" i="1" a="1"/>
  <c r="AB18" i="1"/>
  <c r="AB19" i="1" a="1"/>
  <c r="AB19" i="1" s="1"/>
  <c r="AB22" i="1" a="1"/>
  <c r="AB22" i="1" s="1"/>
  <c r="AB23" i="1" a="1"/>
  <c r="AB23" i="1" s="1"/>
  <c r="AB25" i="1" a="1"/>
  <c r="AB25" i="1" s="1"/>
  <c r="AB27" i="1" a="1"/>
  <c r="AB27" i="1" s="1"/>
  <c r="AB34" i="1" a="1"/>
  <c r="AB34" i="1" s="1"/>
  <c r="AB3" i="1" a="1"/>
  <c r="AB3" i="1" s="1"/>
  <c r="AA4" i="1" a="1"/>
  <c r="AA4" i="1" s="1"/>
  <c r="AA5" i="1" a="1"/>
  <c r="AA5" i="1"/>
  <c r="AA6" i="1" a="1"/>
  <c r="AA6" i="1"/>
  <c r="AA7" i="1" a="1"/>
  <c r="AA7" i="1"/>
  <c r="AA8" i="1" a="1"/>
  <c r="AA8" i="1" s="1"/>
  <c r="AA9" i="1" a="1"/>
  <c r="AA9" i="1"/>
  <c r="AA10" i="1" a="1"/>
  <c r="AA10" i="1"/>
  <c r="AA11" i="1" a="1"/>
  <c r="AA11" i="1"/>
  <c r="AA12" i="1" a="1"/>
  <c r="AA12" i="1" s="1"/>
  <c r="AA13" i="1" a="1"/>
  <c r="AA13" i="1"/>
  <c r="AA14" i="1" a="1"/>
  <c r="AA14" i="1"/>
  <c r="AA15" i="1" a="1"/>
  <c r="AA15" i="1"/>
  <c r="AA16" i="1" a="1"/>
  <c r="AA16" i="1" s="1"/>
  <c r="AA17" i="1" a="1"/>
  <c r="AA17" i="1"/>
  <c r="AA18" i="1" a="1"/>
  <c r="AA18" i="1"/>
  <c r="AA19" i="1" a="1"/>
  <c r="AA19" i="1"/>
  <c r="AA20" i="1" a="1"/>
  <c r="AA20" i="1" s="1"/>
  <c r="AA21" i="1" a="1"/>
  <c r="AA21" i="1"/>
  <c r="AA22" i="1" a="1"/>
  <c r="AA22" i="1"/>
  <c r="AA23" i="1" a="1"/>
  <c r="AA23" i="1"/>
  <c r="AA24" i="1" a="1"/>
  <c r="AA24" i="1" s="1"/>
  <c r="AA25" i="1" a="1"/>
  <c r="AA25" i="1"/>
  <c r="AA26" i="1" a="1"/>
  <c r="AA26" i="1"/>
  <c r="AA27" i="1" a="1"/>
  <c r="AA27" i="1" s="1"/>
  <c r="AA28" i="1" a="1"/>
  <c r="AA28" i="1" s="1"/>
  <c r="AA29" i="1" a="1"/>
  <c r="AA29" i="1"/>
  <c r="AA30" i="1" a="1"/>
  <c r="AA30" i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" i="1" a="1"/>
  <c r="AA3" i="1" s="1"/>
  <c r="Z4" i="1" a="1"/>
  <c r="Z4" i="1" s="1"/>
  <c r="Z5" i="1" a="1"/>
  <c r="Z5" i="1"/>
  <c r="Z6" i="1" a="1"/>
  <c r="Z6" i="1"/>
  <c r="Z7" i="1" a="1"/>
  <c r="Z7" i="1"/>
  <c r="Z8" i="1" a="1"/>
  <c r="Z8" i="1" s="1"/>
  <c r="Z9" i="1" a="1"/>
  <c r="Z9" i="1"/>
  <c r="Z10" i="1" a="1"/>
  <c r="Z10" i="1"/>
  <c r="Z11" i="1" a="1"/>
  <c r="Z11" i="1"/>
  <c r="Z12" i="1" a="1"/>
  <c r="Z12" i="1" s="1"/>
  <c r="Z13" i="1" a="1"/>
  <c r="Z13" i="1"/>
  <c r="Z14" i="1" a="1"/>
  <c r="Z14" i="1"/>
  <c r="Z15" i="1" a="1"/>
  <c r="Z15" i="1"/>
  <c r="Z16" i="1" a="1"/>
  <c r="Z16" i="1" s="1"/>
  <c r="Z17" i="1" a="1"/>
  <c r="Z17" i="1"/>
  <c r="Z18" i="1" a="1"/>
  <c r="Z18" i="1"/>
  <c r="Z19" i="1" a="1"/>
  <c r="Z19" i="1"/>
  <c r="Z20" i="1" a="1"/>
  <c r="Z20" i="1" s="1"/>
  <c r="Z21" i="1" a="1"/>
  <c r="Z21" i="1"/>
  <c r="Z22" i="1" a="1"/>
  <c r="Z22" i="1"/>
  <c r="Z23" i="1" a="1"/>
  <c r="Z23" i="1"/>
  <c r="Z24" i="1" a="1"/>
  <c r="Z24" i="1" s="1"/>
  <c r="Z25" i="1" a="1"/>
  <c r="Z25" i="1"/>
  <c r="Z26" i="1" a="1"/>
  <c r="Z26" i="1"/>
  <c r="Z27" i="1" a="1"/>
  <c r="Z27" i="1" s="1"/>
  <c r="Z28" i="1" a="1"/>
  <c r="Z28" i="1" s="1"/>
  <c r="Z29" i="1" a="1"/>
  <c r="Z29" i="1"/>
  <c r="Z30" i="1" a="1"/>
  <c r="Z30" i="1"/>
  <c r="Z31" i="1" a="1"/>
  <c r="Z31" i="1"/>
  <c r="Z32" i="1" a="1"/>
  <c r="Z32" i="1" s="1"/>
  <c r="Z33" i="1" a="1"/>
  <c r="Z33" i="1"/>
  <c r="Z34" i="1" a="1"/>
  <c r="Z34" i="1"/>
  <c r="Z35" i="1" a="1"/>
  <c r="Z35" i="1" s="1"/>
  <c r="AF3" i="1"/>
  <c r="AF5" i="1"/>
  <c r="AF4" i="1"/>
  <c r="AE3" i="1"/>
  <c r="AE4" i="1"/>
  <c r="AE5" i="1"/>
  <c r="Z60" i="1" l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R3657" i="1"/>
  <c r="E3657" i="1"/>
  <c r="R3656" i="1"/>
  <c r="E3656" i="1"/>
  <c r="R3655" i="1"/>
  <c r="E3655" i="1"/>
  <c r="R3654" i="1"/>
  <c r="E3654" i="1"/>
  <c r="R3653" i="1"/>
  <c r="E3653" i="1"/>
  <c r="R3652" i="1"/>
  <c r="E3652" i="1"/>
  <c r="R3651" i="1"/>
  <c r="E3651" i="1"/>
  <c r="R3650" i="1"/>
  <c r="E3650" i="1"/>
  <c r="R3649" i="1"/>
  <c r="E3649" i="1"/>
  <c r="R3648" i="1"/>
  <c r="E3648" i="1"/>
  <c r="R3647" i="1"/>
  <c r="E3647" i="1"/>
  <c r="R3646" i="1"/>
  <c r="E3646" i="1"/>
  <c r="R3645" i="1"/>
  <c r="E3645" i="1"/>
  <c r="R3644" i="1"/>
  <c r="E3644" i="1"/>
  <c r="R3643" i="1"/>
  <c r="E3643" i="1"/>
  <c r="R3642" i="1"/>
  <c r="E3642" i="1"/>
  <c r="R3641" i="1"/>
  <c r="E3641" i="1"/>
  <c r="R3640" i="1"/>
  <c r="E3640" i="1"/>
  <c r="R3639" i="1"/>
  <c r="E3639" i="1"/>
  <c r="R3638" i="1"/>
  <c r="E3638" i="1"/>
  <c r="R3637" i="1"/>
  <c r="E3637" i="1"/>
  <c r="R3636" i="1"/>
  <c r="E3636" i="1"/>
  <c r="R3635" i="1"/>
  <c r="E3635" i="1"/>
  <c r="R3634" i="1"/>
  <c r="E3634" i="1"/>
  <c r="R3633" i="1"/>
  <c r="E3633" i="1"/>
  <c r="R3632" i="1"/>
  <c r="E3632" i="1"/>
  <c r="R3631" i="1"/>
  <c r="E3631" i="1"/>
  <c r="R3630" i="1"/>
  <c r="E3630" i="1"/>
  <c r="R3629" i="1"/>
  <c r="E3629" i="1"/>
  <c r="R3628" i="1"/>
  <c r="E3628" i="1"/>
  <c r="R3627" i="1"/>
  <c r="E3627" i="1"/>
  <c r="R3626" i="1"/>
  <c r="E3626" i="1"/>
  <c r="R3625" i="1"/>
  <c r="E3625" i="1"/>
  <c r="R3624" i="1"/>
  <c r="E3624" i="1"/>
  <c r="R3623" i="1"/>
  <c r="E3623" i="1"/>
  <c r="R3622" i="1"/>
  <c r="E3622" i="1"/>
  <c r="R3621" i="1"/>
  <c r="E3621" i="1"/>
  <c r="R3620" i="1"/>
  <c r="E3620" i="1"/>
  <c r="R3619" i="1"/>
  <c r="E3619" i="1"/>
  <c r="R3618" i="1"/>
  <c r="E3618" i="1"/>
  <c r="R3617" i="1"/>
  <c r="E3617" i="1"/>
  <c r="R3616" i="1"/>
  <c r="E3616" i="1"/>
  <c r="R3615" i="1"/>
  <c r="E3615" i="1"/>
  <c r="R3614" i="1"/>
  <c r="E3614" i="1"/>
  <c r="R3613" i="1"/>
  <c r="E3613" i="1"/>
  <c r="R3612" i="1"/>
  <c r="E3612" i="1"/>
  <c r="R3611" i="1"/>
  <c r="E3611" i="1"/>
  <c r="R3610" i="1"/>
  <c r="E3610" i="1"/>
  <c r="R3609" i="1"/>
  <c r="E3609" i="1"/>
  <c r="R3608" i="1"/>
  <c r="E3608" i="1"/>
  <c r="R3607" i="1"/>
  <c r="E3607" i="1"/>
  <c r="R3606" i="1"/>
  <c r="E3606" i="1"/>
  <c r="R3605" i="1"/>
  <c r="E3605" i="1"/>
  <c r="R3604" i="1"/>
  <c r="E3604" i="1"/>
  <c r="R3603" i="1"/>
  <c r="E3603" i="1"/>
  <c r="R3602" i="1"/>
  <c r="E3602" i="1"/>
  <c r="R3601" i="1"/>
  <c r="E3601" i="1"/>
  <c r="R3600" i="1"/>
  <c r="E3600" i="1"/>
  <c r="R3599" i="1"/>
  <c r="E3599" i="1"/>
  <c r="R3598" i="1"/>
  <c r="E3598" i="1"/>
  <c r="R3597" i="1"/>
  <c r="E3597" i="1"/>
  <c r="R3596" i="1"/>
  <c r="E3596" i="1"/>
  <c r="R3595" i="1"/>
  <c r="E3595" i="1"/>
  <c r="R3594" i="1"/>
  <c r="E3594" i="1"/>
  <c r="R3593" i="1"/>
  <c r="E3593" i="1"/>
  <c r="R3592" i="1"/>
  <c r="E3592" i="1"/>
  <c r="R3591" i="1"/>
  <c r="E3591" i="1"/>
  <c r="R3590" i="1"/>
  <c r="E3590" i="1"/>
  <c r="R3589" i="1"/>
  <c r="E3589" i="1"/>
  <c r="R3588" i="1"/>
  <c r="E3588" i="1"/>
  <c r="R3587" i="1"/>
  <c r="E3587" i="1"/>
  <c r="R3586" i="1"/>
  <c r="E3586" i="1"/>
  <c r="R3585" i="1"/>
  <c r="E3585" i="1"/>
  <c r="R3584" i="1"/>
  <c r="E3584" i="1"/>
  <c r="R3583" i="1"/>
  <c r="E3583" i="1"/>
  <c r="R3582" i="1"/>
  <c r="E3582" i="1"/>
  <c r="R3581" i="1"/>
  <c r="E3581" i="1"/>
  <c r="R3580" i="1"/>
  <c r="E3580" i="1"/>
  <c r="R3579" i="1"/>
  <c r="E3579" i="1"/>
  <c r="R3578" i="1"/>
  <c r="E3578" i="1"/>
  <c r="R3577" i="1"/>
  <c r="E3577" i="1"/>
  <c r="R3576" i="1"/>
  <c r="E3576" i="1"/>
  <c r="R3575" i="1"/>
  <c r="E3575" i="1"/>
  <c r="R3574" i="1"/>
  <c r="E3574" i="1"/>
  <c r="R3573" i="1"/>
  <c r="E3573" i="1"/>
  <c r="R3572" i="1"/>
  <c r="E3572" i="1"/>
  <c r="R3571" i="1"/>
  <c r="E3571" i="1"/>
  <c r="R3570" i="1"/>
  <c r="E3570" i="1"/>
  <c r="R3569" i="1"/>
  <c r="E3569" i="1"/>
  <c r="R3568" i="1"/>
  <c r="E3568" i="1"/>
  <c r="R3567" i="1"/>
  <c r="E3567" i="1"/>
  <c r="R3566" i="1"/>
  <c r="E3566" i="1"/>
  <c r="R3565" i="1"/>
  <c r="E3565" i="1"/>
  <c r="R3564" i="1"/>
  <c r="E3564" i="1"/>
  <c r="R3563" i="1"/>
  <c r="E3563" i="1"/>
  <c r="R3562" i="1"/>
  <c r="E3562" i="1"/>
  <c r="R3561" i="1"/>
  <c r="E3561" i="1"/>
  <c r="R3560" i="1"/>
  <c r="E3560" i="1"/>
  <c r="R3559" i="1"/>
  <c r="E3559" i="1"/>
  <c r="R3558" i="1"/>
  <c r="E3558" i="1"/>
  <c r="R3557" i="1"/>
  <c r="E3557" i="1"/>
  <c r="R3556" i="1"/>
  <c r="E3556" i="1"/>
  <c r="R3555" i="1"/>
  <c r="E3555" i="1"/>
  <c r="R3554" i="1"/>
  <c r="E3554" i="1"/>
  <c r="R3553" i="1"/>
  <c r="E3553" i="1"/>
  <c r="R3552" i="1"/>
  <c r="E3552" i="1"/>
  <c r="R3551" i="1"/>
  <c r="E3551" i="1"/>
  <c r="R3550" i="1"/>
  <c r="E3550" i="1"/>
  <c r="R3549" i="1"/>
  <c r="E3549" i="1"/>
  <c r="R3548" i="1"/>
  <c r="E3548" i="1"/>
  <c r="R3547" i="1"/>
  <c r="E3547" i="1"/>
  <c r="R3546" i="1"/>
  <c r="E3546" i="1"/>
  <c r="R3545" i="1"/>
  <c r="E3545" i="1"/>
  <c r="R3544" i="1"/>
  <c r="E3544" i="1"/>
  <c r="R3543" i="1"/>
  <c r="E3543" i="1"/>
  <c r="R3542" i="1"/>
  <c r="E3542" i="1"/>
  <c r="R3541" i="1"/>
  <c r="E3541" i="1"/>
  <c r="R3540" i="1"/>
  <c r="E3540" i="1"/>
  <c r="R3539" i="1"/>
  <c r="E3539" i="1"/>
  <c r="R3538" i="1"/>
  <c r="E3538" i="1"/>
  <c r="R3537" i="1"/>
  <c r="E3537" i="1"/>
  <c r="R3536" i="1"/>
  <c r="E3536" i="1"/>
  <c r="R3535" i="1"/>
  <c r="E3535" i="1"/>
  <c r="R3534" i="1"/>
  <c r="E3534" i="1"/>
  <c r="R3533" i="1"/>
  <c r="E3533" i="1"/>
  <c r="R3532" i="1"/>
  <c r="E3532" i="1"/>
  <c r="R3531" i="1"/>
  <c r="E3531" i="1"/>
  <c r="R3530" i="1"/>
  <c r="E3530" i="1"/>
  <c r="R3529" i="1"/>
  <c r="E3529" i="1"/>
  <c r="R3528" i="1"/>
  <c r="E3528" i="1"/>
  <c r="R3527" i="1"/>
  <c r="E3527" i="1"/>
  <c r="R3526" i="1"/>
  <c r="E3526" i="1"/>
  <c r="R3525" i="1"/>
  <c r="E3525" i="1"/>
  <c r="R3524" i="1"/>
  <c r="E3524" i="1"/>
  <c r="R3523" i="1"/>
  <c r="E3523" i="1"/>
  <c r="R3522" i="1"/>
  <c r="E3522" i="1"/>
  <c r="R3521" i="1"/>
  <c r="E3521" i="1"/>
  <c r="R3520" i="1"/>
  <c r="E3520" i="1"/>
  <c r="R3519" i="1"/>
  <c r="E3519" i="1"/>
  <c r="R3518" i="1"/>
  <c r="E3518" i="1"/>
  <c r="R3517" i="1"/>
  <c r="E3517" i="1"/>
  <c r="R3516" i="1"/>
  <c r="E3516" i="1"/>
  <c r="R3515" i="1"/>
  <c r="E3515" i="1"/>
  <c r="R3514" i="1"/>
  <c r="E3514" i="1"/>
  <c r="R3513" i="1"/>
  <c r="E3513" i="1"/>
  <c r="R3512" i="1"/>
  <c r="E3512" i="1"/>
  <c r="R3511" i="1"/>
  <c r="E3511" i="1"/>
  <c r="R3510" i="1"/>
  <c r="E3510" i="1"/>
  <c r="R3509" i="1"/>
  <c r="E3509" i="1"/>
  <c r="R3508" i="1"/>
  <c r="E3508" i="1"/>
  <c r="R3507" i="1"/>
  <c r="E3507" i="1"/>
  <c r="R3506" i="1"/>
  <c r="E3506" i="1"/>
  <c r="R3505" i="1"/>
  <c r="E3505" i="1"/>
  <c r="R3504" i="1"/>
  <c r="E3504" i="1"/>
  <c r="R3503" i="1"/>
  <c r="E3503" i="1"/>
  <c r="R3502" i="1"/>
  <c r="E3502" i="1"/>
  <c r="R3501" i="1"/>
  <c r="E3501" i="1"/>
  <c r="R3500" i="1"/>
  <c r="E3500" i="1"/>
  <c r="R3499" i="1"/>
  <c r="E3499" i="1"/>
  <c r="R3498" i="1"/>
  <c r="E3498" i="1"/>
  <c r="R3497" i="1"/>
  <c r="E3497" i="1"/>
  <c r="R3496" i="1"/>
  <c r="E3496" i="1"/>
  <c r="R3495" i="1"/>
  <c r="E3495" i="1"/>
  <c r="R3494" i="1"/>
  <c r="E3494" i="1"/>
  <c r="R3493" i="1"/>
  <c r="E3493" i="1"/>
  <c r="R3492" i="1"/>
  <c r="E3492" i="1"/>
  <c r="R3491" i="1"/>
  <c r="E3491" i="1"/>
  <c r="R3490" i="1"/>
  <c r="E3490" i="1"/>
  <c r="R3489" i="1"/>
  <c r="E3489" i="1"/>
  <c r="R3488" i="1"/>
  <c r="E3488" i="1"/>
  <c r="R3487" i="1"/>
  <c r="E3487" i="1"/>
  <c r="R3486" i="1"/>
  <c r="E3486" i="1"/>
  <c r="R3485" i="1"/>
  <c r="E3485" i="1"/>
  <c r="R3484" i="1"/>
  <c r="E3484" i="1"/>
  <c r="R3483" i="1"/>
  <c r="E3483" i="1"/>
  <c r="R3482" i="1"/>
  <c r="E3482" i="1"/>
  <c r="R3481" i="1"/>
  <c r="E3481" i="1"/>
  <c r="R3480" i="1"/>
  <c r="E3480" i="1"/>
  <c r="R3479" i="1"/>
  <c r="E3479" i="1"/>
  <c r="R3478" i="1"/>
  <c r="E3478" i="1"/>
  <c r="R3477" i="1"/>
  <c r="E3477" i="1"/>
  <c r="R3476" i="1"/>
  <c r="E3476" i="1"/>
  <c r="R3475" i="1"/>
  <c r="E3475" i="1"/>
  <c r="R3474" i="1"/>
  <c r="E3474" i="1"/>
  <c r="R3473" i="1"/>
  <c r="E3473" i="1"/>
  <c r="R3472" i="1"/>
  <c r="E3472" i="1"/>
  <c r="R3471" i="1"/>
  <c r="E3471" i="1"/>
  <c r="R3470" i="1"/>
  <c r="E3470" i="1"/>
  <c r="R3469" i="1"/>
  <c r="E3469" i="1"/>
  <c r="R3468" i="1"/>
  <c r="E3468" i="1"/>
  <c r="R3467" i="1"/>
  <c r="E3467" i="1"/>
  <c r="R3466" i="1"/>
  <c r="E3466" i="1"/>
  <c r="R3465" i="1"/>
  <c r="E3465" i="1"/>
  <c r="R3464" i="1"/>
  <c r="E3464" i="1"/>
  <c r="R3463" i="1"/>
  <c r="E3463" i="1"/>
  <c r="R3462" i="1"/>
  <c r="E3462" i="1"/>
  <c r="R3461" i="1"/>
  <c r="E3461" i="1"/>
  <c r="R3460" i="1"/>
  <c r="E3460" i="1"/>
  <c r="R3459" i="1"/>
  <c r="E3459" i="1"/>
  <c r="R3458" i="1"/>
  <c r="E3458" i="1"/>
  <c r="R3457" i="1"/>
  <c r="E3457" i="1"/>
  <c r="R3456" i="1"/>
  <c r="E3456" i="1"/>
  <c r="R3455" i="1"/>
  <c r="E3455" i="1"/>
  <c r="R3454" i="1"/>
  <c r="E3454" i="1"/>
  <c r="R3453" i="1"/>
  <c r="E3453" i="1"/>
  <c r="R3452" i="1"/>
  <c r="E3452" i="1"/>
  <c r="R3451" i="1"/>
  <c r="E3451" i="1"/>
  <c r="R3450" i="1"/>
  <c r="E3450" i="1"/>
  <c r="R3449" i="1"/>
  <c r="E3449" i="1"/>
  <c r="R3448" i="1"/>
  <c r="E3448" i="1"/>
  <c r="R3447" i="1"/>
  <c r="E3447" i="1"/>
  <c r="R3446" i="1"/>
  <c r="E3446" i="1"/>
  <c r="R3445" i="1"/>
  <c r="E3445" i="1"/>
  <c r="R3444" i="1"/>
  <c r="E3444" i="1"/>
  <c r="R3443" i="1"/>
  <c r="E3443" i="1"/>
  <c r="R3442" i="1"/>
  <c r="E3442" i="1"/>
  <c r="R3441" i="1"/>
  <c r="E3441" i="1"/>
  <c r="R3440" i="1"/>
  <c r="E3440" i="1"/>
  <c r="R3439" i="1"/>
  <c r="E3439" i="1"/>
  <c r="R3438" i="1"/>
  <c r="E3438" i="1"/>
  <c r="R3437" i="1"/>
  <c r="E3437" i="1"/>
  <c r="R3436" i="1"/>
  <c r="E3436" i="1"/>
  <c r="R3435" i="1"/>
  <c r="E3435" i="1"/>
  <c r="R3434" i="1"/>
  <c r="E3434" i="1"/>
  <c r="R3433" i="1"/>
  <c r="E3433" i="1"/>
  <c r="R3432" i="1"/>
  <c r="E3432" i="1"/>
  <c r="R3431" i="1"/>
  <c r="E3431" i="1"/>
  <c r="R3430" i="1"/>
  <c r="E3430" i="1"/>
  <c r="R3429" i="1"/>
  <c r="E3429" i="1"/>
  <c r="R3428" i="1"/>
  <c r="E3428" i="1"/>
  <c r="R3427" i="1"/>
  <c r="E3427" i="1"/>
  <c r="R3426" i="1"/>
  <c r="E3426" i="1"/>
  <c r="R3425" i="1"/>
  <c r="E3425" i="1"/>
  <c r="R3424" i="1"/>
  <c r="E3424" i="1"/>
  <c r="R3423" i="1"/>
  <c r="E3423" i="1"/>
  <c r="R3422" i="1"/>
  <c r="E3422" i="1"/>
  <c r="R3421" i="1"/>
  <c r="E3421" i="1"/>
  <c r="R3420" i="1"/>
  <c r="E3420" i="1"/>
  <c r="R3419" i="1"/>
  <c r="E3419" i="1"/>
  <c r="R3418" i="1"/>
  <c r="E3418" i="1"/>
  <c r="R3417" i="1"/>
  <c r="E3417" i="1"/>
  <c r="R3416" i="1"/>
  <c r="E3416" i="1"/>
  <c r="R3415" i="1"/>
  <c r="E3415" i="1"/>
  <c r="R3414" i="1"/>
  <c r="E3414" i="1"/>
  <c r="R3413" i="1"/>
  <c r="E3413" i="1"/>
  <c r="R3412" i="1"/>
  <c r="E3412" i="1"/>
  <c r="R3411" i="1"/>
  <c r="E3411" i="1"/>
  <c r="R3410" i="1"/>
  <c r="E3410" i="1"/>
  <c r="R3409" i="1"/>
  <c r="E3409" i="1"/>
  <c r="R3408" i="1"/>
  <c r="E3408" i="1"/>
  <c r="R3407" i="1"/>
  <c r="E3407" i="1"/>
  <c r="R3406" i="1"/>
  <c r="E3406" i="1"/>
  <c r="R3405" i="1"/>
  <c r="E3405" i="1"/>
  <c r="R3404" i="1"/>
  <c r="E3404" i="1"/>
  <c r="R3403" i="1"/>
  <c r="E3403" i="1"/>
  <c r="R3402" i="1"/>
  <c r="E3402" i="1"/>
  <c r="R3401" i="1"/>
  <c r="E3401" i="1"/>
  <c r="R3400" i="1"/>
  <c r="E3400" i="1"/>
  <c r="R3399" i="1"/>
  <c r="E3399" i="1"/>
  <c r="R3398" i="1"/>
  <c r="E3398" i="1"/>
  <c r="R3397" i="1"/>
  <c r="E3397" i="1"/>
  <c r="R3396" i="1"/>
  <c r="E3396" i="1"/>
  <c r="R3395" i="1"/>
  <c r="E3395" i="1"/>
  <c r="R3394" i="1"/>
  <c r="E3394" i="1"/>
  <c r="R3393" i="1"/>
  <c r="E3393" i="1"/>
  <c r="R3392" i="1"/>
  <c r="E3392" i="1"/>
  <c r="R3391" i="1"/>
  <c r="E3391" i="1"/>
  <c r="R3390" i="1"/>
  <c r="E3390" i="1"/>
  <c r="R3389" i="1"/>
  <c r="E3389" i="1"/>
  <c r="R3388" i="1"/>
  <c r="E3388" i="1"/>
  <c r="R3387" i="1"/>
  <c r="E3387" i="1"/>
  <c r="R3386" i="1"/>
  <c r="E3386" i="1"/>
  <c r="R3385" i="1"/>
  <c r="E3385" i="1"/>
  <c r="R3384" i="1"/>
  <c r="E3384" i="1"/>
  <c r="R3383" i="1"/>
  <c r="E3383" i="1"/>
  <c r="R3382" i="1"/>
  <c r="E3382" i="1"/>
  <c r="R3381" i="1"/>
  <c r="E3381" i="1"/>
  <c r="R3380" i="1"/>
  <c r="E3380" i="1"/>
  <c r="R3379" i="1"/>
  <c r="E3379" i="1"/>
  <c r="R3378" i="1"/>
  <c r="E3378" i="1"/>
  <c r="R3377" i="1"/>
  <c r="E3377" i="1"/>
  <c r="R3376" i="1"/>
  <c r="E3376" i="1"/>
  <c r="R3375" i="1"/>
  <c r="E3375" i="1"/>
  <c r="R3374" i="1"/>
  <c r="E3374" i="1"/>
  <c r="R3373" i="1"/>
  <c r="E3373" i="1"/>
  <c r="R3372" i="1"/>
  <c r="E3372" i="1"/>
  <c r="R3371" i="1"/>
  <c r="E3371" i="1"/>
  <c r="R3370" i="1"/>
  <c r="E3370" i="1"/>
  <c r="R3369" i="1"/>
  <c r="E3369" i="1"/>
  <c r="R3368" i="1"/>
  <c r="E3368" i="1"/>
  <c r="R3367" i="1"/>
  <c r="E3367" i="1"/>
  <c r="R3366" i="1"/>
  <c r="E3366" i="1"/>
  <c r="R3365" i="1"/>
  <c r="E3365" i="1"/>
  <c r="R3364" i="1"/>
  <c r="E3364" i="1"/>
  <c r="R3363" i="1"/>
  <c r="E3363" i="1"/>
  <c r="R3362" i="1"/>
  <c r="E3362" i="1"/>
  <c r="R3361" i="1"/>
  <c r="E3361" i="1"/>
  <c r="R3360" i="1"/>
  <c r="E3360" i="1"/>
  <c r="R3359" i="1"/>
  <c r="E3359" i="1"/>
  <c r="R3358" i="1"/>
  <c r="E3358" i="1"/>
  <c r="R3357" i="1"/>
  <c r="E3357" i="1"/>
  <c r="R3356" i="1"/>
  <c r="E3356" i="1"/>
  <c r="R3355" i="1"/>
  <c r="E3355" i="1"/>
  <c r="R3354" i="1"/>
  <c r="E3354" i="1"/>
  <c r="R3353" i="1"/>
  <c r="E3353" i="1"/>
  <c r="R3352" i="1"/>
  <c r="E3352" i="1"/>
  <c r="R3351" i="1"/>
  <c r="E3351" i="1"/>
  <c r="R3350" i="1"/>
  <c r="E3350" i="1"/>
  <c r="R3349" i="1"/>
  <c r="E3349" i="1"/>
  <c r="R3348" i="1"/>
  <c r="E3348" i="1"/>
  <c r="R3347" i="1"/>
  <c r="E3347" i="1"/>
  <c r="R3346" i="1"/>
  <c r="E3346" i="1"/>
  <c r="R3345" i="1"/>
  <c r="E3345" i="1"/>
  <c r="R3344" i="1"/>
  <c r="E3344" i="1"/>
  <c r="R3343" i="1"/>
  <c r="E3343" i="1"/>
  <c r="R3342" i="1"/>
  <c r="E3342" i="1"/>
  <c r="R3341" i="1"/>
  <c r="E3341" i="1"/>
  <c r="R3340" i="1"/>
  <c r="E3340" i="1"/>
  <c r="R3339" i="1"/>
  <c r="E3339" i="1"/>
  <c r="R3338" i="1"/>
  <c r="E3338" i="1"/>
  <c r="R3337" i="1"/>
  <c r="E3337" i="1"/>
  <c r="R3336" i="1"/>
  <c r="E3336" i="1"/>
  <c r="R3335" i="1"/>
  <c r="E3335" i="1"/>
  <c r="R3334" i="1"/>
  <c r="E3334" i="1"/>
  <c r="R3333" i="1"/>
  <c r="E3333" i="1"/>
  <c r="R3332" i="1"/>
  <c r="E3332" i="1"/>
  <c r="R3331" i="1"/>
  <c r="E3331" i="1"/>
  <c r="R3330" i="1"/>
  <c r="E3330" i="1"/>
  <c r="R3329" i="1"/>
  <c r="E3329" i="1"/>
  <c r="R3328" i="1"/>
  <c r="E3328" i="1"/>
  <c r="R3327" i="1"/>
  <c r="E3327" i="1"/>
  <c r="R3326" i="1"/>
  <c r="E3326" i="1"/>
  <c r="R3325" i="1"/>
  <c r="E3325" i="1"/>
  <c r="R3324" i="1"/>
  <c r="E3324" i="1"/>
  <c r="R3323" i="1"/>
  <c r="E3323" i="1"/>
  <c r="R3322" i="1"/>
  <c r="E3322" i="1"/>
  <c r="R3321" i="1"/>
  <c r="E3321" i="1"/>
  <c r="R3320" i="1"/>
  <c r="E3320" i="1"/>
  <c r="R3319" i="1"/>
  <c r="E3319" i="1"/>
  <c r="R3318" i="1"/>
  <c r="E3318" i="1"/>
  <c r="R3317" i="1"/>
  <c r="E3317" i="1"/>
  <c r="R3316" i="1"/>
  <c r="E3316" i="1"/>
  <c r="R3315" i="1"/>
  <c r="E3315" i="1"/>
  <c r="R3314" i="1"/>
  <c r="E3314" i="1"/>
  <c r="R3313" i="1"/>
  <c r="E3313" i="1"/>
  <c r="R3312" i="1"/>
  <c r="E3312" i="1"/>
  <c r="R3311" i="1"/>
  <c r="E3311" i="1"/>
  <c r="R3310" i="1"/>
  <c r="E3310" i="1"/>
  <c r="R3309" i="1"/>
  <c r="E3309" i="1"/>
  <c r="R3308" i="1"/>
  <c r="E3308" i="1"/>
  <c r="R3307" i="1"/>
  <c r="E3307" i="1"/>
  <c r="R3306" i="1"/>
  <c r="E3306" i="1"/>
  <c r="R3305" i="1"/>
  <c r="E3305" i="1"/>
  <c r="R3304" i="1"/>
  <c r="E3304" i="1"/>
  <c r="R3303" i="1"/>
  <c r="E3303" i="1"/>
  <c r="R3302" i="1"/>
  <c r="E3302" i="1"/>
  <c r="R3301" i="1"/>
  <c r="E3301" i="1"/>
  <c r="R3300" i="1"/>
  <c r="E3300" i="1"/>
  <c r="R3299" i="1"/>
  <c r="E3299" i="1"/>
  <c r="R3298" i="1"/>
  <c r="E3298" i="1"/>
  <c r="R3297" i="1"/>
  <c r="E3297" i="1"/>
  <c r="R3296" i="1"/>
  <c r="E3296" i="1"/>
  <c r="R3295" i="1"/>
  <c r="E3295" i="1"/>
  <c r="R3294" i="1"/>
  <c r="E3294" i="1"/>
  <c r="R3293" i="1"/>
  <c r="E3293" i="1"/>
  <c r="R3292" i="1"/>
  <c r="E3292" i="1"/>
  <c r="R3291" i="1"/>
  <c r="E3291" i="1"/>
  <c r="R3290" i="1"/>
  <c r="E3290" i="1"/>
  <c r="R3289" i="1"/>
  <c r="E3289" i="1"/>
  <c r="R3288" i="1"/>
  <c r="E3288" i="1"/>
  <c r="R3287" i="1"/>
  <c r="E3287" i="1"/>
  <c r="R3286" i="1"/>
  <c r="E3286" i="1"/>
  <c r="R3285" i="1"/>
  <c r="E3285" i="1"/>
  <c r="R3284" i="1"/>
  <c r="E3284" i="1"/>
  <c r="R3283" i="1"/>
  <c r="E3283" i="1"/>
  <c r="R3282" i="1"/>
  <c r="E3282" i="1"/>
  <c r="R3281" i="1"/>
  <c r="E3281" i="1"/>
  <c r="R3280" i="1"/>
  <c r="E3280" i="1"/>
  <c r="R3279" i="1"/>
  <c r="E3279" i="1"/>
  <c r="R3278" i="1"/>
  <c r="E3278" i="1"/>
  <c r="R3277" i="1"/>
  <c r="E3277" i="1"/>
  <c r="R3276" i="1"/>
  <c r="E3276" i="1"/>
  <c r="R3275" i="1"/>
  <c r="E3275" i="1"/>
  <c r="R3274" i="1"/>
  <c r="E3274" i="1"/>
  <c r="R3273" i="1"/>
  <c r="E3273" i="1"/>
  <c r="R3272" i="1"/>
  <c r="E3272" i="1"/>
  <c r="R3271" i="1"/>
  <c r="E3271" i="1"/>
  <c r="R3270" i="1"/>
  <c r="E3270" i="1"/>
  <c r="R3269" i="1"/>
  <c r="E3269" i="1"/>
  <c r="R3268" i="1"/>
  <c r="E3268" i="1"/>
  <c r="R3267" i="1"/>
  <c r="E3267" i="1"/>
  <c r="R3266" i="1"/>
  <c r="E3266" i="1"/>
  <c r="R3265" i="1"/>
  <c r="E3265" i="1"/>
  <c r="R3264" i="1"/>
  <c r="E3264" i="1"/>
  <c r="R3263" i="1"/>
  <c r="E3263" i="1"/>
  <c r="R3262" i="1"/>
  <c r="E3262" i="1"/>
  <c r="R3261" i="1"/>
  <c r="E3261" i="1"/>
  <c r="R3260" i="1"/>
  <c r="E3260" i="1"/>
  <c r="R3259" i="1"/>
  <c r="E3259" i="1"/>
  <c r="R3258" i="1"/>
  <c r="E3258" i="1"/>
  <c r="R3257" i="1"/>
  <c r="E3257" i="1"/>
  <c r="R3256" i="1"/>
  <c r="E3256" i="1"/>
  <c r="R3255" i="1"/>
  <c r="E3255" i="1"/>
  <c r="R3254" i="1"/>
  <c r="E3254" i="1"/>
  <c r="R3253" i="1"/>
  <c r="E3253" i="1"/>
  <c r="R3252" i="1"/>
  <c r="E3252" i="1"/>
  <c r="R3251" i="1"/>
  <c r="E3251" i="1"/>
  <c r="R3250" i="1"/>
  <c r="E3250" i="1"/>
  <c r="R3249" i="1"/>
  <c r="E3249" i="1"/>
  <c r="R3248" i="1"/>
  <c r="E3248" i="1"/>
  <c r="R3247" i="1"/>
  <c r="E3247" i="1"/>
  <c r="R3246" i="1"/>
  <c r="E3246" i="1"/>
  <c r="R3245" i="1"/>
  <c r="E3245" i="1"/>
  <c r="R3244" i="1"/>
  <c r="E3244" i="1"/>
  <c r="R3243" i="1"/>
  <c r="E3243" i="1"/>
  <c r="R3242" i="1"/>
  <c r="E3242" i="1"/>
  <c r="R3241" i="1"/>
  <c r="E3241" i="1"/>
  <c r="R3240" i="1"/>
  <c r="E3240" i="1"/>
  <c r="R3239" i="1"/>
  <c r="E3239" i="1"/>
  <c r="R3238" i="1"/>
  <c r="E3238" i="1"/>
  <c r="R3237" i="1"/>
  <c r="E3237" i="1"/>
  <c r="R3236" i="1"/>
  <c r="E3236" i="1"/>
  <c r="R3235" i="1"/>
  <c r="E3235" i="1"/>
  <c r="R3234" i="1"/>
  <c r="E3234" i="1"/>
  <c r="R3233" i="1"/>
  <c r="E3233" i="1"/>
  <c r="R3232" i="1"/>
  <c r="E3232" i="1"/>
  <c r="R3231" i="1"/>
  <c r="E3231" i="1"/>
  <c r="R3230" i="1"/>
  <c r="E3230" i="1"/>
  <c r="R3229" i="1"/>
  <c r="E3229" i="1"/>
  <c r="R3228" i="1"/>
  <c r="E3228" i="1"/>
  <c r="R3227" i="1"/>
  <c r="E3227" i="1"/>
  <c r="R3226" i="1"/>
  <c r="E3226" i="1"/>
  <c r="R3225" i="1"/>
  <c r="E3225" i="1"/>
  <c r="R3224" i="1"/>
  <c r="E3224" i="1"/>
  <c r="R3223" i="1"/>
  <c r="E3223" i="1"/>
  <c r="R3222" i="1"/>
  <c r="E3222" i="1"/>
  <c r="R3221" i="1"/>
  <c r="E3221" i="1"/>
  <c r="R3220" i="1"/>
  <c r="E3220" i="1"/>
  <c r="R3219" i="1"/>
  <c r="E3219" i="1"/>
  <c r="R3218" i="1"/>
  <c r="E3218" i="1"/>
  <c r="R3217" i="1"/>
  <c r="E3217" i="1"/>
  <c r="R3216" i="1"/>
  <c r="E3216" i="1"/>
  <c r="R3215" i="1"/>
  <c r="E3215" i="1"/>
  <c r="R3214" i="1"/>
  <c r="E3214" i="1"/>
  <c r="R3213" i="1"/>
  <c r="E3213" i="1"/>
  <c r="R3212" i="1"/>
  <c r="E3212" i="1"/>
  <c r="R3211" i="1"/>
  <c r="E3211" i="1"/>
  <c r="R3210" i="1"/>
  <c r="E3210" i="1"/>
  <c r="R3209" i="1"/>
  <c r="E3209" i="1"/>
  <c r="R3208" i="1"/>
  <c r="E3208" i="1"/>
  <c r="R3207" i="1"/>
  <c r="E3207" i="1"/>
  <c r="R3206" i="1"/>
  <c r="E3206" i="1"/>
  <c r="R3205" i="1"/>
  <c r="E3205" i="1"/>
  <c r="R3204" i="1"/>
  <c r="E3204" i="1"/>
  <c r="R3203" i="1"/>
  <c r="E3203" i="1"/>
  <c r="R3202" i="1"/>
  <c r="E3202" i="1"/>
  <c r="R3201" i="1"/>
  <c r="E3201" i="1"/>
  <c r="R3200" i="1"/>
  <c r="E3200" i="1"/>
  <c r="R3199" i="1"/>
  <c r="E3199" i="1"/>
  <c r="R3198" i="1"/>
  <c r="E3198" i="1"/>
  <c r="R3197" i="1"/>
  <c r="E3197" i="1"/>
  <c r="R3196" i="1"/>
  <c r="E3196" i="1"/>
  <c r="R3195" i="1"/>
  <c r="E3195" i="1"/>
  <c r="R3194" i="1"/>
  <c r="E3194" i="1"/>
  <c r="R3193" i="1"/>
  <c r="E3193" i="1"/>
  <c r="R3192" i="1"/>
  <c r="E3192" i="1"/>
  <c r="R3191" i="1"/>
  <c r="E3191" i="1"/>
  <c r="R3190" i="1"/>
  <c r="E3190" i="1"/>
  <c r="R3189" i="1"/>
  <c r="E3189" i="1"/>
  <c r="R3188" i="1"/>
  <c r="E3188" i="1"/>
  <c r="R3187" i="1"/>
  <c r="E3187" i="1"/>
  <c r="R3186" i="1"/>
  <c r="E3186" i="1"/>
  <c r="R3185" i="1"/>
  <c r="E3185" i="1"/>
  <c r="R3184" i="1"/>
  <c r="E3184" i="1"/>
  <c r="R3183" i="1"/>
  <c r="E3183" i="1"/>
  <c r="R3182" i="1"/>
  <c r="E3182" i="1"/>
  <c r="R3181" i="1"/>
  <c r="E3181" i="1"/>
  <c r="R3180" i="1"/>
  <c r="E3180" i="1"/>
  <c r="R3179" i="1"/>
  <c r="E3179" i="1"/>
  <c r="R3178" i="1"/>
  <c r="E3178" i="1"/>
  <c r="R3177" i="1"/>
  <c r="E3177" i="1"/>
  <c r="R3176" i="1"/>
  <c r="E3176" i="1"/>
  <c r="R3175" i="1"/>
  <c r="E3175" i="1"/>
  <c r="R3174" i="1"/>
  <c r="E3174" i="1"/>
  <c r="R3173" i="1"/>
  <c r="E3173" i="1"/>
  <c r="R3172" i="1"/>
  <c r="E3172" i="1"/>
  <c r="R3171" i="1"/>
  <c r="E3171" i="1"/>
  <c r="R3170" i="1"/>
  <c r="E3170" i="1"/>
  <c r="R3169" i="1"/>
  <c r="E3169" i="1"/>
  <c r="R3168" i="1"/>
  <c r="E3168" i="1"/>
  <c r="R3167" i="1"/>
  <c r="E3167" i="1"/>
  <c r="R3166" i="1"/>
  <c r="E3166" i="1"/>
  <c r="R3165" i="1"/>
  <c r="E3165" i="1"/>
  <c r="R3164" i="1"/>
  <c r="E3164" i="1"/>
  <c r="R3163" i="1"/>
  <c r="E3163" i="1"/>
  <c r="R3162" i="1"/>
  <c r="E3162" i="1"/>
  <c r="R3161" i="1"/>
  <c r="E3161" i="1"/>
  <c r="R3160" i="1"/>
  <c r="E3160" i="1"/>
  <c r="R3159" i="1"/>
  <c r="E3159" i="1"/>
  <c r="R3158" i="1"/>
  <c r="E3158" i="1"/>
  <c r="R3157" i="1"/>
  <c r="E3157" i="1"/>
  <c r="R3156" i="1"/>
  <c r="E3156" i="1"/>
  <c r="R3155" i="1"/>
  <c r="E3155" i="1"/>
  <c r="R3154" i="1"/>
  <c r="E3154" i="1"/>
  <c r="R3153" i="1"/>
  <c r="E3153" i="1"/>
  <c r="R3152" i="1"/>
  <c r="E3152" i="1"/>
  <c r="R3151" i="1"/>
  <c r="E3151" i="1"/>
  <c r="R3150" i="1"/>
  <c r="E3150" i="1"/>
  <c r="R3149" i="1"/>
  <c r="E3149" i="1"/>
  <c r="R3148" i="1"/>
  <c r="E3148" i="1"/>
  <c r="R3147" i="1"/>
  <c r="E3147" i="1"/>
  <c r="R3146" i="1"/>
  <c r="E3146" i="1"/>
  <c r="R3145" i="1"/>
  <c r="E3145" i="1"/>
  <c r="R3144" i="1"/>
  <c r="E3144" i="1"/>
  <c r="R3143" i="1"/>
  <c r="E3143" i="1"/>
  <c r="R3142" i="1"/>
  <c r="E3142" i="1"/>
  <c r="R3141" i="1"/>
  <c r="E3141" i="1"/>
  <c r="R3140" i="1"/>
  <c r="E3140" i="1"/>
  <c r="R3139" i="1"/>
  <c r="E3139" i="1"/>
  <c r="R3138" i="1"/>
  <c r="E3138" i="1"/>
  <c r="R3137" i="1"/>
  <c r="E3137" i="1"/>
  <c r="R3136" i="1"/>
  <c r="E3136" i="1"/>
  <c r="R3135" i="1"/>
  <c r="E3135" i="1"/>
  <c r="R3134" i="1"/>
  <c r="E3134" i="1"/>
  <c r="R3133" i="1"/>
  <c r="E3133" i="1"/>
  <c r="R3132" i="1"/>
  <c r="E3132" i="1"/>
  <c r="R3131" i="1"/>
  <c r="E3131" i="1"/>
  <c r="R3130" i="1"/>
  <c r="E3130" i="1"/>
  <c r="R3129" i="1"/>
  <c r="E3129" i="1"/>
  <c r="R3128" i="1"/>
  <c r="E3128" i="1"/>
  <c r="R3127" i="1"/>
  <c r="E3127" i="1"/>
  <c r="R3126" i="1"/>
  <c r="E3126" i="1"/>
  <c r="R3125" i="1"/>
  <c r="E3125" i="1"/>
  <c r="R3124" i="1"/>
  <c r="E3124" i="1"/>
  <c r="R3123" i="1"/>
  <c r="E3123" i="1"/>
  <c r="R3122" i="1"/>
  <c r="E3122" i="1"/>
  <c r="R3121" i="1"/>
  <c r="E3121" i="1"/>
  <c r="R3120" i="1"/>
  <c r="E3120" i="1"/>
  <c r="R3119" i="1"/>
  <c r="E3119" i="1"/>
  <c r="R3118" i="1"/>
  <c r="E3118" i="1"/>
  <c r="R3117" i="1"/>
  <c r="E3117" i="1"/>
  <c r="R3116" i="1"/>
  <c r="E3116" i="1"/>
  <c r="R3115" i="1"/>
  <c r="E3115" i="1"/>
  <c r="R3114" i="1"/>
  <c r="E3114" i="1"/>
  <c r="R3113" i="1"/>
  <c r="E3113" i="1"/>
  <c r="R3112" i="1"/>
  <c r="E3112" i="1"/>
  <c r="R3111" i="1"/>
  <c r="E3111" i="1"/>
  <c r="R3110" i="1"/>
  <c r="E3110" i="1"/>
  <c r="R3109" i="1"/>
  <c r="E3109" i="1"/>
  <c r="R3108" i="1"/>
  <c r="E3108" i="1"/>
  <c r="R3107" i="1"/>
  <c r="E3107" i="1"/>
  <c r="R3106" i="1"/>
  <c r="E3106" i="1"/>
  <c r="R3105" i="1"/>
  <c r="E3105" i="1"/>
  <c r="R3104" i="1"/>
  <c r="E3104" i="1"/>
  <c r="R3103" i="1"/>
  <c r="E3103" i="1"/>
  <c r="R3102" i="1"/>
  <c r="E3102" i="1"/>
  <c r="R3101" i="1"/>
  <c r="E3101" i="1"/>
  <c r="R3100" i="1"/>
  <c r="E3100" i="1"/>
  <c r="R3099" i="1"/>
  <c r="E3099" i="1"/>
  <c r="R3098" i="1"/>
  <c r="E3098" i="1"/>
  <c r="R3097" i="1"/>
  <c r="E3097" i="1"/>
  <c r="R3096" i="1"/>
  <c r="E3096" i="1"/>
  <c r="R3095" i="1"/>
  <c r="E3095" i="1"/>
  <c r="R3094" i="1"/>
  <c r="E3094" i="1"/>
  <c r="R3093" i="1"/>
  <c r="E3093" i="1"/>
  <c r="R3092" i="1"/>
  <c r="E3092" i="1"/>
  <c r="R3091" i="1"/>
  <c r="E3091" i="1"/>
  <c r="R3090" i="1"/>
  <c r="E3090" i="1"/>
  <c r="R3089" i="1"/>
  <c r="E3089" i="1"/>
  <c r="R3088" i="1"/>
  <c r="E3088" i="1"/>
  <c r="R3087" i="1"/>
  <c r="E3087" i="1"/>
  <c r="R3086" i="1"/>
  <c r="E3086" i="1"/>
  <c r="R3085" i="1"/>
  <c r="E3085" i="1"/>
  <c r="R3084" i="1"/>
  <c r="E3084" i="1"/>
  <c r="R3083" i="1"/>
  <c r="E3083" i="1"/>
  <c r="R3082" i="1"/>
  <c r="E3082" i="1"/>
  <c r="R3081" i="1"/>
  <c r="E3081" i="1"/>
  <c r="R3080" i="1"/>
  <c r="E3080" i="1"/>
  <c r="R3079" i="1"/>
  <c r="E3079" i="1"/>
  <c r="R3078" i="1"/>
  <c r="E3078" i="1"/>
  <c r="R3077" i="1"/>
  <c r="E3077" i="1"/>
  <c r="R3076" i="1"/>
  <c r="E3076" i="1"/>
  <c r="R3075" i="1"/>
  <c r="E3075" i="1"/>
  <c r="R3074" i="1"/>
  <c r="E3074" i="1"/>
  <c r="R3073" i="1"/>
  <c r="E3073" i="1"/>
  <c r="R3072" i="1"/>
  <c r="E3072" i="1"/>
  <c r="R3071" i="1"/>
  <c r="E3071" i="1"/>
  <c r="R3070" i="1"/>
  <c r="E3070" i="1"/>
  <c r="R3069" i="1"/>
  <c r="E3069" i="1"/>
  <c r="R3068" i="1"/>
  <c r="E3068" i="1"/>
  <c r="R3067" i="1"/>
  <c r="E3067" i="1"/>
  <c r="R3066" i="1"/>
  <c r="E3066" i="1"/>
  <c r="R3065" i="1"/>
  <c r="E3065" i="1"/>
  <c r="R3064" i="1"/>
  <c r="E3064" i="1"/>
  <c r="R3063" i="1"/>
  <c r="E3063" i="1"/>
  <c r="R3062" i="1"/>
  <c r="E3062" i="1"/>
  <c r="R3061" i="1"/>
  <c r="E3061" i="1"/>
  <c r="R3060" i="1"/>
  <c r="E3060" i="1"/>
  <c r="R3059" i="1"/>
  <c r="E3059" i="1"/>
  <c r="R3058" i="1"/>
  <c r="E3058" i="1"/>
  <c r="R3057" i="1"/>
  <c r="E3057" i="1"/>
  <c r="R3056" i="1"/>
  <c r="E3056" i="1"/>
  <c r="R3055" i="1"/>
  <c r="E3055" i="1"/>
  <c r="R3054" i="1"/>
  <c r="E3054" i="1"/>
  <c r="R3053" i="1"/>
  <c r="E3053" i="1"/>
  <c r="R3052" i="1"/>
  <c r="E3052" i="1"/>
  <c r="R3051" i="1"/>
  <c r="E3051" i="1"/>
  <c r="R3050" i="1"/>
  <c r="E3050" i="1"/>
  <c r="R3049" i="1"/>
  <c r="E3049" i="1"/>
  <c r="R3048" i="1"/>
  <c r="E3048" i="1"/>
  <c r="R3047" i="1"/>
  <c r="E3047" i="1"/>
  <c r="R3046" i="1"/>
  <c r="E3046" i="1"/>
  <c r="R3045" i="1"/>
  <c r="E3045" i="1"/>
  <c r="R3044" i="1"/>
  <c r="E3044" i="1"/>
  <c r="R3043" i="1"/>
  <c r="E3043" i="1"/>
  <c r="R3042" i="1"/>
  <c r="E3042" i="1"/>
  <c r="R3041" i="1"/>
  <c r="E3041" i="1"/>
  <c r="R3040" i="1"/>
  <c r="E3040" i="1"/>
  <c r="R3039" i="1"/>
  <c r="E3039" i="1"/>
  <c r="R3038" i="1"/>
  <c r="E3038" i="1"/>
  <c r="R3037" i="1"/>
  <c r="E3037" i="1"/>
  <c r="R3036" i="1"/>
  <c r="E3036" i="1"/>
  <c r="R3035" i="1"/>
  <c r="E3035" i="1"/>
  <c r="R3034" i="1"/>
  <c r="E3034" i="1"/>
  <c r="R3033" i="1"/>
  <c r="E3033" i="1"/>
  <c r="R3032" i="1"/>
  <c r="E3032" i="1"/>
  <c r="R3031" i="1"/>
  <c r="E3031" i="1"/>
  <c r="R3030" i="1"/>
  <c r="E3030" i="1"/>
  <c r="R3029" i="1"/>
  <c r="E3029" i="1"/>
  <c r="R3028" i="1"/>
  <c r="E3028" i="1"/>
  <c r="R3027" i="1"/>
  <c r="E3027" i="1"/>
  <c r="R3026" i="1"/>
  <c r="E3026" i="1"/>
  <c r="R3025" i="1"/>
  <c r="E3025" i="1"/>
  <c r="R3024" i="1"/>
  <c r="E3024" i="1"/>
  <c r="R3023" i="1"/>
  <c r="E3023" i="1"/>
  <c r="R3022" i="1"/>
  <c r="E3022" i="1"/>
  <c r="R3021" i="1"/>
  <c r="E3021" i="1"/>
  <c r="R3020" i="1"/>
  <c r="E3020" i="1"/>
  <c r="R3019" i="1"/>
  <c r="E3019" i="1"/>
  <c r="R3018" i="1"/>
  <c r="E3018" i="1"/>
  <c r="R3017" i="1"/>
  <c r="E3017" i="1"/>
  <c r="R3016" i="1"/>
  <c r="E3016" i="1"/>
  <c r="R3015" i="1"/>
  <c r="E3015" i="1"/>
  <c r="R3014" i="1"/>
  <c r="E3014" i="1"/>
  <c r="R3013" i="1"/>
  <c r="E3013" i="1"/>
  <c r="R3012" i="1"/>
  <c r="E3012" i="1"/>
  <c r="R3011" i="1"/>
  <c r="E3011" i="1"/>
  <c r="R3010" i="1"/>
  <c r="E3010" i="1"/>
  <c r="R3009" i="1"/>
  <c r="E3009" i="1"/>
  <c r="R3008" i="1"/>
  <c r="E3008" i="1"/>
  <c r="R3007" i="1"/>
  <c r="E3007" i="1"/>
  <c r="R3006" i="1"/>
  <c r="E3006" i="1"/>
  <c r="R3005" i="1"/>
  <c r="E3005" i="1"/>
  <c r="R3004" i="1"/>
  <c r="E3004" i="1"/>
  <c r="R3003" i="1"/>
  <c r="E3003" i="1"/>
  <c r="R3002" i="1"/>
  <c r="E3002" i="1"/>
  <c r="R3001" i="1"/>
  <c r="E3001" i="1"/>
  <c r="R3000" i="1"/>
  <c r="E3000" i="1"/>
  <c r="R2999" i="1"/>
  <c r="E2999" i="1"/>
  <c r="R2998" i="1"/>
  <c r="E2998" i="1"/>
  <c r="R2997" i="1"/>
  <c r="E2997" i="1"/>
  <c r="R2996" i="1"/>
  <c r="E2996" i="1"/>
  <c r="R2995" i="1"/>
  <c r="E2995" i="1"/>
  <c r="R2994" i="1"/>
  <c r="E2994" i="1"/>
  <c r="R2993" i="1"/>
  <c r="E2993" i="1"/>
  <c r="R2992" i="1"/>
  <c r="E2992" i="1"/>
  <c r="R2991" i="1"/>
  <c r="E2991" i="1"/>
  <c r="R2990" i="1"/>
  <c r="E2990" i="1"/>
  <c r="R2989" i="1"/>
  <c r="E2989" i="1"/>
  <c r="R2988" i="1"/>
  <c r="E2988" i="1"/>
  <c r="R2987" i="1"/>
  <c r="E2987" i="1"/>
  <c r="R2986" i="1"/>
  <c r="E2986" i="1"/>
  <c r="R2985" i="1"/>
  <c r="E2985" i="1"/>
  <c r="R2984" i="1"/>
  <c r="E2984" i="1"/>
  <c r="R2983" i="1"/>
  <c r="E2983" i="1"/>
  <c r="R2982" i="1"/>
  <c r="E2982" i="1"/>
  <c r="R2981" i="1"/>
  <c r="E2981" i="1"/>
  <c r="R2980" i="1"/>
  <c r="E2980" i="1"/>
  <c r="R2979" i="1"/>
  <c r="E2979" i="1"/>
  <c r="R2978" i="1"/>
  <c r="E2978" i="1"/>
  <c r="R2977" i="1"/>
  <c r="E2977" i="1"/>
  <c r="R2976" i="1"/>
  <c r="E2976" i="1"/>
  <c r="R2975" i="1"/>
  <c r="E2975" i="1"/>
  <c r="R2974" i="1"/>
  <c r="E2974" i="1"/>
  <c r="R2973" i="1"/>
  <c r="E2973" i="1"/>
  <c r="R2972" i="1"/>
  <c r="E2972" i="1"/>
  <c r="R2971" i="1"/>
  <c r="E2971" i="1"/>
  <c r="R2970" i="1"/>
  <c r="E2970" i="1"/>
  <c r="R2969" i="1"/>
  <c r="E2969" i="1"/>
  <c r="R2968" i="1"/>
  <c r="E2968" i="1"/>
  <c r="R2967" i="1"/>
  <c r="E2967" i="1"/>
  <c r="R2966" i="1"/>
  <c r="E2966" i="1"/>
  <c r="R2965" i="1"/>
  <c r="E2965" i="1"/>
  <c r="R2964" i="1"/>
  <c r="E2964" i="1"/>
  <c r="R2963" i="1"/>
  <c r="E2963" i="1"/>
  <c r="R2962" i="1"/>
  <c r="E2962" i="1"/>
  <c r="R2961" i="1"/>
  <c r="E2961" i="1"/>
  <c r="R2960" i="1"/>
  <c r="E2960" i="1"/>
  <c r="R2959" i="1"/>
  <c r="E2959" i="1"/>
  <c r="R2958" i="1"/>
  <c r="E2958" i="1"/>
  <c r="R2957" i="1"/>
  <c r="E2957" i="1"/>
  <c r="R2956" i="1"/>
  <c r="E2956" i="1"/>
  <c r="R2955" i="1"/>
  <c r="E2955" i="1"/>
  <c r="R2954" i="1"/>
  <c r="E2954" i="1"/>
  <c r="R2953" i="1"/>
  <c r="E2953" i="1"/>
  <c r="R2952" i="1"/>
  <c r="E2952" i="1"/>
  <c r="R2951" i="1"/>
  <c r="E2951" i="1"/>
  <c r="R2950" i="1"/>
  <c r="E2950" i="1"/>
  <c r="R2949" i="1"/>
  <c r="E2949" i="1"/>
  <c r="R2948" i="1"/>
  <c r="E2948" i="1"/>
  <c r="R2947" i="1"/>
  <c r="E2947" i="1"/>
  <c r="R2946" i="1"/>
  <c r="E2946" i="1"/>
  <c r="R2945" i="1"/>
  <c r="E2945" i="1"/>
  <c r="R2944" i="1"/>
  <c r="E2944" i="1"/>
  <c r="R2943" i="1"/>
  <c r="E2943" i="1"/>
  <c r="R2942" i="1"/>
  <c r="E2942" i="1"/>
  <c r="R2941" i="1"/>
  <c r="E2941" i="1"/>
  <c r="R2940" i="1"/>
  <c r="E2940" i="1"/>
  <c r="R2939" i="1"/>
  <c r="E2939" i="1"/>
  <c r="R2938" i="1"/>
  <c r="E2938" i="1"/>
  <c r="R2937" i="1"/>
  <c r="E2937" i="1"/>
  <c r="R2936" i="1"/>
  <c r="E2936" i="1"/>
  <c r="R2935" i="1"/>
  <c r="E2935" i="1"/>
  <c r="R2934" i="1"/>
  <c r="E2934" i="1"/>
  <c r="R2933" i="1"/>
  <c r="E2933" i="1"/>
  <c r="R2932" i="1"/>
  <c r="E2932" i="1"/>
  <c r="R2931" i="1"/>
  <c r="E2931" i="1"/>
  <c r="R2930" i="1"/>
  <c r="E2930" i="1"/>
  <c r="R2929" i="1"/>
  <c r="E2929" i="1"/>
  <c r="R2928" i="1"/>
  <c r="E2928" i="1"/>
  <c r="R2927" i="1"/>
  <c r="E2927" i="1"/>
  <c r="R2926" i="1"/>
  <c r="E2926" i="1"/>
  <c r="R2925" i="1"/>
  <c r="E2925" i="1"/>
  <c r="R2924" i="1"/>
  <c r="E2924" i="1"/>
  <c r="R2923" i="1"/>
  <c r="E2923" i="1"/>
  <c r="R2922" i="1"/>
  <c r="E2922" i="1"/>
  <c r="R2921" i="1"/>
  <c r="E2921" i="1"/>
  <c r="R2920" i="1"/>
  <c r="E2920" i="1"/>
  <c r="R2919" i="1"/>
  <c r="E2919" i="1"/>
  <c r="R2918" i="1"/>
  <c r="E2918" i="1"/>
  <c r="R2917" i="1"/>
  <c r="E2917" i="1"/>
  <c r="R2916" i="1"/>
  <c r="E2916" i="1"/>
  <c r="R2915" i="1"/>
  <c r="E2915" i="1"/>
  <c r="R2914" i="1"/>
  <c r="E2914" i="1"/>
  <c r="R2913" i="1"/>
  <c r="E2913" i="1"/>
  <c r="R2912" i="1"/>
  <c r="E2912" i="1"/>
  <c r="R2911" i="1"/>
  <c r="E2911" i="1"/>
  <c r="R2910" i="1"/>
  <c r="E2910" i="1"/>
  <c r="R2909" i="1"/>
  <c r="E2909" i="1"/>
  <c r="R2908" i="1"/>
  <c r="E2908" i="1"/>
  <c r="R2907" i="1"/>
  <c r="E2907" i="1"/>
  <c r="R2906" i="1"/>
  <c r="E2906" i="1"/>
  <c r="R2905" i="1"/>
  <c r="E2905" i="1"/>
  <c r="R2904" i="1"/>
  <c r="E2904" i="1"/>
  <c r="R2903" i="1"/>
  <c r="E2903" i="1"/>
  <c r="R2902" i="1"/>
  <c r="E2902" i="1"/>
  <c r="R2901" i="1"/>
  <c r="E2901" i="1"/>
  <c r="R2900" i="1"/>
  <c r="E2900" i="1"/>
  <c r="R2899" i="1"/>
  <c r="E2899" i="1"/>
  <c r="R2898" i="1"/>
  <c r="E2898" i="1"/>
  <c r="R2897" i="1"/>
  <c r="E2897" i="1"/>
  <c r="R2896" i="1"/>
  <c r="E2896" i="1"/>
  <c r="R2895" i="1"/>
  <c r="E2895" i="1"/>
  <c r="R2894" i="1"/>
  <c r="E2894" i="1"/>
  <c r="R2893" i="1"/>
  <c r="E2893" i="1"/>
  <c r="R2892" i="1"/>
  <c r="E2892" i="1"/>
  <c r="R2891" i="1"/>
  <c r="E2891" i="1"/>
  <c r="R2890" i="1"/>
  <c r="E2890" i="1"/>
  <c r="R2889" i="1"/>
  <c r="E2889" i="1"/>
  <c r="R2888" i="1"/>
  <c r="E2888" i="1"/>
  <c r="R2887" i="1"/>
  <c r="E2887" i="1"/>
  <c r="R2886" i="1"/>
  <c r="E2886" i="1"/>
  <c r="R2885" i="1"/>
  <c r="E2885" i="1"/>
  <c r="R2884" i="1"/>
  <c r="E2884" i="1"/>
  <c r="R2883" i="1"/>
  <c r="E2883" i="1"/>
  <c r="R2882" i="1"/>
  <c r="E2882" i="1"/>
  <c r="R2881" i="1"/>
  <c r="E2881" i="1"/>
  <c r="R2880" i="1"/>
  <c r="E2880" i="1"/>
  <c r="R2879" i="1"/>
  <c r="E2879" i="1"/>
  <c r="R2878" i="1"/>
  <c r="E2878" i="1"/>
  <c r="R2877" i="1"/>
  <c r="E2877" i="1"/>
  <c r="R2876" i="1"/>
  <c r="E2876" i="1"/>
  <c r="R2875" i="1"/>
  <c r="E2875" i="1"/>
  <c r="R2874" i="1"/>
  <c r="E2874" i="1"/>
  <c r="R2873" i="1"/>
  <c r="E2873" i="1"/>
  <c r="R2872" i="1"/>
  <c r="E2872" i="1"/>
  <c r="R2871" i="1"/>
  <c r="E2871" i="1"/>
  <c r="R2870" i="1"/>
  <c r="E2870" i="1"/>
  <c r="R2869" i="1"/>
  <c r="E2869" i="1"/>
  <c r="R2868" i="1"/>
  <c r="E2868" i="1"/>
  <c r="R2867" i="1"/>
  <c r="E2867" i="1"/>
  <c r="R2866" i="1"/>
  <c r="E2866" i="1"/>
  <c r="R2865" i="1"/>
  <c r="E2865" i="1"/>
  <c r="R2864" i="1"/>
  <c r="E2864" i="1"/>
  <c r="R2863" i="1"/>
  <c r="E2863" i="1"/>
  <c r="R2862" i="1"/>
  <c r="E2862" i="1"/>
  <c r="R2861" i="1"/>
  <c r="E2861" i="1"/>
  <c r="R2860" i="1"/>
  <c r="E2860" i="1"/>
  <c r="R2859" i="1"/>
  <c r="E2859" i="1"/>
  <c r="R2858" i="1"/>
  <c r="E2858" i="1"/>
  <c r="R2857" i="1"/>
  <c r="E2857" i="1"/>
  <c r="R2856" i="1"/>
  <c r="E2856" i="1"/>
  <c r="R2855" i="1"/>
  <c r="E2855" i="1"/>
  <c r="R2854" i="1"/>
  <c r="E2854" i="1"/>
  <c r="R2853" i="1"/>
  <c r="E2853" i="1"/>
  <c r="R2852" i="1"/>
  <c r="E2852" i="1"/>
  <c r="R2851" i="1"/>
  <c r="E2851" i="1"/>
  <c r="R2850" i="1"/>
  <c r="E2850" i="1"/>
  <c r="R2849" i="1"/>
  <c r="E2849" i="1"/>
  <c r="R2848" i="1"/>
  <c r="E2848" i="1"/>
  <c r="R2847" i="1"/>
  <c r="E2847" i="1"/>
  <c r="R2846" i="1"/>
  <c r="E2846" i="1"/>
  <c r="R2845" i="1"/>
  <c r="E2845" i="1"/>
  <c r="R2844" i="1"/>
  <c r="E2844" i="1"/>
  <c r="R2843" i="1"/>
  <c r="E2843" i="1"/>
  <c r="R2842" i="1"/>
  <c r="E2842" i="1"/>
  <c r="R2841" i="1"/>
  <c r="E2841" i="1"/>
  <c r="R2840" i="1"/>
  <c r="E2840" i="1"/>
  <c r="R2839" i="1"/>
  <c r="E2839" i="1"/>
  <c r="R2838" i="1"/>
  <c r="E2838" i="1"/>
  <c r="R2837" i="1"/>
  <c r="E2837" i="1"/>
  <c r="R2836" i="1"/>
  <c r="E2836" i="1"/>
  <c r="R2835" i="1"/>
  <c r="E2835" i="1"/>
  <c r="R2834" i="1"/>
  <c r="E2834" i="1"/>
  <c r="R2833" i="1"/>
  <c r="E2833" i="1"/>
  <c r="R2832" i="1"/>
  <c r="E2832" i="1"/>
  <c r="R2831" i="1"/>
  <c r="E2831" i="1"/>
  <c r="R2830" i="1"/>
  <c r="E2830" i="1"/>
  <c r="R2829" i="1"/>
  <c r="E2829" i="1"/>
  <c r="R2828" i="1"/>
  <c r="E2828" i="1"/>
  <c r="R2827" i="1"/>
  <c r="E2827" i="1"/>
  <c r="R2826" i="1"/>
  <c r="E2826" i="1"/>
  <c r="R2825" i="1"/>
  <c r="E2825" i="1"/>
  <c r="R2824" i="1"/>
  <c r="E2824" i="1"/>
  <c r="R2823" i="1"/>
  <c r="E2823" i="1"/>
  <c r="R2822" i="1"/>
  <c r="E2822" i="1"/>
  <c r="R2821" i="1"/>
  <c r="E2821" i="1"/>
  <c r="R2820" i="1"/>
  <c r="E2820" i="1"/>
  <c r="R2819" i="1"/>
  <c r="E2819" i="1"/>
  <c r="R2818" i="1"/>
  <c r="E2818" i="1"/>
  <c r="R2817" i="1"/>
  <c r="E2817" i="1"/>
  <c r="R2816" i="1"/>
  <c r="E2816" i="1"/>
  <c r="R2815" i="1"/>
  <c r="E2815" i="1"/>
  <c r="R2814" i="1"/>
  <c r="E2814" i="1"/>
  <c r="R2813" i="1"/>
  <c r="E2813" i="1"/>
  <c r="R2812" i="1"/>
  <c r="E2812" i="1"/>
  <c r="R2811" i="1"/>
  <c r="E2811" i="1"/>
  <c r="R2810" i="1"/>
  <c r="E2810" i="1"/>
  <c r="R2809" i="1"/>
  <c r="E2809" i="1"/>
  <c r="R2808" i="1"/>
  <c r="E2808" i="1"/>
  <c r="R2807" i="1"/>
  <c r="E2807" i="1"/>
  <c r="R2806" i="1"/>
  <c r="E2806" i="1"/>
  <c r="R2805" i="1"/>
  <c r="E2805" i="1"/>
  <c r="R2804" i="1"/>
  <c r="E2804" i="1"/>
  <c r="R2803" i="1"/>
  <c r="E2803" i="1"/>
  <c r="R2802" i="1"/>
  <c r="E2802" i="1"/>
  <c r="R2801" i="1"/>
  <c r="E2801" i="1"/>
  <c r="R2800" i="1"/>
  <c r="E2800" i="1"/>
  <c r="R2799" i="1"/>
  <c r="E2799" i="1"/>
  <c r="R2798" i="1"/>
  <c r="E2798" i="1"/>
  <c r="R2797" i="1"/>
  <c r="E2797" i="1"/>
  <c r="R2796" i="1"/>
  <c r="E2796" i="1"/>
  <c r="R2795" i="1"/>
  <c r="E2795" i="1"/>
  <c r="R2794" i="1"/>
  <c r="E2794" i="1"/>
  <c r="R2793" i="1"/>
  <c r="E2793" i="1"/>
  <c r="R2792" i="1"/>
  <c r="E2792" i="1"/>
  <c r="R2791" i="1"/>
  <c r="E2791" i="1"/>
  <c r="R2790" i="1"/>
  <c r="E2790" i="1"/>
  <c r="R2789" i="1"/>
  <c r="E2789" i="1"/>
  <c r="R2788" i="1"/>
  <c r="E2788" i="1"/>
  <c r="R2787" i="1"/>
  <c r="E2787" i="1"/>
  <c r="R2786" i="1"/>
  <c r="E2786" i="1"/>
  <c r="R2785" i="1"/>
  <c r="E2785" i="1"/>
  <c r="R2784" i="1"/>
  <c r="E2784" i="1"/>
  <c r="R2783" i="1"/>
  <c r="E2783" i="1"/>
  <c r="R2782" i="1"/>
  <c r="E2782" i="1"/>
  <c r="R2781" i="1"/>
  <c r="E2781" i="1"/>
  <c r="R2780" i="1"/>
  <c r="E2780" i="1"/>
  <c r="R2779" i="1"/>
  <c r="E2779" i="1"/>
  <c r="R2778" i="1"/>
  <c r="E2778" i="1"/>
  <c r="R2777" i="1"/>
  <c r="E2777" i="1"/>
  <c r="R2776" i="1"/>
  <c r="E2776" i="1"/>
  <c r="R2775" i="1"/>
  <c r="E2775" i="1"/>
  <c r="R2774" i="1"/>
  <c r="E2774" i="1"/>
  <c r="R2773" i="1"/>
  <c r="E2773" i="1"/>
  <c r="R2772" i="1"/>
  <c r="E2772" i="1"/>
  <c r="R2771" i="1"/>
  <c r="E2771" i="1"/>
  <c r="R2770" i="1"/>
  <c r="E2770" i="1"/>
  <c r="R2769" i="1"/>
  <c r="E2769" i="1"/>
  <c r="R2768" i="1"/>
  <c r="E2768" i="1"/>
  <c r="R2767" i="1"/>
  <c r="E2767" i="1"/>
  <c r="R2766" i="1"/>
  <c r="E2766" i="1"/>
  <c r="R2765" i="1"/>
  <c r="E2765" i="1"/>
  <c r="R2764" i="1"/>
  <c r="E2764" i="1"/>
  <c r="R2763" i="1"/>
  <c r="E2763" i="1"/>
  <c r="R2762" i="1"/>
  <c r="E2762" i="1"/>
  <c r="R2761" i="1"/>
  <c r="E2761" i="1"/>
  <c r="R2760" i="1"/>
  <c r="E2760" i="1"/>
  <c r="R2759" i="1"/>
  <c r="E2759" i="1"/>
  <c r="R2758" i="1"/>
  <c r="E2758" i="1"/>
  <c r="R2757" i="1"/>
  <c r="E2757" i="1"/>
  <c r="R2756" i="1"/>
  <c r="E2756" i="1"/>
  <c r="R2755" i="1"/>
  <c r="E2755" i="1"/>
  <c r="R2754" i="1"/>
  <c r="E2754" i="1"/>
  <c r="R2753" i="1"/>
  <c r="E2753" i="1"/>
  <c r="R2752" i="1"/>
  <c r="E2752" i="1"/>
  <c r="R2751" i="1"/>
  <c r="E2751" i="1"/>
  <c r="R2750" i="1"/>
  <c r="E2750" i="1"/>
  <c r="R2749" i="1"/>
  <c r="E2749" i="1"/>
  <c r="R2748" i="1"/>
  <c r="E2748" i="1"/>
  <c r="R2747" i="1"/>
  <c r="E2747" i="1"/>
  <c r="R2746" i="1"/>
  <c r="E2746" i="1"/>
  <c r="R2745" i="1"/>
  <c r="E2745" i="1"/>
  <c r="R2744" i="1"/>
  <c r="E2744" i="1"/>
  <c r="R2743" i="1"/>
  <c r="E2743" i="1"/>
  <c r="R2742" i="1"/>
  <c r="E2742" i="1"/>
  <c r="R2741" i="1"/>
  <c r="E2741" i="1"/>
  <c r="R2740" i="1"/>
  <c r="E2740" i="1"/>
  <c r="R2739" i="1"/>
  <c r="E2739" i="1"/>
  <c r="R2738" i="1"/>
  <c r="E2738" i="1"/>
  <c r="R2737" i="1"/>
  <c r="E2737" i="1"/>
  <c r="R2736" i="1"/>
  <c r="E2736" i="1"/>
  <c r="R2735" i="1"/>
  <c r="E2735" i="1"/>
  <c r="R2734" i="1"/>
  <c r="E2734" i="1"/>
  <c r="R2733" i="1"/>
  <c r="E2733" i="1"/>
  <c r="R2732" i="1"/>
  <c r="E2732" i="1"/>
  <c r="R2731" i="1"/>
  <c r="E2731" i="1"/>
  <c r="R2730" i="1"/>
  <c r="E2730" i="1"/>
  <c r="R2729" i="1"/>
  <c r="E2729" i="1"/>
  <c r="R2728" i="1"/>
  <c r="E2728" i="1"/>
  <c r="R2727" i="1"/>
  <c r="E2727" i="1"/>
  <c r="R2726" i="1"/>
  <c r="E2726" i="1"/>
  <c r="R2725" i="1"/>
  <c r="E2725" i="1"/>
  <c r="R2724" i="1"/>
  <c r="E2724" i="1"/>
  <c r="R2723" i="1"/>
  <c r="E2723" i="1"/>
  <c r="R2722" i="1"/>
  <c r="E2722" i="1"/>
  <c r="R2721" i="1"/>
  <c r="E2721" i="1"/>
  <c r="R2720" i="1"/>
  <c r="E2720" i="1"/>
  <c r="R2719" i="1"/>
  <c r="E2719" i="1"/>
  <c r="R2718" i="1"/>
  <c r="E2718" i="1"/>
  <c r="R2717" i="1"/>
  <c r="E2717" i="1"/>
  <c r="R2716" i="1"/>
  <c r="E2716" i="1"/>
  <c r="R2715" i="1"/>
  <c r="E2715" i="1"/>
  <c r="R2714" i="1"/>
  <c r="E2714" i="1"/>
  <c r="R2713" i="1"/>
  <c r="E2713" i="1"/>
  <c r="R2712" i="1"/>
  <c r="E2712" i="1"/>
  <c r="R2711" i="1"/>
  <c r="E2711" i="1"/>
  <c r="R2710" i="1"/>
  <c r="E2710" i="1"/>
  <c r="R2709" i="1"/>
  <c r="E2709" i="1"/>
  <c r="R2708" i="1"/>
  <c r="E2708" i="1"/>
  <c r="R2707" i="1"/>
  <c r="E2707" i="1"/>
  <c r="R2706" i="1"/>
  <c r="E2706" i="1"/>
  <c r="R2705" i="1"/>
  <c r="E2705" i="1"/>
  <c r="R2704" i="1"/>
  <c r="E2704" i="1"/>
  <c r="R2703" i="1"/>
  <c r="E2703" i="1"/>
  <c r="R2702" i="1"/>
  <c r="E2702" i="1"/>
  <c r="R2701" i="1"/>
  <c r="E2701" i="1"/>
  <c r="R2700" i="1"/>
  <c r="E2700" i="1"/>
  <c r="R2699" i="1"/>
  <c r="E2699" i="1"/>
  <c r="R2698" i="1"/>
  <c r="E2698" i="1"/>
  <c r="R2697" i="1"/>
  <c r="E2697" i="1"/>
  <c r="R2696" i="1"/>
  <c r="E2696" i="1"/>
  <c r="R2695" i="1"/>
  <c r="E2695" i="1"/>
  <c r="R2694" i="1"/>
  <c r="E2694" i="1"/>
  <c r="R2693" i="1"/>
  <c r="E2693" i="1"/>
  <c r="R2692" i="1"/>
  <c r="E2692" i="1"/>
  <c r="R2691" i="1"/>
  <c r="E2691" i="1"/>
  <c r="R2690" i="1"/>
  <c r="E2690" i="1"/>
  <c r="R2689" i="1"/>
  <c r="E2689" i="1"/>
  <c r="R2688" i="1"/>
  <c r="E2688" i="1"/>
  <c r="R2687" i="1"/>
  <c r="E2687" i="1"/>
  <c r="R2686" i="1"/>
  <c r="E2686" i="1"/>
  <c r="R2685" i="1"/>
  <c r="E2685" i="1"/>
  <c r="R2684" i="1"/>
  <c r="E2684" i="1"/>
  <c r="R2683" i="1"/>
  <c r="E2683" i="1"/>
  <c r="R2682" i="1"/>
  <c r="E2682" i="1"/>
  <c r="R2681" i="1"/>
  <c r="E2681" i="1"/>
  <c r="R2680" i="1"/>
  <c r="E2680" i="1"/>
  <c r="R2679" i="1"/>
  <c r="E2679" i="1"/>
  <c r="R2678" i="1"/>
  <c r="E2678" i="1"/>
  <c r="R2677" i="1"/>
  <c r="E2677" i="1"/>
  <c r="R2676" i="1"/>
  <c r="E2676" i="1"/>
  <c r="R2675" i="1"/>
  <c r="E2675" i="1"/>
  <c r="R2674" i="1"/>
  <c r="E2674" i="1"/>
  <c r="R2673" i="1"/>
  <c r="E2673" i="1"/>
  <c r="R2672" i="1"/>
  <c r="E2672" i="1"/>
  <c r="R2671" i="1"/>
  <c r="E2671" i="1"/>
  <c r="R2670" i="1"/>
  <c r="E2670" i="1"/>
  <c r="R2669" i="1"/>
  <c r="E2669" i="1"/>
  <c r="R2668" i="1"/>
  <c r="E2668" i="1"/>
  <c r="R2667" i="1"/>
  <c r="E2667" i="1"/>
  <c r="R2666" i="1"/>
  <c r="E2666" i="1"/>
  <c r="R2665" i="1"/>
  <c r="E2665" i="1"/>
  <c r="R2664" i="1"/>
  <c r="E2664" i="1"/>
  <c r="R2663" i="1"/>
  <c r="E2663" i="1"/>
  <c r="R2662" i="1"/>
  <c r="E2662" i="1"/>
  <c r="R2661" i="1"/>
  <c r="E2661" i="1"/>
  <c r="R2660" i="1"/>
  <c r="E2660" i="1"/>
  <c r="R2659" i="1"/>
  <c r="E2659" i="1"/>
  <c r="R2658" i="1"/>
  <c r="E2658" i="1"/>
  <c r="R2657" i="1"/>
  <c r="E2657" i="1"/>
  <c r="R2656" i="1"/>
  <c r="E2656" i="1"/>
  <c r="R2655" i="1"/>
  <c r="E2655" i="1"/>
  <c r="R2654" i="1"/>
  <c r="E2654" i="1"/>
  <c r="R2653" i="1"/>
  <c r="E2653" i="1"/>
  <c r="R2652" i="1"/>
  <c r="E2652" i="1"/>
  <c r="R2651" i="1"/>
  <c r="E2651" i="1"/>
  <c r="R2650" i="1"/>
  <c r="E2650" i="1"/>
  <c r="R2649" i="1"/>
  <c r="E2649" i="1"/>
  <c r="R2648" i="1"/>
  <c r="E2648" i="1"/>
  <c r="R2647" i="1"/>
  <c r="E2647" i="1"/>
  <c r="R2646" i="1"/>
  <c r="E2646" i="1"/>
  <c r="R2645" i="1"/>
  <c r="E2645" i="1"/>
  <c r="R2644" i="1"/>
  <c r="E2644" i="1"/>
  <c r="R2643" i="1"/>
  <c r="E2643" i="1"/>
  <c r="R2642" i="1"/>
  <c r="E2642" i="1"/>
  <c r="R2641" i="1"/>
  <c r="E2641" i="1"/>
  <c r="R2640" i="1"/>
  <c r="E2640" i="1"/>
  <c r="R2639" i="1"/>
  <c r="E2639" i="1"/>
  <c r="R2638" i="1"/>
  <c r="E2638" i="1"/>
  <c r="R2637" i="1"/>
  <c r="E2637" i="1"/>
  <c r="R2636" i="1"/>
  <c r="E2636" i="1"/>
  <c r="R2635" i="1"/>
  <c r="E2635" i="1"/>
  <c r="R2634" i="1"/>
  <c r="E2634" i="1"/>
  <c r="R2633" i="1"/>
  <c r="E2633" i="1"/>
  <c r="R2632" i="1"/>
  <c r="E2632" i="1"/>
  <c r="R2631" i="1"/>
  <c r="E2631" i="1"/>
  <c r="R2630" i="1"/>
  <c r="E2630" i="1"/>
  <c r="R2629" i="1"/>
  <c r="E2629" i="1"/>
  <c r="R2628" i="1"/>
  <c r="E2628" i="1"/>
  <c r="R2627" i="1"/>
  <c r="E2627" i="1"/>
  <c r="R2626" i="1"/>
  <c r="E2626" i="1"/>
  <c r="R2625" i="1"/>
  <c r="E2625" i="1"/>
  <c r="R2624" i="1"/>
  <c r="E2624" i="1"/>
  <c r="R2623" i="1"/>
  <c r="E2623" i="1"/>
  <c r="R2622" i="1"/>
  <c r="E2622" i="1"/>
  <c r="R2621" i="1"/>
  <c r="E2621" i="1"/>
  <c r="R2620" i="1"/>
  <c r="E2620" i="1"/>
  <c r="R2619" i="1"/>
  <c r="E2619" i="1"/>
  <c r="R2618" i="1"/>
  <c r="E2618" i="1"/>
  <c r="R2617" i="1"/>
  <c r="E2617" i="1"/>
  <c r="R2616" i="1"/>
  <c r="E2616" i="1"/>
  <c r="R2615" i="1"/>
  <c r="E2615" i="1"/>
  <c r="R2614" i="1"/>
  <c r="E2614" i="1"/>
  <c r="R2613" i="1"/>
  <c r="E2613" i="1"/>
  <c r="R2612" i="1"/>
  <c r="E2612" i="1"/>
  <c r="R2611" i="1"/>
  <c r="E2611" i="1"/>
  <c r="R2610" i="1"/>
  <c r="E2610" i="1"/>
  <c r="R2609" i="1"/>
  <c r="E2609" i="1"/>
  <c r="R2608" i="1"/>
  <c r="E2608" i="1"/>
  <c r="R2607" i="1"/>
  <c r="E2607" i="1"/>
  <c r="R2606" i="1"/>
  <c r="E2606" i="1"/>
  <c r="R2605" i="1"/>
  <c r="E2605" i="1"/>
  <c r="R2604" i="1"/>
  <c r="E2604" i="1"/>
  <c r="R2603" i="1"/>
  <c r="E2603" i="1"/>
  <c r="R2602" i="1"/>
  <c r="E2602" i="1"/>
  <c r="R2601" i="1"/>
  <c r="E2601" i="1"/>
  <c r="R2600" i="1"/>
  <c r="E2600" i="1"/>
  <c r="R2599" i="1"/>
  <c r="E2599" i="1"/>
  <c r="R2598" i="1"/>
  <c r="E2598" i="1"/>
  <c r="R2597" i="1"/>
  <c r="E2597" i="1"/>
  <c r="R2596" i="1"/>
  <c r="E2596" i="1"/>
  <c r="R2595" i="1"/>
  <c r="E2595" i="1"/>
  <c r="R2594" i="1"/>
  <c r="E2594" i="1"/>
  <c r="R2593" i="1"/>
  <c r="E2593" i="1"/>
  <c r="R2592" i="1"/>
  <c r="E2592" i="1"/>
  <c r="R2591" i="1"/>
  <c r="E2591" i="1"/>
  <c r="R2590" i="1"/>
  <c r="E2590" i="1"/>
  <c r="R2589" i="1"/>
  <c r="E2589" i="1"/>
  <c r="R2588" i="1"/>
  <c r="E2588" i="1"/>
  <c r="R2587" i="1"/>
  <c r="E2587" i="1"/>
  <c r="R2586" i="1"/>
  <c r="E2586" i="1"/>
  <c r="R2585" i="1"/>
  <c r="E2585" i="1"/>
  <c r="R2584" i="1"/>
  <c r="E2584" i="1"/>
  <c r="R2583" i="1"/>
  <c r="E2583" i="1"/>
  <c r="R2582" i="1"/>
  <c r="E2582" i="1"/>
  <c r="R2581" i="1"/>
  <c r="E2581" i="1"/>
  <c r="R2580" i="1"/>
  <c r="E2580" i="1"/>
  <c r="R2579" i="1"/>
  <c r="E2579" i="1"/>
  <c r="R2578" i="1"/>
  <c r="E2578" i="1"/>
  <c r="R2577" i="1"/>
  <c r="E2577" i="1"/>
  <c r="R2576" i="1"/>
  <c r="E2576" i="1"/>
  <c r="R2575" i="1"/>
  <c r="E2575" i="1"/>
  <c r="R2574" i="1"/>
  <c r="E2574" i="1"/>
  <c r="R2573" i="1"/>
  <c r="E2573" i="1"/>
  <c r="R2572" i="1"/>
  <c r="E2572" i="1"/>
  <c r="R2571" i="1"/>
  <c r="E2571" i="1"/>
  <c r="R2570" i="1"/>
  <c r="E2570" i="1"/>
  <c r="R2569" i="1"/>
  <c r="E2569" i="1"/>
  <c r="R2568" i="1"/>
  <c r="E2568" i="1"/>
  <c r="R2567" i="1"/>
  <c r="E2567" i="1"/>
  <c r="R2566" i="1"/>
  <c r="E2566" i="1"/>
  <c r="R2565" i="1"/>
  <c r="E2565" i="1"/>
  <c r="R2564" i="1"/>
  <c r="E2564" i="1"/>
  <c r="R2563" i="1"/>
  <c r="E2563" i="1"/>
  <c r="R2562" i="1"/>
  <c r="E2562" i="1"/>
  <c r="R2561" i="1"/>
  <c r="E2561" i="1"/>
  <c r="R2560" i="1"/>
  <c r="E2560" i="1"/>
  <c r="R2559" i="1"/>
  <c r="E2559" i="1"/>
  <c r="R2558" i="1"/>
  <c r="E2558" i="1"/>
  <c r="R2557" i="1"/>
  <c r="E2557" i="1"/>
  <c r="R2556" i="1"/>
  <c r="E2556" i="1"/>
  <c r="R2555" i="1"/>
  <c r="E2555" i="1"/>
  <c r="R2554" i="1"/>
  <c r="E2554" i="1"/>
  <c r="R2553" i="1"/>
  <c r="E2553" i="1"/>
  <c r="R2552" i="1"/>
  <c r="E2552" i="1"/>
  <c r="R2551" i="1"/>
  <c r="E2551" i="1"/>
  <c r="R2550" i="1"/>
  <c r="E2550" i="1"/>
  <c r="R2549" i="1"/>
  <c r="E2549" i="1"/>
  <c r="R2548" i="1"/>
  <c r="E2548" i="1"/>
  <c r="R2547" i="1"/>
  <c r="E2547" i="1"/>
  <c r="R2546" i="1"/>
  <c r="E2546" i="1"/>
  <c r="R2545" i="1"/>
  <c r="E2545" i="1"/>
  <c r="R2544" i="1"/>
  <c r="E2544" i="1"/>
  <c r="R2543" i="1"/>
  <c r="E2543" i="1"/>
  <c r="R2542" i="1"/>
  <c r="E2542" i="1"/>
  <c r="R2541" i="1"/>
  <c r="E2541" i="1"/>
  <c r="R2540" i="1"/>
  <c r="E2540" i="1"/>
  <c r="R2539" i="1"/>
  <c r="E2539" i="1"/>
  <c r="R2538" i="1"/>
  <c r="E2538" i="1"/>
  <c r="R2537" i="1"/>
  <c r="E2537" i="1"/>
  <c r="R2536" i="1"/>
  <c r="E2536" i="1"/>
  <c r="R2535" i="1"/>
  <c r="E2535" i="1"/>
  <c r="R2534" i="1"/>
  <c r="E2534" i="1"/>
  <c r="R2533" i="1"/>
  <c r="E2533" i="1"/>
  <c r="R2532" i="1"/>
  <c r="E2532" i="1"/>
  <c r="R2531" i="1"/>
  <c r="E2531" i="1"/>
  <c r="R2530" i="1"/>
  <c r="E2530" i="1"/>
  <c r="R2529" i="1"/>
  <c r="E2529" i="1"/>
  <c r="R2528" i="1"/>
  <c r="E2528" i="1"/>
  <c r="R2527" i="1"/>
  <c r="E2527" i="1"/>
  <c r="R2526" i="1"/>
  <c r="E2526" i="1"/>
  <c r="R2525" i="1"/>
  <c r="E2525" i="1"/>
  <c r="R2524" i="1"/>
  <c r="E2524" i="1"/>
  <c r="R2523" i="1"/>
  <c r="E2523" i="1"/>
  <c r="R2522" i="1"/>
  <c r="E2522" i="1"/>
  <c r="R2521" i="1"/>
  <c r="E2521" i="1"/>
  <c r="R2520" i="1"/>
  <c r="E2520" i="1"/>
  <c r="R2519" i="1"/>
  <c r="E2519" i="1"/>
  <c r="R2518" i="1"/>
  <c r="E2518" i="1"/>
  <c r="R2517" i="1"/>
  <c r="E2517" i="1"/>
  <c r="R2516" i="1"/>
  <c r="E2516" i="1"/>
  <c r="R2515" i="1"/>
  <c r="E2515" i="1"/>
  <c r="R2514" i="1"/>
  <c r="E2514" i="1"/>
  <c r="R2513" i="1"/>
  <c r="E2513" i="1"/>
  <c r="R2512" i="1"/>
  <c r="E2512" i="1"/>
  <c r="R2511" i="1"/>
  <c r="E2511" i="1"/>
  <c r="R2510" i="1"/>
  <c r="E2510" i="1"/>
  <c r="R2509" i="1"/>
  <c r="E2509" i="1"/>
  <c r="R2508" i="1"/>
  <c r="E2508" i="1"/>
  <c r="R2507" i="1"/>
  <c r="E2507" i="1"/>
  <c r="R2506" i="1"/>
  <c r="E2506" i="1"/>
  <c r="R2505" i="1"/>
  <c r="E2505" i="1"/>
  <c r="R2504" i="1"/>
  <c r="E2504" i="1"/>
  <c r="R2503" i="1"/>
  <c r="E2503" i="1"/>
  <c r="R2502" i="1"/>
  <c r="E2502" i="1"/>
  <c r="R2501" i="1"/>
  <c r="E2501" i="1"/>
  <c r="R2500" i="1"/>
  <c r="E2500" i="1"/>
  <c r="R2499" i="1"/>
  <c r="E2499" i="1"/>
  <c r="R2498" i="1"/>
  <c r="E2498" i="1"/>
  <c r="R2497" i="1"/>
  <c r="E2497" i="1"/>
  <c r="R2496" i="1"/>
  <c r="E2496" i="1"/>
  <c r="R2495" i="1"/>
  <c r="E2495" i="1"/>
  <c r="R2494" i="1"/>
  <c r="E2494" i="1"/>
  <c r="R2493" i="1"/>
  <c r="E2493" i="1"/>
  <c r="R2492" i="1"/>
  <c r="E2492" i="1"/>
  <c r="R2491" i="1"/>
  <c r="E2491" i="1"/>
  <c r="R2490" i="1"/>
  <c r="E2490" i="1"/>
  <c r="R2489" i="1"/>
  <c r="E2489" i="1"/>
  <c r="R2488" i="1"/>
  <c r="E2488" i="1"/>
  <c r="R2487" i="1"/>
  <c r="E2487" i="1"/>
  <c r="R2486" i="1"/>
  <c r="E2486" i="1"/>
  <c r="R2485" i="1"/>
  <c r="E2485" i="1"/>
  <c r="R2484" i="1"/>
  <c r="E2484" i="1"/>
  <c r="R2483" i="1"/>
  <c r="E2483" i="1"/>
  <c r="R2482" i="1"/>
  <c r="E2482" i="1"/>
  <c r="R2481" i="1"/>
  <c r="E2481" i="1"/>
  <c r="R2480" i="1"/>
  <c r="E2480" i="1"/>
  <c r="R2479" i="1"/>
  <c r="E2479" i="1"/>
  <c r="R2478" i="1"/>
  <c r="E2478" i="1"/>
  <c r="R2477" i="1"/>
  <c r="E2477" i="1"/>
  <c r="R2476" i="1"/>
  <c r="E2476" i="1"/>
  <c r="R2475" i="1"/>
  <c r="E2475" i="1"/>
  <c r="R2474" i="1"/>
  <c r="E2474" i="1"/>
  <c r="R2473" i="1"/>
  <c r="E2473" i="1"/>
  <c r="R2472" i="1"/>
  <c r="E2472" i="1"/>
  <c r="R2471" i="1"/>
  <c r="E2471" i="1"/>
  <c r="R2470" i="1"/>
  <c r="E2470" i="1"/>
  <c r="R2469" i="1"/>
  <c r="E2469" i="1"/>
  <c r="R2468" i="1"/>
  <c r="E2468" i="1"/>
  <c r="R2467" i="1"/>
  <c r="E2467" i="1"/>
  <c r="R2466" i="1"/>
  <c r="E2466" i="1"/>
  <c r="R2465" i="1"/>
  <c r="E2465" i="1"/>
  <c r="R2464" i="1"/>
  <c r="E2464" i="1"/>
  <c r="R2463" i="1"/>
  <c r="E2463" i="1"/>
  <c r="R2462" i="1"/>
  <c r="E2462" i="1"/>
  <c r="R2461" i="1"/>
  <c r="E2461" i="1"/>
  <c r="R2460" i="1"/>
  <c r="E2460" i="1"/>
  <c r="R2459" i="1"/>
  <c r="E2459" i="1"/>
  <c r="R2458" i="1"/>
  <c r="E2458" i="1"/>
  <c r="R2457" i="1"/>
  <c r="E2457" i="1"/>
  <c r="R2456" i="1"/>
  <c r="E2456" i="1"/>
  <c r="R2455" i="1"/>
  <c r="E2455" i="1"/>
  <c r="R2454" i="1"/>
  <c r="E2454" i="1"/>
  <c r="R2453" i="1"/>
  <c r="E2453" i="1"/>
  <c r="R2452" i="1"/>
  <c r="E2452" i="1"/>
  <c r="R2451" i="1"/>
  <c r="E2451" i="1"/>
  <c r="R2450" i="1"/>
  <c r="E2450" i="1"/>
  <c r="R2449" i="1"/>
  <c r="E2449" i="1"/>
  <c r="R2448" i="1"/>
  <c r="E2448" i="1"/>
  <c r="R2447" i="1"/>
  <c r="E2447" i="1"/>
  <c r="R2446" i="1"/>
  <c r="E2446" i="1"/>
  <c r="R2445" i="1"/>
  <c r="E2445" i="1"/>
  <c r="R2444" i="1"/>
  <c r="E2444" i="1"/>
  <c r="R2443" i="1"/>
  <c r="E2443" i="1"/>
  <c r="R2442" i="1"/>
  <c r="E2442" i="1"/>
  <c r="R2441" i="1"/>
  <c r="E2441" i="1"/>
  <c r="R2440" i="1"/>
  <c r="E2440" i="1"/>
  <c r="R2439" i="1"/>
  <c r="E2439" i="1"/>
  <c r="R2438" i="1"/>
  <c r="E2438" i="1"/>
  <c r="R2437" i="1"/>
  <c r="E2437" i="1"/>
  <c r="R2436" i="1"/>
  <c r="E2436" i="1"/>
  <c r="R2435" i="1"/>
  <c r="E2435" i="1"/>
  <c r="R2434" i="1"/>
  <c r="E2434" i="1"/>
  <c r="R2433" i="1"/>
  <c r="E2433" i="1"/>
  <c r="R2432" i="1"/>
  <c r="E2432" i="1"/>
  <c r="R2431" i="1"/>
  <c r="E2431" i="1"/>
  <c r="R2430" i="1"/>
  <c r="E2430" i="1"/>
  <c r="R2429" i="1"/>
  <c r="E2429" i="1"/>
  <c r="R2428" i="1"/>
  <c r="E2428" i="1"/>
  <c r="R2427" i="1"/>
  <c r="E2427" i="1"/>
  <c r="R2426" i="1"/>
  <c r="E2426" i="1"/>
  <c r="R2425" i="1"/>
  <c r="E2425" i="1"/>
  <c r="R2424" i="1"/>
  <c r="E2424" i="1"/>
  <c r="R2423" i="1"/>
  <c r="E2423" i="1"/>
  <c r="R2422" i="1"/>
  <c r="E2422" i="1"/>
  <c r="R2421" i="1"/>
  <c r="E2421" i="1"/>
  <c r="R2420" i="1"/>
  <c r="E2420" i="1"/>
  <c r="R2419" i="1"/>
  <c r="E2419" i="1"/>
  <c r="R2418" i="1"/>
  <c r="E2418" i="1"/>
  <c r="R2417" i="1"/>
  <c r="E2417" i="1"/>
  <c r="R2416" i="1"/>
  <c r="E2416" i="1"/>
  <c r="R2415" i="1"/>
  <c r="E2415" i="1"/>
  <c r="R2414" i="1"/>
  <c r="E2414" i="1"/>
  <c r="R2413" i="1"/>
  <c r="E2413" i="1"/>
  <c r="R2412" i="1"/>
  <c r="E2412" i="1"/>
  <c r="R2411" i="1"/>
  <c r="E2411" i="1"/>
  <c r="R2410" i="1"/>
  <c r="E2410" i="1"/>
  <c r="R2409" i="1"/>
  <c r="E2409" i="1"/>
  <c r="R2408" i="1"/>
  <c r="E2408" i="1"/>
  <c r="R2407" i="1"/>
  <c r="E2407" i="1"/>
  <c r="R2406" i="1"/>
  <c r="E2406" i="1"/>
  <c r="R2405" i="1"/>
  <c r="E2405" i="1"/>
  <c r="R2404" i="1"/>
  <c r="E2404" i="1"/>
  <c r="R2403" i="1"/>
  <c r="E2403" i="1"/>
  <c r="R2402" i="1"/>
  <c r="E2402" i="1"/>
  <c r="R2401" i="1"/>
  <c r="E2401" i="1"/>
  <c r="R2400" i="1"/>
  <c r="E2400" i="1"/>
  <c r="R2399" i="1"/>
  <c r="E2399" i="1"/>
  <c r="R2398" i="1"/>
  <c r="E2398" i="1"/>
  <c r="R2397" i="1"/>
  <c r="E2397" i="1"/>
  <c r="R2396" i="1"/>
  <c r="E2396" i="1"/>
  <c r="R2395" i="1"/>
  <c r="E2395" i="1"/>
  <c r="R2394" i="1"/>
  <c r="E2394" i="1"/>
  <c r="R2393" i="1"/>
  <c r="E2393" i="1"/>
  <c r="R2392" i="1"/>
  <c r="E2392" i="1"/>
  <c r="R2391" i="1"/>
  <c r="E2391" i="1"/>
  <c r="R2390" i="1"/>
  <c r="E2390" i="1"/>
  <c r="R2389" i="1"/>
  <c r="E2389" i="1"/>
  <c r="R2388" i="1"/>
  <c r="E2388" i="1"/>
  <c r="R2387" i="1"/>
  <c r="E2387" i="1"/>
  <c r="R2386" i="1"/>
  <c r="E2386" i="1"/>
  <c r="R2385" i="1"/>
  <c r="E2385" i="1"/>
  <c r="R2384" i="1"/>
  <c r="E2384" i="1"/>
  <c r="R2383" i="1"/>
  <c r="E2383" i="1"/>
  <c r="R2382" i="1"/>
  <c r="E2382" i="1"/>
  <c r="R2381" i="1"/>
  <c r="E2381" i="1"/>
  <c r="R2380" i="1"/>
  <c r="E2380" i="1"/>
  <c r="R2379" i="1"/>
  <c r="E2379" i="1"/>
  <c r="R2378" i="1"/>
  <c r="E2378" i="1"/>
  <c r="R2377" i="1"/>
  <c r="E2377" i="1"/>
  <c r="R2376" i="1"/>
  <c r="E2376" i="1"/>
  <c r="R2375" i="1"/>
  <c r="E2375" i="1"/>
  <c r="R2374" i="1"/>
  <c r="E2374" i="1"/>
  <c r="R2373" i="1"/>
  <c r="E2373" i="1"/>
  <c r="R2372" i="1"/>
  <c r="E2372" i="1"/>
  <c r="R2371" i="1"/>
  <c r="E2371" i="1"/>
  <c r="R2370" i="1"/>
  <c r="E2370" i="1"/>
  <c r="R2369" i="1"/>
  <c r="E2369" i="1"/>
  <c r="R2368" i="1"/>
  <c r="E2368" i="1"/>
  <c r="R2367" i="1"/>
  <c r="E2367" i="1"/>
  <c r="R2366" i="1"/>
  <c r="E2366" i="1"/>
  <c r="R2365" i="1"/>
  <c r="E2365" i="1"/>
  <c r="R2364" i="1"/>
  <c r="E2364" i="1"/>
  <c r="R2363" i="1"/>
  <c r="E2363" i="1"/>
  <c r="R2362" i="1"/>
  <c r="E2362" i="1"/>
  <c r="R2361" i="1"/>
  <c r="E2361" i="1"/>
  <c r="R2360" i="1"/>
  <c r="E2360" i="1"/>
  <c r="R2359" i="1"/>
  <c r="E2359" i="1"/>
  <c r="R2358" i="1"/>
  <c r="E2358" i="1"/>
  <c r="R2357" i="1"/>
  <c r="E2357" i="1"/>
  <c r="R2356" i="1"/>
  <c r="E2356" i="1"/>
  <c r="R2355" i="1"/>
  <c r="E2355" i="1"/>
  <c r="R2354" i="1"/>
  <c r="E2354" i="1"/>
  <c r="R2353" i="1"/>
  <c r="E2353" i="1"/>
  <c r="R2352" i="1"/>
  <c r="E2352" i="1"/>
  <c r="R2351" i="1"/>
  <c r="E2351" i="1"/>
  <c r="R2350" i="1"/>
  <c r="E2350" i="1"/>
  <c r="R2349" i="1"/>
  <c r="E2349" i="1"/>
  <c r="R2348" i="1"/>
  <c r="E2348" i="1"/>
  <c r="R2347" i="1"/>
  <c r="E2347" i="1"/>
  <c r="R2346" i="1"/>
  <c r="E2346" i="1"/>
  <c r="R2345" i="1"/>
  <c r="E2345" i="1"/>
  <c r="R2344" i="1"/>
  <c r="E2344" i="1"/>
  <c r="R2343" i="1"/>
  <c r="E2343" i="1"/>
  <c r="R2342" i="1"/>
  <c r="E2342" i="1"/>
  <c r="R2341" i="1"/>
  <c r="E2341" i="1"/>
  <c r="R2340" i="1"/>
  <c r="E2340" i="1"/>
  <c r="R2339" i="1"/>
  <c r="E2339" i="1"/>
  <c r="R2338" i="1"/>
  <c r="E2338" i="1"/>
  <c r="R2337" i="1"/>
  <c r="E2337" i="1"/>
  <c r="R2336" i="1"/>
  <c r="E2336" i="1"/>
  <c r="R2335" i="1"/>
  <c r="E2335" i="1"/>
  <c r="R2334" i="1"/>
  <c r="E2334" i="1"/>
  <c r="R2333" i="1"/>
  <c r="E2333" i="1"/>
  <c r="R2332" i="1"/>
  <c r="E2332" i="1"/>
  <c r="R2331" i="1"/>
  <c r="E2331" i="1"/>
  <c r="R2330" i="1"/>
  <c r="E2330" i="1"/>
  <c r="R2329" i="1"/>
  <c r="E2329" i="1"/>
  <c r="R2328" i="1"/>
  <c r="E2328" i="1"/>
  <c r="R2327" i="1"/>
  <c r="E2327" i="1"/>
  <c r="R2326" i="1"/>
  <c r="E2326" i="1"/>
  <c r="R2325" i="1"/>
  <c r="E2325" i="1"/>
  <c r="R2324" i="1"/>
  <c r="E2324" i="1"/>
  <c r="R2323" i="1"/>
  <c r="E2323" i="1"/>
  <c r="R2322" i="1"/>
  <c r="E2322" i="1"/>
  <c r="R2321" i="1"/>
  <c r="E2321" i="1"/>
  <c r="R2320" i="1"/>
  <c r="E2320" i="1"/>
  <c r="R2319" i="1"/>
  <c r="E2319" i="1"/>
  <c r="R2318" i="1"/>
  <c r="E2318" i="1"/>
  <c r="R2317" i="1"/>
  <c r="E2317" i="1"/>
  <c r="R2316" i="1"/>
  <c r="E2316" i="1"/>
  <c r="R2315" i="1"/>
  <c r="E2315" i="1"/>
  <c r="R2314" i="1"/>
  <c r="E2314" i="1"/>
  <c r="R2313" i="1"/>
  <c r="E2313" i="1"/>
  <c r="R2312" i="1"/>
  <c r="E2312" i="1"/>
  <c r="R2311" i="1"/>
  <c r="E2311" i="1"/>
  <c r="R2310" i="1"/>
  <c r="E2310" i="1"/>
  <c r="R2309" i="1"/>
  <c r="E2309" i="1"/>
  <c r="R2308" i="1"/>
  <c r="E2308" i="1"/>
  <c r="R2307" i="1"/>
  <c r="E2307" i="1"/>
  <c r="R2306" i="1"/>
  <c r="E2306" i="1"/>
  <c r="R2305" i="1"/>
  <c r="E2305" i="1"/>
  <c r="R2304" i="1"/>
  <c r="E2304" i="1"/>
  <c r="R2303" i="1"/>
  <c r="E2303" i="1"/>
  <c r="R2302" i="1"/>
  <c r="E2302" i="1"/>
  <c r="R2301" i="1"/>
  <c r="E2301" i="1"/>
  <c r="R2300" i="1"/>
  <c r="E2300" i="1"/>
  <c r="R2299" i="1"/>
  <c r="E2299" i="1"/>
  <c r="R2298" i="1"/>
  <c r="E2298" i="1"/>
  <c r="R2297" i="1"/>
  <c r="E2297" i="1"/>
  <c r="R2296" i="1"/>
  <c r="E2296" i="1"/>
  <c r="R2295" i="1"/>
  <c r="E2295" i="1"/>
  <c r="R2294" i="1"/>
  <c r="E2294" i="1"/>
  <c r="R2293" i="1"/>
  <c r="E2293" i="1"/>
  <c r="R2292" i="1"/>
  <c r="E2292" i="1"/>
  <c r="R2291" i="1"/>
  <c r="E2291" i="1"/>
  <c r="R2290" i="1"/>
  <c r="E2290" i="1"/>
  <c r="R2289" i="1"/>
  <c r="E2289" i="1"/>
  <c r="R2288" i="1"/>
  <c r="E2288" i="1"/>
  <c r="R2287" i="1"/>
  <c r="E2287" i="1"/>
  <c r="R2286" i="1"/>
  <c r="E2286" i="1"/>
  <c r="R2285" i="1"/>
  <c r="E2285" i="1"/>
  <c r="R2284" i="1"/>
  <c r="E2284" i="1"/>
  <c r="R2283" i="1"/>
  <c r="E2283" i="1"/>
  <c r="R2282" i="1"/>
  <c r="E2282" i="1"/>
  <c r="R2281" i="1"/>
  <c r="E2281" i="1"/>
  <c r="R2280" i="1"/>
  <c r="E2280" i="1"/>
  <c r="R2279" i="1"/>
  <c r="E2279" i="1"/>
  <c r="R2278" i="1"/>
  <c r="E2278" i="1"/>
  <c r="R2277" i="1"/>
  <c r="E2277" i="1"/>
  <c r="R2276" i="1"/>
  <c r="E2276" i="1"/>
  <c r="R2275" i="1"/>
  <c r="E2275" i="1"/>
  <c r="R2274" i="1"/>
  <c r="E2274" i="1"/>
  <c r="R2273" i="1"/>
  <c r="E2273" i="1"/>
  <c r="R2272" i="1"/>
  <c r="E2272" i="1"/>
  <c r="R2271" i="1"/>
  <c r="E2271" i="1"/>
  <c r="R2270" i="1"/>
  <c r="E2270" i="1"/>
  <c r="R2269" i="1"/>
  <c r="E2269" i="1"/>
  <c r="R2268" i="1"/>
  <c r="E2268" i="1"/>
  <c r="R2267" i="1"/>
  <c r="E2267" i="1"/>
  <c r="R2266" i="1"/>
  <c r="E2266" i="1"/>
  <c r="R2265" i="1"/>
  <c r="E2265" i="1"/>
  <c r="R2264" i="1"/>
  <c r="E2264" i="1"/>
  <c r="R2263" i="1"/>
  <c r="E2263" i="1"/>
  <c r="R2262" i="1"/>
  <c r="E2262" i="1"/>
  <c r="R2261" i="1"/>
  <c r="E2261" i="1"/>
  <c r="R2260" i="1"/>
  <c r="E2260" i="1"/>
  <c r="R2259" i="1"/>
  <c r="E2259" i="1"/>
  <c r="R2258" i="1"/>
  <c r="E2258" i="1"/>
  <c r="R2257" i="1"/>
  <c r="E2257" i="1"/>
  <c r="R2256" i="1"/>
  <c r="E2256" i="1"/>
  <c r="R2255" i="1"/>
  <c r="E2255" i="1"/>
  <c r="R2254" i="1"/>
  <c r="E2254" i="1"/>
  <c r="R2253" i="1"/>
  <c r="E2253" i="1"/>
  <c r="R2252" i="1"/>
  <c r="E2252" i="1"/>
  <c r="R2251" i="1"/>
  <c r="E2251" i="1"/>
  <c r="R2250" i="1"/>
  <c r="E2250" i="1"/>
  <c r="R2249" i="1"/>
  <c r="E2249" i="1"/>
  <c r="R2248" i="1"/>
  <c r="E2248" i="1"/>
  <c r="R2247" i="1"/>
  <c r="E2247" i="1"/>
  <c r="R2246" i="1"/>
  <c r="E2246" i="1"/>
  <c r="R2245" i="1"/>
  <c r="E2245" i="1"/>
  <c r="R2244" i="1"/>
  <c r="E2244" i="1"/>
  <c r="R2243" i="1"/>
  <c r="E2243" i="1"/>
  <c r="R2242" i="1"/>
  <c r="E2242" i="1"/>
  <c r="R2241" i="1"/>
  <c r="E2241" i="1"/>
  <c r="R2240" i="1"/>
  <c r="E2240" i="1"/>
  <c r="R2239" i="1"/>
  <c r="E2239" i="1"/>
  <c r="R2238" i="1"/>
  <c r="E2238" i="1"/>
  <c r="R2237" i="1"/>
  <c r="E2237" i="1"/>
  <c r="R2236" i="1"/>
  <c r="E2236" i="1"/>
  <c r="R2235" i="1"/>
  <c r="E2235" i="1"/>
  <c r="R2234" i="1"/>
  <c r="E2234" i="1"/>
  <c r="R2233" i="1"/>
  <c r="E2233" i="1"/>
  <c r="R2232" i="1"/>
  <c r="E2232" i="1"/>
  <c r="R2231" i="1"/>
  <c r="E2231" i="1"/>
  <c r="R2230" i="1"/>
  <c r="E2230" i="1"/>
  <c r="R2229" i="1"/>
  <c r="E2229" i="1"/>
  <c r="R2228" i="1"/>
  <c r="E2228" i="1"/>
  <c r="R2227" i="1"/>
  <c r="E2227" i="1"/>
  <c r="R2226" i="1"/>
  <c r="E2226" i="1"/>
  <c r="R2225" i="1"/>
  <c r="E2225" i="1"/>
  <c r="R2224" i="1"/>
  <c r="E2224" i="1"/>
  <c r="R2223" i="1"/>
  <c r="E2223" i="1"/>
  <c r="R2222" i="1"/>
  <c r="E2222" i="1"/>
  <c r="R2221" i="1"/>
  <c r="E2221" i="1"/>
  <c r="R2220" i="1"/>
  <c r="E2220" i="1"/>
  <c r="R2219" i="1"/>
  <c r="E2219" i="1"/>
  <c r="R2218" i="1"/>
  <c r="E2218" i="1"/>
  <c r="R2217" i="1"/>
  <c r="E2217" i="1"/>
  <c r="R2216" i="1"/>
  <c r="E2216" i="1"/>
  <c r="R2215" i="1"/>
  <c r="E2215" i="1"/>
  <c r="R2214" i="1"/>
  <c r="E2214" i="1"/>
  <c r="R2213" i="1"/>
  <c r="E2213" i="1"/>
  <c r="R2212" i="1"/>
  <c r="E2212" i="1"/>
  <c r="R2211" i="1"/>
  <c r="E2211" i="1"/>
  <c r="R2210" i="1"/>
  <c r="E2210" i="1"/>
  <c r="R2209" i="1"/>
  <c r="E2209" i="1"/>
  <c r="R2208" i="1"/>
  <c r="E2208" i="1"/>
  <c r="R2207" i="1"/>
  <c r="E2207" i="1"/>
  <c r="R2206" i="1"/>
  <c r="E2206" i="1"/>
  <c r="R2205" i="1"/>
  <c r="E2205" i="1"/>
  <c r="R2204" i="1"/>
  <c r="E2204" i="1"/>
  <c r="R2203" i="1"/>
  <c r="E2203" i="1"/>
  <c r="R2202" i="1"/>
  <c r="E2202" i="1"/>
  <c r="R2201" i="1"/>
  <c r="E2201" i="1"/>
  <c r="R2200" i="1"/>
  <c r="E2200" i="1"/>
  <c r="R2199" i="1"/>
  <c r="E2199" i="1"/>
  <c r="R2198" i="1"/>
  <c r="E2198" i="1"/>
  <c r="R2197" i="1"/>
  <c r="E2197" i="1"/>
  <c r="R2196" i="1"/>
  <c r="E2196" i="1"/>
  <c r="R2195" i="1"/>
  <c r="E2195" i="1"/>
  <c r="R2194" i="1"/>
  <c r="E2194" i="1"/>
  <c r="R2193" i="1"/>
  <c r="E2193" i="1"/>
  <c r="R2192" i="1"/>
  <c r="E2192" i="1"/>
  <c r="R2191" i="1"/>
  <c r="E2191" i="1"/>
  <c r="R2190" i="1"/>
  <c r="E2190" i="1"/>
  <c r="R2189" i="1"/>
  <c r="E2189" i="1"/>
  <c r="R2188" i="1"/>
  <c r="E2188" i="1"/>
  <c r="R2187" i="1"/>
  <c r="E2187" i="1"/>
  <c r="R2186" i="1"/>
  <c r="E2186" i="1"/>
  <c r="R2185" i="1"/>
  <c r="E2185" i="1"/>
  <c r="R2184" i="1"/>
  <c r="E2184" i="1"/>
  <c r="R2183" i="1"/>
  <c r="E2183" i="1"/>
  <c r="R2182" i="1"/>
  <c r="E2182" i="1"/>
  <c r="R2181" i="1"/>
  <c r="E2181" i="1"/>
  <c r="R2180" i="1"/>
  <c r="E2180" i="1"/>
  <c r="R2179" i="1"/>
  <c r="E2179" i="1"/>
  <c r="R2178" i="1"/>
  <c r="E2178" i="1"/>
  <c r="R2177" i="1"/>
  <c r="E2177" i="1"/>
  <c r="R2176" i="1"/>
  <c r="E2176" i="1"/>
  <c r="R2175" i="1"/>
  <c r="E2175" i="1"/>
  <c r="R2174" i="1"/>
  <c r="E2174" i="1"/>
  <c r="R2173" i="1"/>
  <c r="E2173" i="1"/>
  <c r="R2172" i="1"/>
  <c r="E2172" i="1"/>
  <c r="R2171" i="1"/>
  <c r="E2171" i="1"/>
  <c r="R2170" i="1"/>
  <c r="E2170" i="1"/>
  <c r="R2169" i="1"/>
  <c r="E2169" i="1"/>
  <c r="R2168" i="1"/>
  <c r="E2168" i="1"/>
  <c r="R2167" i="1"/>
  <c r="E2167" i="1"/>
  <c r="R2166" i="1"/>
  <c r="E2166" i="1"/>
  <c r="R2165" i="1"/>
  <c r="E2165" i="1"/>
  <c r="R2164" i="1"/>
  <c r="E2164" i="1"/>
  <c r="R2163" i="1"/>
  <c r="E2163" i="1"/>
  <c r="R2162" i="1"/>
  <c r="E2162" i="1"/>
  <c r="R2161" i="1"/>
  <c r="E2161" i="1"/>
  <c r="R2160" i="1"/>
  <c r="E2160" i="1"/>
  <c r="R2159" i="1"/>
  <c r="E2159" i="1"/>
  <c r="R2158" i="1"/>
  <c r="E2158" i="1"/>
  <c r="R2157" i="1"/>
  <c r="E2157" i="1"/>
  <c r="R2156" i="1"/>
  <c r="E2156" i="1"/>
  <c r="R2155" i="1"/>
  <c r="E2155" i="1"/>
  <c r="R2154" i="1"/>
  <c r="E2154" i="1"/>
  <c r="R2153" i="1"/>
  <c r="E2153" i="1"/>
  <c r="R2152" i="1"/>
  <c r="E2152" i="1"/>
  <c r="R2151" i="1"/>
  <c r="E2151" i="1"/>
  <c r="R2150" i="1"/>
  <c r="E2150" i="1"/>
  <c r="R2149" i="1"/>
  <c r="E2149" i="1"/>
  <c r="R2148" i="1"/>
  <c r="E2148" i="1"/>
  <c r="R2147" i="1"/>
  <c r="E2147" i="1"/>
  <c r="R2146" i="1"/>
  <c r="E2146" i="1"/>
  <c r="R2145" i="1"/>
  <c r="E2145" i="1"/>
  <c r="R2144" i="1"/>
  <c r="E2144" i="1"/>
  <c r="R2143" i="1"/>
  <c r="E2143" i="1"/>
  <c r="R2142" i="1"/>
  <c r="E2142" i="1"/>
  <c r="R2141" i="1"/>
  <c r="E2141" i="1"/>
  <c r="R2140" i="1"/>
  <c r="E2140" i="1"/>
  <c r="R2139" i="1"/>
  <c r="E2139" i="1"/>
  <c r="R2138" i="1"/>
  <c r="E2138" i="1"/>
  <c r="R2137" i="1"/>
  <c r="E2137" i="1"/>
  <c r="R2136" i="1"/>
  <c r="E2136" i="1"/>
  <c r="R2135" i="1"/>
  <c r="E2135" i="1"/>
  <c r="R2134" i="1"/>
  <c r="E2134" i="1"/>
  <c r="R2133" i="1"/>
  <c r="E2133" i="1"/>
  <c r="R2132" i="1"/>
  <c r="E2132" i="1"/>
  <c r="R2131" i="1"/>
  <c r="E2131" i="1"/>
  <c r="R2130" i="1"/>
  <c r="E2130" i="1"/>
  <c r="R2129" i="1"/>
  <c r="E2129" i="1"/>
  <c r="R2128" i="1"/>
  <c r="E2128" i="1"/>
  <c r="R2127" i="1"/>
  <c r="E2127" i="1"/>
  <c r="R2126" i="1"/>
  <c r="E2126" i="1"/>
  <c r="R2125" i="1"/>
  <c r="E2125" i="1"/>
  <c r="R2124" i="1"/>
  <c r="E2124" i="1"/>
  <c r="R2123" i="1"/>
  <c r="E2123" i="1"/>
  <c r="R2122" i="1"/>
  <c r="E2122" i="1"/>
  <c r="R2121" i="1"/>
  <c r="E2121" i="1"/>
  <c r="R2120" i="1"/>
  <c r="E2120" i="1"/>
  <c r="R2119" i="1"/>
  <c r="E2119" i="1"/>
  <c r="R2118" i="1"/>
  <c r="E2118" i="1"/>
  <c r="R2117" i="1"/>
  <c r="E2117" i="1"/>
  <c r="R2116" i="1"/>
  <c r="E2116" i="1"/>
  <c r="R2115" i="1"/>
  <c r="E2115" i="1"/>
  <c r="R2114" i="1"/>
  <c r="E2114" i="1"/>
  <c r="R2113" i="1"/>
  <c r="E2113" i="1"/>
  <c r="R2112" i="1"/>
  <c r="E2112" i="1"/>
  <c r="R2111" i="1"/>
  <c r="E2111" i="1"/>
  <c r="R2110" i="1"/>
  <c r="E2110" i="1"/>
  <c r="R2109" i="1"/>
  <c r="E2109" i="1"/>
  <c r="R2108" i="1"/>
  <c r="E2108" i="1"/>
  <c r="R2107" i="1"/>
  <c r="E2107" i="1"/>
  <c r="R2106" i="1"/>
  <c r="E2106" i="1"/>
  <c r="R2105" i="1"/>
  <c r="E2105" i="1"/>
  <c r="R2104" i="1"/>
  <c r="E2104" i="1"/>
  <c r="R2103" i="1"/>
  <c r="E2103" i="1"/>
  <c r="R2102" i="1"/>
  <c r="E2102" i="1"/>
  <c r="R2101" i="1"/>
  <c r="E2101" i="1"/>
  <c r="R2100" i="1"/>
  <c r="E2100" i="1"/>
  <c r="R2099" i="1"/>
  <c r="E2099" i="1"/>
  <c r="R2098" i="1"/>
  <c r="E2098" i="1"/>
  <c r="R2097" i="1"/>
  <c r="E2097" i="1"/>
  <c r="R2096" i="1"/>
  <c r="E2096" i="1"/>
  <c r="R2095" i="1"/>
  <c r="E2095" i="1"/>
  <c r="R2094" i="1"/>
  <c r="E2094" i="1"/>
  <c r="R2093" i="1"/>
  <c r="E2093" i="1"/>
  <c r="R2092" i="1"/>
  <c r="E2092" i="1"/>
  <c r="R2091" i="1"/>
  <c r="E2091" i="1"/>
  <c r="R2090" i="1"/>
  <c r="E2090" i="1"/>
  <c r="R2089" i="1"/>
  <c r="E2089" i="1"/>
  <c r="R2088" i="1"/>
  <c r="E2088" i="1"/>
  <c r="R2087" i="1"/>
  <c r="E2087" i="1"/>
  <c r="R2086" i="1"/>
  <c r="E2086" i="1"/>
  <c r="R2085" i="1"/>
  <c r="E2085" i="1"/>
  <c r="R2084" i="1"/>
  <c r="E2084" i="1"/>
  <c r="R2083" i="1"/>
  <c r="E2083" i="1"/>
  <c r="R2082" i="1"/>
  <c r="E2082" i="1"/>
  <c r="R2081" i="1"/>
  <c r="E2081" i="1"/>
  <c r="R2080" i="1"/>
  <c r="E2080" i="1"/>
  <c r="R2079" i="1"/>
  <c r="E2079" i="1"/>
  <c r="R2078" i="1"/>
  <c r="E2078" i="1"/>
  <c r="R2077" i="1"/>
  <c r="E2077" i="1"/>
  <c r="R2076" i="1"/>
  <c r="E2076" i="1"/>
  <c r="R2075" i="1"/>
  <c r="E2075" i="1"/>
  <c r="R2074" i="1"/>
  <c r="E2074" i="1"/>
  <c r="R2073" i="1"/>
  <c r="E2073" i="1"/>
  <c r="R2072" i="1"/>
  <c r="E2072" i="1"/>
  <c r="R2071" i="1"/>
  <c r="E2071" i="1"/>
  <c r="R2070" i="1"/>
  <c r="E2070" i="1"/>
  <c r="R2069" i="1"/>
  <c r="E2069" i="1"/>
  <c r="R2068" i="1"/>
  <c r="E2068" i="1"/>
  <c r="R2067" i="1"/>
  <c r="E2067" i="1"/>
  <c r="R2066" i="1"/>
  <c r="E2066" i="1"/>
  <c r="R2065" i="1"/>
  <c r="E2065" i="1"/>
  <c r="R2064" i="1"/>
  <c r="E2064" i="1"/>
  <c r="R2063" i="1"/>
  <c r="E2063" i="1"/>
  <c r="R2062" i="1"/>
  <c r="E2062" i="1"/>
  <c r="R2061" i="1"/>
  <c r="E2061" i="1"/>
  <c r="R2060" i="1"/>
  <c r="E2060" i="1"/>
  <c r="R2059" i="1"/>
  <c r="E2059" i="1"/>
  <c r="R2058" i="1"/>
  <c r="E2058" i="1"/>
  <c r="R2057" i="1"/>
  <c r="E2057" i="1"/>
  <c r="R2056" i="1"/>
  <c r="E2056" i="1"/>
  <c r="R2055" i="1"/>
  <c r="E2055" i="1"/>
  <c r="R2054" i="1"/>
  <c r="E2054" i="1"/>
  <c r="R2053" i="1"/>
  <c r="E2053" i="1"/>
  <c r="R2052" i="1"/>
  <c r="E2052" i="1"/>
  <c r="R2051" i="1"/>
  <c r="E2051" i="1"/>
  <c r="R2050" i="1"/>
  <c r="E2050" i="1"/>
  <c r="R2049" i="1"/>
  <c r="E2049" i="1"/>
  <c r="R2048" i="1"/>
  <c r="E2048" i="1"/>
  <c r="R2047" i="1"/>
  <c r="E2047" i="1"/>
  <c r="R2046" i="1"/>
  <c r="E2046" i="1"/>
  <c r="R2045" i="1"/>
  <c r="E2045" i="1"/>
  <c r="R2044" i="1"/>
  <c r="E2044" i="1"/>
  <c r="R2043" i="1"/>
  <c r="E2043" i="1"/>
  <c r="R2042" i="1"/>
  <c r="E2042" i="1"/>
  <c r="R2041" i="1"/>
  <c r="E2041" i="1"/>
  <c r="R2040" i="1"/>
  <c r="E2040" i="1"/>
  <c r="R2039" i="1"/>
  <c r="E2039" i="1"/>
  <c r="R2038" i="1"/>
  <c r="E2038" i="1"/>
  <c r="R2037" i="1"/>
  <c r="E2037" i="1"/>
  <c r="R2036" i="1"/>
  <c r="E2036" i="1"/>
  <c r="R2035" i="1"/>
  <c r="E2035" i="1"/>
  <c r="R2034" i="1"/>
  <c r="E2034" i="1"/>
  <c r="R2033" i="1"/>
  <c r="E2033" i="1"/>
  <c r="R2032" i="1"/>
  <c r="E2032" i="1"/>
  <c r="R2031" i="1"/>
  <c r="E2031" i="1"/>
  <c r="R2030" i="1"/>
  <c r="E2030" i="1"/>
  <c r="R2029" i="1"/>
  <c r="E2029" i="1"/>
  <c r="R2028" i="1"/>
  <c r="E2028" i="1"/>
  <c r="R2027" i="1"/>
  <c r="E2027" i="1"/>
  <c r="R2026" i="1"/>
  <c r="E2026" i="1"/>
  <c r="R2025" i="1"/>
  <c r="E2025" i="1"/>
  <c r="R2024" i="1"/>
  <c r="E2024" i="1"/>
  <c r="R2023" i="1"/>
  <c r="E2023" i="1"/>
  <c r="R2022" i="1"/>
  <c r="E2022" i="1"/>
  <c r="R2021" i="1"/>
  <c r="E2021" i="1"/>
  <c r="R2020" i="1"/>
  <c r="E2020" i="1"/>
  <c r="R2019" i="1"/>
  <c r="E2019" i="1"/>
  <c r="R2018" i="1"/>
  <c r="E2018" i="1"/>
  <c r="R2017" i="1"/>
  <c r="E2017" i="1"/>
  <c r="R2016" i="1"/>
  <c r="E2016" i="1"/>
  <c r="R2015" i="1"/>
  <c r="E2015" i="1"/>
  <c r="R2014" i="1"/>
  <c r="E2014" i="1"/>
  <c r="R2013" i="1"/>
  <c r="E2013" i="1"/>
  <c r="R2012" i="1"/>
  <c r="E2012" i="1"/>
  <c r="R2011" i="1"/>
  <c r="E2011" i="1"/>
  <c r="R2010" i="1"/>
  <c r="E2010" i="1"/>
  <c r="R2009" i="1"/>
  <c r="E2009" i="1"/>
  <c r="R2008" i="1"/>
  <c r="E2008" i="1"/>
  <c r="R2007" i="1"/>
  <c r="E2007" i="1"/>
  <c r="R2006" i="1"/>
  <c r="E2006" i="1"/>
  <c r="R2005" i="1"/>
  <c r="E2005" i="1"/>
  <c r="R2004" i="1"/>
  <c r="E2004" i="1"/>
  <c r="R2003" i="1"/>
  <c r="E2003" i="1"/>
  <c r="R2002" i="1"/>
  <c r="E2002" i="1"/>
  <c r="R2001" i="1"/>
  <c r="E2001" i="1"/>
  <c r="R2000" i="1"/>
  <c r="E2000" i="1"/>
  <c r="R1999" i="1"/>
  <c r="E1999" i="1"/>
  <c r="R1998" i="1"/>
  <c r="E1998" i="1"/>
  <c r="R1997" i="1"/>
  <c r="E1997" i="1"/>
  <c r="R1996" i="1"/>
  <c r="E1996" i="1"/>
  <c r="R1995" i="1"/>
  <c r="E1995" i="1"/>
  <c r="R1994" i="1"/>
  <c r="E1994" i="1"/>
  <c r="R1993" i="1"/>
  <c r="E1993" i="1"/>
  <c r="R1992" i="1"/>
  <c r="E1992" i="1"/>
  <c r="R1991" i="1"/>
  <c r="E1991" i="1"/>
  <c r="R1990" i="1"/>
  <c r="E1990" i="1"/>
  <c r="R1989" i="1"/>
  <c r="E1989" i="1"/>
  <c r="R1988" i="1"/>
  <c r="E1988" i="1"/>
  <c r="R1987" i="1"/>
  <c r="E1987" i="1"/>
  <c r="R1986" i="1"/>
  <c r="E1986" i="1"/>
  <c r="R1985" i="1"/>
  <c r="E1985" i="1"/>
  <c r="R1984" i="1"/>
  <c r="E1984" i="1"/>
  <c r="R1983" i="1"/>
  <c r="E1983" i="1"/>
  <c r="R1982" i="1"/>
  <c r="E1982" i="1"/>
  <c r="R1981" i="1"/>
  <c r="E1981" i="1"/>
  <c r="R1980" i="1"/>
  <c r="E1980" i="1"/>
  <c r="R1979" i="1"/>
  <c r="E1979" i="1"/>
  <c r="R1978" i="1"/>
  <c r="E1978" i="1"/>
  <c r="R1977" i="1"/>
  <c r="E1977" i="1"/>
  <c r="R1976" i="1"/>
  <c r="E1976" i="1"/>
  <c r="R1975" i="1"/>
  <c r="E1975" i="1"/>
  <c r="R1974" i="1"/>
  <c r="E1974" i="1"/>
  <c r="R1973" i="1"/>
  <c r="E1973" i="1"/>
  <c r="R1972" i="1"/>
  <c r="E1972" i="1"/>
  <c r="R1971" i="1"/>
  <c r="E1971" i="1"/>
  <c r="R1970" i="1"/>
  <c r="E1970" i="1"/>
  <c r="R1969" i="1"/>
  <c r="E1969" i="1"/>
  <c r="R1968" i="1"/>
  <c r="E1968" i="1"/>
  <c r="R1967" i="1"/>
  <c r="E1967" i="1"/>
  <c r="R1966" i="1"/>
  <c r="E1966" i="1"/>
  <c r="R1965" i="1"/>
  <c r="E1965" i="1"/>
  <c r="R1964" i="1"/>
  <c r="E1964" i="1"/>
  <c r="R1963" i="1"/>
  <c r="E1963" i="1"/>
  <c r="R1962" i="1"/>
  <c r="E1962" i="1"/>
  <c r="R1961" i="1"/>
  <c r="E1961" i="1"/>
  <c r="R1960" i="1"/>
  <c r="E1960" i="1"/>
  <c r="R1959" i="1"/>
  <c r="E1959" i="1"/>
  <c r="R1958" i="1"/>
  <c r="E1958" i="1"/>
  <c r="R1957" i="1"/>
  <c r="E1957" i="1"/>
  <c r="R1956" i="1"/>
  <c r="E1956" i="1"/>
  <c r="R1955" i="1"/>
  <c r="E1955" i="1"/>
  <c r="R1954" i="1"/>
  <c r="E1954" i="1"/>
  <c r="R1953" i="1"/>
  <c r="E1953" i="1"/>
  <c r="R1952" i="1"/>
  <c r="E1952" i="1"/>
  <c r="R1951" i="1"/>
  <c r="E1951" i="1"/>
  <c r="R1950" i="1"/>
  <c r="E1950" i="1"/>
  <c r="R1949" i="1"/>
  <c r="E1949" i="1"/>
  <c r="R1948" i="1"/>
  <c r="E1948" i="1"/>
  <c r="R1947" i="1"/>
  <c r="E1947" i="1"/>
  <c r="R1946" i="1"/>
  <c r="E1946" i="1"/>
  <c r="R1945" i="1"/>
  <c r="E1945" i="1"/>
  <c r="R1944" i="1"/>
  <c r="E1944" i="1"/>
  <c r="R1943" i="1"/>
  <c r="E1943" i="1"/>
  <c r="R1942" i="1"/>
  <c r="E1942" i="1"/>
  <c r="R1941" i="1"/>
  <c r="E1941" i="1"/>
  <c r="R1940" i="1"/>
  <c r="E1940" i="1"/>
  <c r="R1939" i="1"/>
  <c r="E1939" i="1"/>
  <c r="R1938" i="1"/>
  <c r="E1938" i="1"/>
  <c r="R1937" i="1"/>
  <c r="E1937" i="1"/>
  <c r="R1936" i="1"/>
  <c r="E1936" i="1"/>
  <c r="R1935" i="1"/>
  <c r="E1935" i="1"/>
  <c r="R1934" i="1"/>
  <c r="E1934" i="1"/>
  <c r="R1933" i="1"/>
  <c r="E1933" i="1"/>
  <c r="R1932" i="1"/>
  <c r="E1932" i="1"/>
  <c r="R1931" i="1"/>
  <c r="E1931" i="1"/>
  <c r="R1930" i="1"/>
  <c r="E1930" i="1"/>
  <c r="R1929" i="1"/>
  <c r="E1929" i="1"/>
  <c r="R1928" i="1"/>
  <c r="E1928" i="1"/>
  <c r="R1927" i="1"/>
  <c r="E1927" i="1"/>
  <c r="R1926" i="1"/>
  <c r="E1926" i="1"/>
  <c r="R1925" i="1"/>
  <c r="E1925" i="1"/>
  <c r="R1924" i="1"/>
  <c r="E1924" i="1"/>
  <c r="R1923" i="1"/>
  <c r="E1923" i="1"/>
  <c r="R1922" i="1"/>
  <c r="E1922" i="1"/>
  <c r="R1921" i="1"/>
  <c r="E1921" i="1"/>
  <c r="R1920" i="1"/>
  <c r="E1920" i="1"/>
  <c r="R1919" i="1"/>
  <c r="E1919" i="1"/>
  <c r="R1918" i="1"/>
  <c r="E1918" i="1"/>
  <c r="R1917" i="1"/>
  <c r="E1917" i="1"/>
  <c r="R1916" i="1"/>
  <c r="E1916" i="1"/>
  <c r="R1915" i="1"/>
  <c r="E1915" i="1"/>
  <c r="R1914" i="1"/>
  <c r="E1914" i="1"/>
  <c r="R1913" i="1"/>
  <c r="E1913" i="1"/>
  <c r="R1912" i="1"/>
  <c r="E1912" i="1"/>
  <c r="R1911" i="1"/>
  <c r="E1911" i="1"/>
  <c r="R1910" i="1"/>
  <c r="E1910" i="1"/>
  <c r="R1909" i="1"/>
  <c r="E1909" i="1"/>
  <c r="R1908" i="1"/>
  <c r="E1908" i="1"/>
  <c r="R1907" i="1"/>
  <c r="E1907" i="1"/>
  <c r="R1906" i="1"/>
  <c r="E1906" i="1"/>
  <c r="R1905" i="1"/>
  <c r="E1905" i="1"/>
  <c r="R1904" i="1"/>
  <c r="E1904" i="1"/>
  <c r="R1903" i="1"/>
  <c r="E1903" i="1"/>
  <c r="R1902" i="1"/>
  <c r="E1902" i="1"/>
  <c r="R1901" i="1"/>
  <c r="E1901" i="1"/>
  <c r="R1900" i="1"/>
  <c r="E1900" i="1"/>
  <c r="R1899" i="1"/>
  <c r="E1899" i="1"/>
  <c r="R1898" i="1"/>
  <c r="E1898" i="1"/>
  <c r="R1897" i="1"/>
  <c r="E1897" i="1"/>
  <c r="R1896" i="1"/>
  <c r="E1896" i="1"/>
  <c r="R1895" i="1"/>
  <c r="E1895" i="1"/>
  <c r="R1894" i="1"/>
  <c r="E1894" i="1"/>
  <c r="R1893" i="1"/>
  <c r="E1893" i="1"/>
  <c r="R1892" i="1"/>
  <c r="E1892" i="1"/>
  <c r="R1891" i="1"/>
  <c r="E1891" i="1"/>
  <c r="R1890" i="1"/>
  <c r="E1890" i="1"/>
  <c r="R1889" i="1"/>
  <c r="E1889" i="1"/>
  <c r="R1888" i="1"/>
  <c r="E1888" i="1"/>
  <c r="R1887" i="1"/>
  <c r="E1887" i="1"/>
  <c r="R1886" i="1"/>
  <c r="E1886" i="1"/>
  <c r="R1885" i="1"/>
  <c r="E1885" i="1"/>
  <c r="R1884" i="1"/>
  <c r="E1884" i="1"/>
  <c r="R1883" i="1"/>
  <c r="E1883" i="1"/>
  <c r="R1882" i="1"/>
  <c r="E1882" i="1"/>
  <c r="R1881" i="1"/>
  <c r="E1881" i="1"/>
  <c r="R1880" i="1"/>
  <c r="E1880" i="1"/>
  <c r="R1879" i="1"/>
  <c r="E1879" i="1"/>
  <c r="R1878" i="1"/>
  <c r="E1878" i="1"/>
  <c r="R1877" i="1"/>
  <c r="E1877" i="1"/>
  <c r="R1876" i="1"/>
  <c r="E1876" i="1"/>
  <c r="R1875" i="1"/>
  <c r="E1875" i="1"/>
  <c r="R1874" i="1"/>
  <c r="E1874" i="1"/>
  <c r="R1873" i="1"/>
  <c r="E1873" i="1"/>
  <c r="R1872" i="1"/>
  <c r="E1872" i="1"/>
  <c r="R1871" i="1"/>
  <c r="E1871" i="1"/>
  <c r="R1870" i="1"/>
  <c r="E1870" i="1"/>
  <c r="R1869" i="1"/>
  <c r="E1869" i="1"/>
  <c r="R1868" i="1"/>
  <c r="E1868" i="1"/>
  <c r="R1867" i="1"/>
  <c r="E1867" i="1"/>
  <c r="R1866" i="1"/>
  <c r="E1866" i="1"/>
  <c r="R1865" i="1"/>
  <c r="E1865" i="1"/>
  <c r="R1864" i="1"/>
  <c r="E1864" i="1"/>
  <c r="R1863" i="1"/>
  <c r="E1863" i="1"/>
  <c r="R1862" i="1"/>
  <c r="E1862" i="1"/>
  <c r="R1861" i="1"/>
  <c r="E1861" i="1"/>
  <c r="R1860" i="1"/>
  <c r="E1860" i="1"/>
  <c r="R1859" i="1"/>
  <c r="E1859" i="1"/>
  <c r="R1858" i="1"/>
  <c r="E1858" i="1"/>
  <c r="R1857" i="1"/>
  <c r="E1857" i="1"/>
  <c r="R1856" i="1"/>
  <c r="E1856" i="1"/>
  <c r="R1855" i="1"/>
  <c r="E1855" i="1"/>
  <c r="R1854" i="1"/>
  <c r="E1854" i="1"/>
  <c r="R1853" i="1"/>
  <c r="E1853" i="1"/>
  <c r="R1852" i="1"/>
  <c r="E1852" i="1"/>
  <c r="R1851" i="1"/>
  <c r="E1851" i="1"/>
  <c r="R1850" i="1"/>
  <c r="E1850" i="1"/>
  <c r="R1849" i="1"/>
  <c r="E1849" i="1"/>
  <c r="R1848" i="1"/>
  <c r="E1848" i="1"/>
  <c r="R1847" i="1"/>
  <c r="E1847" i="1"/>
  <c r="R1846" i="1"/>
  <c r="E1846" i="1"/>
  <c r="R1845" i="1"/>
  <c r="E1845" i="1"/>
  <c r="R1844" i="1"/>
  <c r="E1844" i="1"/>
  <c r="R1843" i="1"/>
  <c r="E1843" i="1"/>
  <c r="R1842" i="1"/>
  <c r="E1842" i="1"/>
  <c r="R1841" i="1"/>
  <c r="E1841" i="1"/>
  <c r="R1840" i="1"/>
  <c r="E1840" i="1"/>
  <c r="R1839" i="1"/>
  <c r="E1839" i="1"/>
  <c r="R1838" i="1"/>
  <c r="E1838" i="1"/>
  <c r="R1837" i="1"/>
  <c r="E1837" i="1"/>
  <c r="R1836" i="1"/>
  <c r="E1836" i="1"/>
  <c r="R1835" i="1"/>
  <c r="E1835" i="1"/>
  <c r="R1834" i="1"/>
  <c r="E1834" i="1"/>
  <c r="R1833" i="1"/>
  <c r="E1833" i="1"/>
  <c r="R1832" i="1"/>
  <c r="E1832" i="1"/>
  <c r="R1831" i="1"/>
  <c r="E1831" i="1"/>
  <c r="R1830" i="1"/>
  <c r="E1830" i="1"/>
  <c r="R1829" i="1"/>
  <c r="E1829" i="1"/>
  <c r="R1828" i="1"/>
  <c r="E1828" i="1"/>
  <c r="R1827" i="1"/>
  <c r="E1827" i="1"/>
  <c r="R1826" i="1"/>
  <c r="E1826" i="1"/>
  <c r="R1825" i="1"/>
  <c r="E1825" i="1"/>
  <c r="R1824" i="1"/>
  <c r="E1824" i="1"/>
  <c r="R1823" i="1"/>
  <c r="E1823" i="1"/>
  <c r="R1822" i="1"/>
  <c r="E1822" i="1"/>
  <c r="R1821" i="1"/>
  <c r="E1821" i="1"/>
  <c r="R1820" i="1"/>
  <c r="E1820" i="1"/>
  <c r="R1819" i="1"/>
  <c r="E1819" i="1"/>
  <c r="R1818" i="1"/>
  <c r="E1818" i="1"/>
  <c r="R1817" i="1"/>
  <c r="E1817" i="1"/>
  <c r="R1816" i="1"/>
  <c r="E1816" i="1"/>
  <c r="R1815" i="1"/>
  <c r="E1815" i="1"/>
  <c r="R1814" i="1"/>
  <c r="E1814" i="1"/>
  <c r="R1813" i="1"/>
  <c r="E1813" i="1"/>
  <c r="R1812" i="1"/>
  <c r="E1812" i="1"/>
  <c r="R1811" i="1"/>
  <c r="E1811" i="1"/>
  <c r="R1810" i="1"/>
  <c r="E1810" i="1"/>
  <c r="R1809" i="1"/>
  <c r="E1809" i="1"/>
  <c r="R1808" i="1"/>
  <c r="E1808" i="1"/>
  <c r="R1807" i="1"/>
  <c r="E1807" i="1"/>
  <c r="R1806" i="1"/>
  <c r="E1806" i="1"/>
  <c r="R1805" i="1"/>
  <c r="E1805" i="1"/>
  <c r="R1804" i="1"/>
  <c r="E1804" i="1"/>
  <c r="R1803" i="1"/>
  <c r="E1803" i="1"/>
  <c r="R1802" i="1"/>
  <c r="E1802" i="1"/>
  <c r="R1801" i="1"/>
  <c r="E1801" i="1"/>
  <c r="R1800" i="1"/>
  <c r="E1800" i="1"/>
  <c r="R1799" i="1"/>
  <c r="E1799" i="1"/>
  <c r="R1798" i="1"/>
  <c r="E1798" i="1"/>
  <c r="R1797" i="1"/>
  <c r="E1797" i="1"/>
  <c r="R1796" i="1"/>
  <c r="E1796" i="1"/>
  <c r="R1795" i="1"/>
  <c r="E1795" i="1"/>
  <c r="R1794" i="1"/>
  <c r="E1794" i="1"/>
  <c r="R1793" i="1"/>
  <c r="E1793" i="1"/>
  <c r="R1792" i="1"/>
  <c r="E1792" i="1"/>
  <c r="R1791" i="1"/>
  <c r="E1791" i="1"/>
  <c r="R1790" i="1"/>
  <c r="E1790" i="1"/>
  <c r="R1789" i="1"/>
  <c r="E1789" i="1"/>
  <c r="R1788" i="1"/>
  <c r="E1788" i="1"/>
  <c r="R1787" i="1"/>
  <c r="E1787" i="1"/>
  <c r="R1786" i="1"/>
  <c r="E1786" i="1"/>
  <c r="R1785" i="1"/>
  <c r="E1785" i="1"/>
  <c r="R1784" i="1"/>
  <c r="E1784" i="1"/>
  <c r="R1783" i="1"/>
  <c r="E1783" i="1"/>
  <c r="R1782" i="1"/>
  <c r="E1782" i="1"/>
  <c r="R1781" i="1"/>
  <c r="E1781" i="1"/>
  <c r="R1780" i="1"/>
  <c r="E1780" i="1"/>
  <c r="R1779" i="1"/>
  <c r="E1779" i="1"/>
  <c r="R1778" i="1"/>
  <c r="E1778" i="1"/>
  <c r="R1777" i="1"/>
  <c r="E1777" i="1"/>
  <c r="R1776" i="1"/>
  <c r="E1776" i="1"/>
  <c r="R1775" i="1"/>
  <c r="E1775" i="1"/>
  <c r="R1774" i="1"/>
  <c r="E1774" i="1"/>
  <c r="R1773" i="1"/>
  <c r="E1773" i="1"/>
  <c r="R1772" i="1"/>
  <c r="E1772" i="1"/>
  <c r="R1771" i="1"/>
  <c r="E1771" i="1"/>
  <c r="R1770" i="1"/>
  <c r="E1770" i="1"/>
  <c r="R1769" i="1"/>
  <c r="E1769" i="1"/>
  <c r="R1768" i="1"/>
  <c r="E1768" i="1"/>
  <c r="R1767" i="1"/>
  <c r="E1767" i="1"/>
  <c r="R1766" i="1"/>
  <c r="E1766" i="1"/>
  <c r="R1765" i="1"/>
  <c r="E1765" i="1"/>
  <c r="R1764" i="1"/>
  <c r="E1764" i="1"/>
  <c r="R1763" i="1"/>
  <c r="E1763" i="1"/>
  <c r="R1762" i="1"/>
  <c r="E1762" i="1"/>
  <c r="R1761" i="1"/>
  <c r="E1761" i="1"/>
  <c r="R1760" i="1"/>
  <c r="E1760" i="1"/>
  <c r="R1759" i="1"/>
  <c r="E1759" i="1"/>
  <c r="R1758" i="1"/>
  <c r="E1758" i="1"/>
  <c r="R1757" i="1"/>
  <c r="E1757" i="1"/>
  <c r="R1756" i="1"/>
  <c r="E1756" i="1"/>
  <c r="R1755" i="1"/>
  <c r="E1755" i="1"/>
  <c r="R1754" i="1"/>
  <c r="E1754" i="1"/>
  <c r="R1753" i="1"/>
  <c r="E1753" i="1"/>
  <c r="R1752" i="1"/>
  <c r="E1752" i="1"/>
  <c r="R1751" i="1"/>
  <c r="E1751" i="1"/>
  <c r="R1750" i="1"/>
  <c r="E1750" i="1"/>
  <c r="R1749" i="1"/>
  <c r="E1749" i="1"/>
  <c r="R1748" i="1"/>
  <c r="E1748" i="1"/>
  <c r="R1747" i="1"/>
  <c r="E1747" i="1"/>
  <c r="R1746" i="1"/>
  <c r="E1746" i="1"/>
  <c r="R1745" i="1"/>
  <c r="E1745" i="1"/>
  <c r="R1744" i="1"/>
  <c r="E1744" i="1"/>
  <c r="R1743" i="1"/>
  <c r="E1743" i="1"/>
  <c r="R1742" i="1"/>
  <c r="E1742" i="1"/>
  <c r="R1741" i="1"/>
  <c r="E1741" i="1"/>
  <c r="R1740" i="1"/>
  <c r="E1740" i="1"/>
  <c r="R1739" i="1"/>
  <c r="E1739" i="1"/>
  <c r="R1738" i="1"/>
  <c r="E1738" i="1"/>
  <c r="R1737" i="1"/>
  <c r="E1737" i="1"/>
  <c r="R1736" i="1"/>
  <c r="E1736" i="1"/>
  <c r="R1735" i="1"/>
  <c r="E1735" i="1"/>
  <c r="R1734" i="1"/>
  <c r="E1734" i="1"/>
  <c r="R1733" i="1"/>
  <c r="E1733" i="1"/>
  <c r="R1732" i="1"/>
  <c r="E1732" i="1"/>
  <c r="R1731" i="1"/>
  <c r="E1731" i="1"/>
  <c r="R1730" i="1"/>
  <c r="E1730" i="1"/>
  <c r="R1729" i="1"/>
  <c r="E1729" i="1"/>
  <c r="R1728" i="1"/>
  <c r="E1728" i="1"/>
  <c r="R1727" i="1"/>
  <c r="E1727" i="1"/>
  <c r="R1726" i="1"/>
  <c r="E1726" i="1"/>
  <c r="R1725" i="1"/>
  <c r="E1725" i="1"/>
  <c r="R1724" i="1"/>
  <c r="E1724" i="1"/>
  <c r="R1723" i="1"/>
  <c r="E1723" i="1"/>
  <c r="R1722" i="1"/>
  <c r="E1722" i="1"/>
  <c r="R1721" i="1"/>
  <c r="E1721" i="1"/>
  <c r="R1720" i="1"/>
  <c r="E1720" i="1"/>
  <c r="R1719" i="1"/>
  <c r="E1719" i="1"/>
  <c r="R1718" i="1"/>
  <c r="E1718" i="1"/>
  <c r="R1717" i="1"/>
  <c r="E1717" i="1"/>
  <c r="R1716" i="1"/>
  <c r="E1716" i="1"/>
  <c r="R1715" i="1"/>
  <c r="E1715" i="1"/>
  <c r="R1714" i="1"/>
  <c r="E1714" i="1"/>
  <c r="R1713" i="1"/>
  <c r="E1713" i="1"/>
  <c r="R1712" i="1"/>
  <c r="E1712" i="1"/>
  <c r="R1711" i="1"/>
  <c r="E1711" i="1"/>
  <c r="R1710" i="1"/>
  <c r="E1710" i="1"/>
  <c r="R1709" i="1"/>
  <c r="E1709" i="1"/>
  <c r="R1708" i="1"/>
  <c r="E1708" i="1"/>
  <c r="R1707" i="1"/>
  <c r="E1707" i="1"/>
  <c r="R1706" i="1"/>
  <c r="E1706" i="1"/>
  <c r="R1705" i="1"/>
  <c r="E1705" i="1"/>
  <c r="R1704" i="1"/>
  <c r="E1704" i="1"/>
  <c r="R1703" i="1"/>
  <c r="E1703" i="1"/>
  <c r="R1702" i="1"/>
  <c r="E1702" i="1"/>
  <c r="R1701" i="1"/>
  <c r="E1701" i="1"/>
  <c r="R1700" i="1"/>
  <c r="E1700" i="1"/>
  <c r="R1699" i="1"/>
  <c r="E1699" i="1"/>
  <c r="R1698" i="1"/>
  <c r="E1698" i="1"/>
  <c r="R1697" i="1"/>
  <c r="E1697" i="1"/>
  <c r="R1696" i="1"/>
  <c r="E1696" i="1"/>
  <c r="R1695" i="1"/>
  <c r="E1695" i="1"/>
  <c r="R1694" i="1"/>
  <c r="E1694" i="1"/>
  <c r="R1693" i="1"/>
  <c r="E1693" i="1"/>
  <c r="R1692" i="1"/>
  <c r="E1692" i="1"/>
  <c r="R1691" i="1"/>
  <c r="E1691" i="1"/>
  <c r="R1690" i="1"/>
  <c r="E1690" i="1"/>
  <c r="R1689" i="1"/>
  <c r="E1689" i="1"/>
  <c r="R1688" i="1"/>
  <c r="E1688" i="1"/>
  <c r="R1687" i="1"/>
  <c r="E1687" i="1"/>
  <c r="R1686" i="1"/>
  <c r="E1686" i="1"/>
  <c r="R1685" i="1"/>
  <c r="E1685" i="1"/>
  <c r="R1684" i="1"/>
  <c r="E1684" i="1"/>
  <c r="R1683" i="1"/>
  <c r="E1683" i="1"/>
  <c r="R1682" i="1"/>
  <c r="E1682" i="1"/>
  <c r="R1681" i="1"/>
  <c r="E1681" i="1"/>
  <c r="R1680" i="1"/>
  <c r="E1680" i="1"/>
  <c r="R1679" i="1"/>
  <c r="E1679" i="1"/>
  <c r="R1678" i="1"/>
  <c r="E1678" i="1"/>
  <c r="R1677" i="1"/>
  <c r="E1677" i="1"/>
  <c r="R1676" i="1"/>
  <c r="E1676" i="1"/>
  <c r="R1675" i="1"/>
  <c r="E1675" i="1"/>
  <c r="R1674" i="1"/>
  <c r="E1674" i="1"/>
  <c r="R1673" i="1"/>
  <c r="E1673" i="1"/>
  <c r="R1672" i="1"/>
  <c r="E1672" i="1"/>
  <c r="R1671" i="1"/>
  <c r="E1671" i="1"/>
  <c r="R1670" i="1"/>
  <c r="E1670" i="1"/>
  <c r="R1669" i="1"/>
  <c r="E1669" i="1"/>
  <c r="R1668" i="1"/>
  <c r="E1668" i="1"/>
  <c r="R1667" i="1"/>
  <c r="E1667" i="1"/>
  <c r="R1666" i="1"/>
  <c r="E1666" i="1"/>
  <c r="R1665" i="1"/>
  <c r="E1665" i="1"/>
  <c r="R1664" i="1"/>
  <c r="E1664" i="1"/>
  <c r="R1663" i="1"/>
  <c r="E1663" i="1"/>
  <c r="R1662" i="1"/>
  <c r="E1662" i="1"/>
  <c r="R1661" i="1"/>
  <c r="E1661" i="1"/>
  <c r="R1660" i="1"/>
  <c r="E1660" i="1"/>
  <c r="R1659" i="1"/>
  <c r="E1659" i="1"/>
  <c r="R1658" i="1"/>
  <c r="E1658" i="1"/>
  <c r="R1657" i="1"/>
  <c r="E1657" i="1"/>
  <c r="R1656" i="1"/>
  <c r="E1656" i="1"/>
  <c r="R1655" i="1"/>
  <c r="E1655" i="1"/>
  <c r="R1654" i="1"/>
  <c r="E1654" i="1"/>
  <c r="R1653" i="1"/>
  <c r="E1653" i="1"/>
  <c r="R1652" i="1"/>
  <c r="E1652" i="1"/>
  <c r="R1651" i="1"/>
  <c r="E1651" i="1"/>
  <c r="R1650" i="1"/>
  <c r="E1650" i="1"/>
  <c r="R1649" i="1"/>
  <c r="E1649" i="1"/>
  <c r="R1648" i="1"/>
  <c r="E1648" i="1"/>
  <c r="R1647" i="1"/>
  <c r="E1647" i="1"/>
  <c r="R1646" i="1"/>
  <c r="E1646" i="1"/>
  <c r="R1645" i="1"/>
  <c r="E1645" i="1"/>
  <c r="R1644" i="1"/>
  <c r="E1644" i="1"/>
  <c r="R1643" i="1"/>
  <c r="E1643" i="1"/>
  <c r="R1642" i="1"/>
  <c r="E1642" i="1"/>
  <c r="R1641" i="1"/>
  <c r="E1641" i="1"/>
  <c r="R1640" i="1"/>
  <c r="E1640" i="1"/>
  <c r="R1639" i="1"/>
  <c r="E1639" i="1"/>
  <c r="R1638" i="1"/>
  <c r="E1638" i="1"/>
  <c r="R1637" i="1"/>
  <c r="E1637" i="1"/>
  <c r="R1636" i="1"/>
  <c r="E1636" i="1"/>
  <c r="R1635" i="1"/>
  <c r="E1635" i="1"/>
  <c r="R1634" i="1"/>
  <c r="E1634" i="1"/>
  <c r="R1633" i="1"/>
  <c r="E1633" i="1"/>
  <c r="R1632" i="1"/>
  <c r="E1632" i="1"/>
  <c r="R1631" i="1"/>
  <c r="E1631" i="1"/>
  <c r="R1630" i="1"/>
  <c r="E1630" i="1"/>
  <c r="R1629" i="1"/>
  <c r="E1629" i="1"/>
  <c r="R1628" i="1"/>
  <c r="E1628" i="1"/>
  <c r="R1627" i="1"/>
  <c r="E1627" i="1"/>
  <c r="R1626" i="1"/>
  <c r="E1626" i="1"/>
  <c r="R1625" i="1"/>
  <c r="E1625" i="1"/>
  <c r="R1624" i="1"/>
  <c r="E1624" i="1"/>
  <c r="R1623" i="1"/>
  <c r="E1623" i="1"/>
  <c r="R1622" i="1"/>
  <c r="E1622" i="1"/>
  <c r="R1621" i="1"/>
  <c r="E1621" i="1"/>
  <c r="R1620" i="1"/>
  <c r="E1620" i="1"/>
  <c r="R1619" i="1"/>
  <c r="E1619" i="1"/>
  <c r="R1618" i="1"/>
  <c r="E1618" i="1"/>
  <c r="R1617" i="1"/>
  <c r="E1617" i="1"/>
  <c r="R1616" i="1"/>
  <c r="E1616" i="1"/>
  <c r="R1615" i="1"/>
  <c r="E1615" i="1"/>
  <c r="R1614" i="1"/>
  <c r="E1614" i="1"/>
  <c r="R1613" i="1"/>
  <c r="E1613" i="1"/>
  <c r="R1612" i="1"/>
  <c r="E1612" i="1"/>
  <c r="R1611" i="1"/>
  <c r="E1611" i="1"/>
  <c r="R1610" i="1"/>
  <c r="E1610" i="1"/>
  <c r="R1609" i="1"/>
  <c r="E1609" i="1"/>
  <c r="R1608" i="1"/>
  <c r="E1608" i="1"/>
  <c r="R1607" i="1"/>
  <c r="E1607" i="1"/>
  <c r="R1606" i="1"/>
  <c r="E1606" i="1"/>
  <c r="R1605" i="1"/>
  <c r="E1605" i="1"/>
  <c r="R1604" i="1"/>
  <c r="E1604" i="1"/>
  <c r="R1603" i="1"/>
  <c r="E1603" i="1"/>
  <c r="R1602" i="1"/>
  <c r="E1602" i="1"/>
  <c r="R1601" i="1"/>
  <c r="E1601" i="1"/>
  <c r="R1600" i="1"/>
  <c r="E1600" i="1"/>
  <c r="R1599" i="1"/>
  <c r="E1599" i="1"/>
  <c r="R1598" i="1"/>
  <c r="E1598" i="1"/>
  <c r="R1597" i="1"/>
  <c r="E1597" i="1"/>
  <c r="R1596" i="1"/>
  <c r="E1596" i="1"/>
  <c r="R1595" i="1"/>
  <c r="E1595" i="1"/>
  <c r="R1594" i="1"/>
  <c r="E1594" i="1"/>
  <c r="R1593" i="1"/>
  <c r="E1593" i="1"/>
  <c r="R1592" i="1"/>
  <c r="E1592" i="1"/>
  <c r="R1591" i="1"/>
  <c r="E1591" i="1"/>
  <c r="R1590" i="1"/>
  <c r="E1590" i="1"/>
  <c r="R1589" i="1"/>
  <c r="E1589" i="1"/>
  <c r="R1588" i="1"/>
  <c r="E1588" i="1"/>
  <c r="R1587" i="1"/>
  <c r="E1587" i="1"/>
  <c r="R1586" i="1"/>
  <c r="E1586" i="1"/>
  <c r="R1585" i="1"/>
  <c r="E1585" i="1"/>
  <c r="R1584" i="1"/>
  <c r="E1584" i="1"/>
  <c r="R1583" i="1"/>
  <c r="E1583" i="1"/>
  <c r="R1582" i="1"/>
  <c r="E1582" i="1"/>
  <c r="R1581" i="1"/>
  <c r="E1581" i="1"/>
  <c r="R1580" i="1"/>
  <c r="E1580" i="1"/>
  <c r="R1579" i="1"/>
  <c r="E1579" i="1"/>
  <c r="R1578" i="1"/>
  <c r="E1578" i="1"/>
  <c r="R1577" i="1"/>
  <c r="E1577" i="1"/>
  <c r="R1576" i="1"/>
  <c r="E1576" i="1"/>
  <c r="R1575" i="1"/>
  <c r="E1575" i="1"/>
  <c r="R1574" i="1"/>
  <c r="E1574" i="1"/>
  <c r="R1573" i="1"/>
  <c r="E1573" i="1"/>
  <c r="R1572" i="1"/>
  <c r="E1572" i="1"/>
  <c r="R1571" i="1"/>
  <c r="E1571" i="1"/>
  <c r="R1570" i="1"/>
  <c r="E1570" i="1"/>
  <c r="R1569" i="1"/>
  <c r="E1569" i="1"/>
  <c r="R1568" i="1"/>
  <c r="E1568" i="1"/>
  <c r="R1567" i="1"/>
  <c r="E1567" i="1"/>
  <c r="R1566" i="1"/>
  <c r="E1566" i="1"/>
  <c r="R1565" i="1"/>
  <c r="E1565" i="1"/>
  <c r="R1564" i="1"/>
  <c r="E1564" i="1"/>
  <c r="R1563" i="1"/>
  <c r="E1563" i="1"/>
  <c r="R1562" i="1"/>
  <c r="E1562" i="1"/>
  <c r="R1561" i="1"/>
  <c r="E1561" i="1"/>
  <c r="R1560" i="1"/>
  <c r="E1560" i="1"/>
  <c r="R1559" i="1"/>
  <c r="E1559" i="1"/>
  <c r="R1558" i="1"/>
  <c r="E1558" i="1"/>
  <c r="R1557" i="1"/>
  <c r="E1557" i="1"/>
  <c r="R1556" i="1"/>
  <c r="E1556" i="1"/>
  <c r="R1555" i="1"/>
  <c r="E1555" i="1"/>
  <c r="R1554" i="1"/>
  <c r="E1554" i="1"/>
  <c r="R1553" i="1"/>
  <c r="E1553" i="1"/>
  <c r="R1552" i="1"/>
  <c r="E1552" i="1"/>
  <c r="R1551" i="1"/>
  <c r="E1551" i="1"/>
  <c r="R1550" i="1"/>
  <c r="E1550" i="1"/>
  <c r="R1549" i="1"/>
  <c r="E1549" i="1"/>
  <c r="R1548" i="1"/>
  <c r="E1548" i="1"/>
  <c r="R1547" i="1"/>
  <c r="E1547" i="1"/>
  <c r="R1546" i="1"/>
  <c r="E1546" i="1"/>
  <c r="R1545" i="1"/>
  <c r="E1545" i="1"/>
  <c r="R1544" i="1"/>
  <c r="E1544" i="1"/>
  <c r="R1543" i="1"/>
  <c r="E1543" i="1"/>
  <c r="R1542" i="1"/>
  <c r="E1542" i="1"/>
  <c r="R1541" i="1"/>
  <c r="E1541" i="1"/>
  <c r="R1540" i="1"/>
  <c r="E1540" i="1"/>
  <c r="R1539" i="1"/>
  <c r="E1539" i="1"/>
  <c r="R1538" i="1"/>
  <c r="E1538" i="1"/>
  <c r="R1537" i="1"/>
  <c r="E1537" i="1"/>
  <c r="R1536" i="1"/>
  <c r="E1536" i="1"/>
  <c r="R1535" i="1"/>
  <c r="E1535" i="1"/>
  <c r="R1534" i="1"/>
  <c r="E1534" i="1"/>
  <c r="R1533" i="1"/>
  <c r="E1533" i="1"/>
  <c r="R1532" i="1"/>
  <c r="E1532" i="1"/>
  <c r="R1531" i="1"/>
  <c r="E1531" i="1"/>
  <c r="R1530" i="1"/>
  <c r="E1530" i="1"/>
  <c r="R1529" i="1"/>
  <c r="E1529" i="1"/>
  <c r="R1528" i="1"/>
  <c r="E1528" i="1"/>
  <c r="R1527" i="1"/>
  <c r="E1527" i="1"/>
  <c r="R1526" i="1"/>
  <c r="E1526" i="1"/>
  <c r="R1525" i="1"/>
  <c r="E1525" i="1"/>
  <c r="R1524" i="1"/>
  <c r="E1524" i="1"/>
  <c r="R1523" i="1"/>
  <c r="E1523" i="1"/>
  <c r="R1522" i="1"/>
  <c r="E1522" i="1"/>
  <c r="R1521" i="1"/>
  <c r="E1521" i="1"/>
  <c r="R1520" i="1"/>
  <c r="E1520" i="1"/>
  <c r="R1519" i="1"/>
  <c r="E1519" i="1"/>
  <c r="R1518" i="1"/>
  <c r="E1518" i="1"/>
  <c r="R1517" i="1"/>
  <c r="E1517" i="1"/>
  <c r="R1516" i="1"/>
  <c r="E1516" i="1"/>
  <c r="R1515" i="1"/>
  <c r="E1515" i="1"/>
  <c r="R1514" i="1"/>
  <c r="E1514" i="1"/>
  <c r="R1513" i="1"/>
  <c r="E1513" i="1"/>
  <c r="R1512" i="1"/>
  <c r="E1512" i="1"/>
  <c r="R1511" i="1"/>
  <c r="E1511" i="1"/>
  <c r="R1510" i="1"/>
  <c r="E1510" i="1"/>
  <c r="R1509" i="1"/>
  <c r="E1509" i="1"/>
  <c r="R1508" i="1"/>
  <c r="E1508" i="1"/>
  <c r="R1507" i="1"/>
  <c r="E1507" i="1"/>
  <c r="R1506" i="1"/>
  <c r="E1506" i="1"/>
  <c r="R1505" i="1"/>
  <c r="E1505" i="1"/>
  <c r="R1504" i="1"/>
  <c r="E1504" i="1"/>
  <c r="R1503" i="1"/>
  <c r="E1503" i="1"/>
  <c r="R1502" i="1"/>
  <c r="E1502" i="1"/>
  <c r="R1501" i="1"/>
  <c r="E1501" i="1"/>
  <c r="R1500" i="1"/>
  <c r="E1500" i="1"/>
  <c r="R1499" i="1"/>
  <c r="E1499" i="1"/>
  <c r="R1498" i="1"/>
  <c r="E1498" i="1"/>
  <c r="R1497" i="1"/>
  <c r="E1497" i="1"/>
  <c r="R1496" i="1"/>
  <c r="E1496" i="1"/>
  <c r="R1495" i="1"/>
  <c r="E1495" i="1"/>
  <c r="R1494" i="1"/>
  <c r="E1494" i="1"/>
  <c r="R1493" i="1"/>
  <c r="E1493" i="1"/>
  <c r="R1492" i="1"/>
  <c r="E1492" i="1"/>
  <c r="R1491" i="1"/>
  <c r="E1491" i="1"/>
  <c r="R1490" i="1"/>
  <c r="E1490" i="1"/>
  <c r="R1489" i="1"/>
  <c r="E1489" i="1"/>
  <c r="R1488" i="1"/>
  <c r="E1488" i="1"/>
  <c r="R1487" i="1"/>
  <c r="E1487" i="1"/>
  <c r="R1486" i="1"/>
  <c r="E1486" i="1"/>
  <c r="R1485" i="1"/>
  <c r="E1485" i="1"/>
  <c r="R1484" i="1"/>
  <c r="E1484" i="1"/>
  <c r="R1483" i="1"/>
  <c r="E1483" i="1"/>
  <c r="R1482" i="1"/>
  <c r="E1482" i="1"/>
  <c r="R1481" i="1"/>
  <c r="E1481" i="1"/>
  <c r="R1480" i="1"/>
  <c r="E1480" i="1"/>
  <c r="R1479" i="1"/>
  <c r="E1479" i="1"/>
  <c r="R1478" i="1"/>
  <c r="E1478" i="1"/>
  <c r="R1477" i="1"/>
  <c r="E1477" i="1"/>
  <c r="R1476" i="1"/>
  <c r="E1476" i="1"/>
  <c r="R1475" i="1"/>
  <c r="E1475" i="1"/>
  <c r="R1474" i="1"/>
  <c r="E1474" i="1"/>
  <c r="R1473" i="1"/>
  <c r="E1473" i="1"/>
  <c r="R1472" i="1"/>
  <c r="E1472" i="1"/>
  <c r="R1471" i="1"/>
  <c r="E1471" i="1"/>
  <c r="R1470" i="1"/>
  <c r="E1470" i="1"/>
  <c r="R1469" i="1"/>
  <c r="E1469" i="1"/>
  <c r="R1468" i="1"/>
  <c r="E1468" i="1"/>
  <c r="R1467" i="1"/>
  <c r="E1467" i="1"/>
  <c r="R1466" i="1"/>
  <c r="E1466" i="1"/>
  <c r="R1465" i="1"/>
  <c r="E1465" i="1"/>
  <c r="R1464" i="1"/>
  <c r="E1464" i="1"/>
  <c r="R1463" i="1"/>
  <c r="E1463" i="1"/>
  <c r="R1462" i="1"/>
  <c r="E1462" i="1"/>
  <c r="R1461" i="1"/>
  <c r="E1461" i="1"/>
  <c r="R1460" i="1"/>
  <c r="E1460" i="1"/>
  <c r="R1459" i="1"/>
  <c r="E1459" i="1"/>
  <c r="R1458" i="1"/>
  <c r="E1458" i="1"/>
  <c r="R1457" i="1"/>
  <c r="E1457" i="1"/>
  <c r="R1456" i="1"/>
  <c r="E1456" i="1"/>
  <c r="R1455" i="1"/>
  <c r="E1455" i="1"/>
  <c r="R1454" i="1"/>
  <c r="E1454" i="1"/>
  <c r="R1453" i="1"/>
  <c r="E1453" i="1"/>
  <c r="R1452" i="1"/>
  <c r="E1452" i="1"/>
  <c r="R1451" i="1"/>
  <c r="E1451" i="1"/>
  <c r="R1450" i="1"/>
  <c r="E1450" i="1"/>
  <c r="R1449" i="1"/>
  <c r="E1449" i="1"/>
  <c r="R1448" i="1"/>
  <c r="E1448" i="1"/>
  <c r="R1447" i="1"/>
  <c r="E1447" i="1"/>
  <c r="R1446" i="1"/>
  <c r="E1446" i="1"/>
  <c r="R1445" i="1"/>
  <c r="E1445" i="1"/>
  <c r="R1444" i="1"/>
  <c r="E1444" i="1"/>
  <c r="R1443" i="1"/>
  <c r="E1443" i="1"/>
  <c r="R1442" i="1"/>
  <c r="E1442" i="1"/>
  <c r="R1441" i="1"/>
  <c r="E1441" i="1"/>
  <c r="R1440" i="1"/>
  <c r="E1440" i="1"/>
  <c r="R1439" i="1"/>
  <c r="E1439" i="1"/>
  <c r="R1438" i="1"/>
  <c r="E1438" i="1"/>
  <c r="R1437" i="1"/>
  <c r="E1437" i="1"/>
  <c r="R1436" i="1"/>
  <c r="E1436" i="1"/>
  <c r="R1435" i="1"/>
  <c r="E1435" i="1"/>
  <c r="R1434" i="1"/>
  <c r="E1434" i="1"/>
  <c r="R1433" i="1"/>
  <c r="E1433" i="1"/>
  <c r="R1432" i="1"/>
  <c r="E1432" i="1"/>
  <c r="R1431" i="1"/>
  <c r="E1431" i="1"/>
  <c r="R1430" i="1"/>
  <c r="E1430" i="1"/>
  <c r="R1429" i="1"/>
  <c r="E1429" i="1"/>
  <c r="R1428" i="1"/>
  <c r="E1428" i="1"/>
  <c r="R1427" i="1"/>
  <c r="E1427" i="1"/>
  <c r="R1426" i="1"/>
  <c r="E1426" i="1"/>
  <c r="R1425" i="1"/>
  <c r="E1425" i="1"/>
  <c r="R1424" i="1"/>
  <c r="E1424" i="1"/>
  <c r="R1423" i="1"/>
  <c r="E1423" i="1"/>
  <c r="R1422" i="1"/>
  <c r="E1422" i="1"/>
  <c r="R1421" i="1"/>
  <c r="E1421" i="1"/>
  <c r="R1420" i="1"/>
  <c r="E1420" i="1"/>
  <c r="R1419" i="1"/>
  <c r="E1419" i="1"/>
  <c r="R1418" i="1"/>
  <c r="E1418" i="1"/>
  <c r="R1417" i="1"/>
  <c r="E1417" i="1"/>
  <c r="R1416" i="1"/>
  <c r="E1416" i="1"/>
  <c r="R1415" i="1"/>
  <c r="E1415" i="1"/>
  <c r="R1414" i="1"/>
  <c r="E1414" i="1"/>
  <c r="R1413" i="1"/>
  <c r="E1413" i="1"/>
  <c r="R1412" i="1"/>
  <c r="E1412" i="1"/>
  <c r="R1411" i="1"/>
  <c r="E1411" i="1"/>
  <c r="R1410" i="1"/>
  <c r="E1410" i="1"/>
  <c r="R1409" i="1"/>
  <c r="E1409" i="1"/>
  <c r="R1408" i="1"/>
  <c r="E1408" i="1"/>
  <c r="R1407" i="1"/>
  <c r="E1407" i="1"/>
  <c r="R1406" i="1"/>
  <c r="E1406" i="1"/>
  <c r="R1405" i="1"/>
  <c r="E1405" i="1"/>
  <c r="R1404" i="1"/>
  <c r="E1404" i="1"/>
  <c r="R1403" i="1"/>
  <c r="E1403" i="1"/>
  <c r="R1402" i="1"/>
  <c r="E1402" i="1"/>
  <c r="R1401" i="1"/>
  <c r="E1401" i="1"/>
  <c r="R1400" i="1"/>
  <c r="E1400" i="1"/>
  <c r="R1399" i="1"/>
  <c r="E1399" i="1"/>
  <c r="R1398" i="1"/>
  <c r="E1398" i="1"/>
  <c r="R1397" i="1"/>
  <c r="E1397" i="1"/>
  <c r="R1396" i="1"/>
  <c r="E1396" i="1"/>
  <c r="R1395" i="1"/>
  <c r="E1395" i="1"/>
  <c r="R1394" i="1"/>
  <c r="E1394" i="1"/>
  <c r="R1393" i="1"/>
  <c r="E1393" i="1"/>
  <c r="R1392" i="1"/>
  <c r="E1392" i="1"/>
  <c r="R1391" i="1"/>
  <c r="E1391" i="1"/>
  <c r="R1390" i="1"/>
  <c r="E1390" i="1"/>
  <c r="R1389" i="1"/>
  <c r="E1389" i="1"/>
  <c r="R1388" i="1"/>
  <c r="E1388" i="1"/>
  <c r="R1387" i="1"/>
  <c r="E1387" i="1"/>
  <c r="R1386" i="1"/>
  <c r="E1386" i="1"/>
  <c r="R1385" i="1"/>
  <c r="E1385" i="1"/>
  <c r="R1384" i="1"/>
  <c r="E1384" i="1"/>
  <c r="R1383" i="1"/>
  <c r="E1383" i="1"/>
  <c r="R1382" i="1"/>
  <c r="E1382" i="1"/>
  <c r="R1381" i="1"/>
  <c r="E1381" i="1"/>
  <c r="R1380" i="1"/>
  <c r="E1380" i="1"/>
  <c r="R1379" i="1"/>
  <c r="E1379" i="1"/>
  <c r="R1378" i="1"/>
  <c r="E1378" i="1"/>
  <c r="R1377" i="1"/>
  <c r="E1377" i="1"/>
  <c r="R1376" i="1"/>
  <c r="E1376" i="1"/>
  <c r="R1375" i="1"/>
  <c r="E1375" i="1"/>
  <c r="R1374" i="1"/>
  <c r="E1374" i="1"/>
  <c r="R1373" i="1"/>
  <c r="E1373" i="1"/>
  <c r="R1372" i="1"/>
  <c r="E1372" i="1"/>
  <c r="R1371" i="1"/>
  <c r="E1371" i="1"/>
  <c r="R1370" i="1"/>
  <c r="E1370" i="1"/>
  <c r="R1369" i="1"/>
  <c r="E1369" i="1"/>
  <c r="R1368" i="1"/>
  <c r="E1368" i="1"/>
  <c r="R1367" i="1"/>
  <c r="E1367" i="1"/>
  <c r="R1366" i="1"/>
  <c r="E1366" i="1"/>
  <c r="R1365" i="1"/>
  <c r="E1365" i="1"/>
  <c r="R1364" i="1"/>
  <c r="E1364" i="1"/>
  <c r="R1363" i="1"/>
  <c r="E1363" i="1"/>
  <c r="R1362" i="1"/>
  <c r="E1362" i="1"/>
  <c r="R1361" i="1"/>
  <c r="E1361" i="1"/>
  <c r="R1360" i="1"/>
  <c r="E1360" i="1"/>
  <c r="R1359" i="1"/>
  <c r="E1359" i="1"/>
  <c r="R1358" i="1"/>
  <c r="E1358" i="1"/>
  <c r="R1357" i="1"/>
  <c r="E1357" i="1"/>
  <c r="R1356" i="1"/>
  <c r="E1356" i="1"/>
  <c r="R1355" i="1"/>
  <c r="E1355" i="1"/>
  <c r="R1354" i="1"/>
  <c r="E1354" i="1"/>
  <c r="R1353" i="1"/>
  <c r="E1353" i="1"/>
  <c r="R1352" i="1"/>
  <c r="E1352" i="1"/>
  <c r="R1351" i="1"/>
  <c r="E1351" i="1"/>
  <c r="R1350" i="1"/>
  <c r="E1350" i="1"/>
  <c r="R1349" i="1"/>
  <c r="E1349" i="1"/>
  <c r="R1348" i="1"/>
  <c r="E1348" i="1"/>
  <c r="R1347" i="1"/>
  <c r="E1347" i="1"/>
  <c r="R1346" i="1"/>
  <c r="E1346" i="1"/>
  <c r="R1345" i="1"/>
  <c r="E1345" i="1"/>
  <c r="R1344" i="1"/>
  <c r="E1344" i="1"/>
  <c r="R1343" i="1"/>
  <c r="E1343" i="1"/>
  <c r="R1342" i="1"/>
  <c r="E1342" i="1"/>
  <c r="R1341" i="1"/>
  <c r="E1341" i="1"/>
  <c r="R1340" i="1"/>
  <c r="E1340" i="1"/>
  <c r="R1339" i="1"/>
  <c r="E1339" i="1"/>
  <c r="R1338" i="1"/>
  <c r="E1338" i="1"/>
  <c r="R1337" i="1"/>
  <c r="E1337" i="1"/>
  <c r="R1336" i="1"/>
  <c r="E1336" i="1"/>
  <c r="R1335" i="1"/>
  <c r="E1335" i="1"/>
  <c r="R1334" i="1"/>
  <c r="E1334" i="1"/>
  <c r="R1333" i="1"/>
  <c r="E1333" i="1"/>
  <c r="R1332" i="1"/>
  <c r="E1332" i="1"/>
  <c r="R1331" i="1"/>
  <c r="E1331" i="1"/>
  <c r="R1330" i="1"/>
  <c r="E1330" i="1"/>
  <c r="R1329" i="1"/>
  <c r="E1329" i="1"/>
  <c r="R1328" i="1"/>
  <c r="E1328" i="1"/>
  <c r="R1327" i="1"/>
  <c r="E1327" i="1"/>
  <c r="R1326" i="1"/>
  <c r="E1326" i="1"/>
  <c r="R1325" i="1"/>
  <c r="E1325" i="1"/>
  <c r="R1324" i="1"/>
  <c r="E1324" i="1"/>
  <c r="R1323" i="1"/>
  <c r="E1323" i="1"/>
  <c r="R1322" i="1"/>
  <c r="E1322" i="1"/>
  <c r="R1321" i="1"/>
  <c r="E1321" i="1"/>
  <c r="R1320" i="1"/>
  <c r="E1320" i="1"/>
  <c r="R1319" i="1"/>
  <c r="E1319" i="1"/>
  <c r="R1318" i="1"/>
  <c r="E1318" i="1"/>
  <c r="R1317" i="1"/>
  <c r="E1317" i="1"/>
  <c r="R1316" i="1"/>
  <c r="E1316" i="1"/>
  <c r="R1315" i="1"/>
  <c r="E1315" i="1"/>
  <c r="R1314" i="1"/>
  <c r="E1314" i="1"/>
  <c r="R1313" i="1"/>
  <c r="E1313" i="1"/>
  <c r="R1312" i="1"/>
  <c r="E1312" i="1"/>
  <c r="R1311" i="1"/>
  <c r="E1311" i="1"/>
  <c r="R1310" i="1"/>
  <c r="E1310" i="1"/>
  <c r="R1309" i="1"/>
  <c r="E1309" i="1"/>
  <c r="R1308" i="1"/>
  <c r="E1308" i="1"/>
  <c r="R1307" i="1"/>
  <c r="E1307" i="1"/>
  <c r="R1306" i="1"/>
  <c r="E1306" i="1"/>
  <c r="R1305" i="1"/>
  <c r="E1305" i="1"/>
  <c r="R1304" i="1"/>
  <c r="E1304" i="1"/>
  <c r="R1303" i="1"/>
  <c r="E1303" i="1"/>
  <c r="R1302" i="1"/>
  <c r="E1302" i="1"/>
  <c r="R1301" i="1"/>
  <c r="E1301" i="1"/>
  <c r="R1300" i="1"/>
  <c r="E1300" i="1"/>
  <c r="R1299" i="1"/>
  <c r="E1299" i="1"/>
  <c r="R1298" i="1"/>
  <c r="E1298" i="1"/>
  <c r="R1297" i="1"/>
  <c r="E1297" i="1"/>
  <c r="R1296" i="1"/>
  <c r="E1296" i="1"/>
  <c r="R1295" i="1"/>
  <c r="E1295" i="1"/>
  <c r="R1294" i="1"/>
  <c r="E1294" i="1"/>
  <c r="R1293" i="1"/>
  <c r="E1293" i="1"/>
  <c r="R1292" i="1"/>
  <c r="E1292" i="1"/>
  <c r="R1291" i="1"/>
  <c r="E1291" i="1"/>
  <c r="R1290" i="1"/>
  <c r="E1290" i="1"/>
  <c r="R1289" i="1"/>
  <c r="E1289" i="1"/>
  <c r="R1288" i="1"/>
  <c r="E1288" i="1"/>
  <c r="R1287" i="1"/>
  <c r="E1287" i="1"/>
  <c r="R1286" i="1"/>
  <c r="E1286" i="1"/>
  <c r="R1285" i="1"/>
  <c r="E1285" i="1"/>
  <c r="R1284" i="1"/>
  <c r="E1284" i="1"/>
  <c r="R1283" i="1"/>
  <c r="E1283" i="1"/>
  <c r="R1282" i="1"/>
  <c r="E1282" i="1"/>
  <c r="R1281" i="1"/>
  <c r="E1281" i="1"/>
  <c r="R1280" i="1"/>
  <c r="E1280" i="1"/>
  <c r="R1279" i="1"/>
  <c r="E1279" i="1"/>
  <c r="R1278" i="1"/>
  <c r="E1278" i="1"/>
  <c r="R1277" i="1"/>
  <c r="E1277" i="1"/>
  <c r="R1276" i="1"/>
  <c r="E1276" i="1"/>
  <c r="R1275" i="1"/>
  <c r="E1275" i="1"/>
  <c r="R1274" i="1"/>
  <c r="E1274" i="1"/>
  <c r="R1273" i="1"/>
  <c r="E1273" i="1"/>
  <c r="R1272" i="1"/>
  <c r="E1272" i="1"/>
  <c r="R1271" i="1"/>
  <c r="E1271" i="1"/>
  <c r="R1270" i="1"/>
  <c r="E1270" i="1"/>
  <c r="R1269" i="1"/>
  <c r="E1269" i="1"/>
  <c r="R1268" i="1"/>
  <c r="E1268" i="1"/>
  <c r="R1267" i="1"/>
  <c r="E1267" i="1"/>
  <c r="R1266" i="1"/>
  <c r="E1266" i="1"/>
  <c r="R1265" i="1"/>
  <c r="E1265" i="1"/>
  <c r="R1264" i="1"/>
  <c r="E1264" i="1"/>
  <c r="R1263" i="1"/>
  <c r="E1263" i="1"/>
  <c r="R1262" i="1"/>
  <c r="E1262" i="1"/>
  <c r="R1261" i="1"/>
  <c r="E1261" i="1"/>
  <c r="R1260" i="1"/>
  <c r="E1260" i="1"/>
  <c r="R1259" i="1"/>
  <c r="E1259" i="1"/>
  <c r="R1258" i="1"/>
  <c r="E1258" i="1"/>
  <c r="R1257" i="1"/>
  <c r="E1257" i="1"/>
  <c r="R1256" i="1"/>
  <c r="E1256" i="1"/>
  <c r="R1255" i="1"/>
  <c r="E1255" i="1"/>
  <c r="R1254" i="1"/>
  <c r="E1254" i="1"/>
  <c r="R1253" i="1"/>
  <c r="E1253" i="1"/>
  <c r="R1252" i="1"/>
  <c r="E1252" i="1"/>
  <c r="R1251" i="1"/>
  <c r="E1251" i="1"/>
  <c r="R1250" i="1"/>
  <c r="E1250" i="1"/>
  <c r="R1249" i="1"/>
  <c r="E1249" i="1"/>
  <c r="R1248" i="1"/>
  <c r="E1248" i="1"/>
  <c r="R1247" i="1"/>
  <c r="E1247" i="1"/>
  <c r="R1246" i="1"/>
  <c r="E1246" i="1"/>
  <c r="R1245" i="1"/>
  <c r="E1245" i="1"/>
  <c r="R1244" i="1"/>
  <c r="E1244" i="1"/>
  <c r="R1243" i="1"/>
  <c r="E1243" i="1"/>
  <c r="R1242" i="1"/>
  <c r="E1242" i="1"/>
  <c r="R1241" i="1"/>
  <c r="E1241" i="1"/>
  <c r="R1240" i="1"/>
  <c r="E1240" i="1"/>
  <c r="R1239" i="1"/>
  <c r="E1239" i="1"/>
  <c r="R1238" i="1"/>
  <c r="E1238" i="1"/>
  <c r="R1237" i="1"/>
  <c r="E1237" i="1"/>
  <c r="R1236" i="1"/>
  <c r="E1236" i="1"/>
  <c r="R1235" i="1"/>
  <c r="E1235" i="1"/>
  <c r="R1234" i="1"/>
  <c r="E1234" i="1"/>
  <c r="R1233" i="1"/>
  <c r="E1233" i="1"/>
  <c r="R1232" i="1"/>
  <c r="E1232" i="1"/>
  <c r="R1231" i="1"/>
  <c r="E1231" i="1"/>
  <c r="R1230" i="1"/>
  <c r="E1230" i="1"/>
  <c r="R1229" i="1"/>
  <c r="E1229" i="1"/>
  <c r="R1228" i="1"/>
  <c r="E1228" i="1"/>
  <c r="R1227" i="1"/>
  <c r="E1227" i="1"/>
  <c r="R1226" i="1"/>
  <c r="E1226" i="1"/>
  <c r="R1225" i="1"/>
  <c r="E1225" i="1"/>
  <c r="R1224" i="1"/>
  <c r="E1224" i="1"/>
  <c r="R1223" i="1"/>
  <c r="E1223" i="1"/>
  <c r="R1222" i="1"/>
  <c r="E1222" i="1"/>
  <c r="R1221" i="1"/>
  <c r="E1221" i="1"/>
  <c r="R1220" i="1"/>
  <c r="E1220" i="1"/>
  <c r="R1219" i="1"/>
  <c r="E1219" i="1"/>
  <c r="R1218" i="1"/>
  <c r="E1218" i="1"/>
  <c r="R1217" i="1"/>
  <c r="E1217" i="1"/>
  <c r="R1216" i="1"/>
  <c r="E1216" i="1"/>
  <c r="R1215" i="1"/>
  <c r="E1215" i="1"/>
  <c r="R1214" i="1"/>
  <c r="E1214" i="1"/>
  <c r="R1213" i="1"/>
  <c r="E1213" i="1"/>
  <c r="R1212" i="1"/>
  <c r="E1212" i="1"/>
  <c r="R1211" i="1"/>
  <c r="E1211" i="1"/>
  <c r="R1210" i="1"/>
  <c r="E1210" i="1"/>
  <c r="R1209" i="1"/>
  <c r="E1209" i="1"/>
  <c r="R1208" i="1"/>
  <c r="E1208" i="1"/>
  <c r="R1207" i="1"/>
  <c r="E1207" i="1"/>
  <c r="R1206" i="1"/>
  <c r="E1206" i="1"/>
  <c r="R1205" i="1"/>
  <c r="E1205" i="1"/>
  <c r="R1204" i="1"/>
  <c r="E1204" i="1"/>
  <c r="R1203" i="1"/>
  <c r="E1203" i="1"/>
  <c r="R1202" i="1"/>
  <c r="E1202" i="1"/>
  <c r="R1201" i="1"/>
  <c r="E1201" i="1"/>
  <c r="R1200" i="1"/>
  <c r="E1200" i="1"/>
  <c r="R1199" i="1"/>
  <c r="E1199" i="1"/>
  <c r="R1198" i="1"/>
  <c r="E1198" i="1"/>
  <c r="R1197" i="1"/>
  <c r="E1197" i="1"/>
  <c r="R1196" i="1"/>
  <c r="E1196" i="1"/>
  <c r="R1195" i="1"/>
  <c r="E1195" i="1"/>
  <c r="R1194" i="1"/>
  <c r="E1194" i="1"/>
  <c r="R1193" i="1"/>
  <c r="E1193" i="1"/>
  <c r="R1192" i="1"/>
  <c r="E1192" i="1"/>
  <c r="R1191" i="1"/>
  <c r="E1191" i="1"/>
  <c r="R1190" i="1"/>
  <c r="E1190" i="1"/>
  <c r="R1189" i="1"/>
  <c r="E1189" i="1"/>
  <c r="R1188" i="1"/>
  <c r="E1188" i="1"/>
  <c r="R1187" i="1"/>
  <c r="E1187" i="1"/>
  <c r="R1186" i="1"/>
  <c r="E1186" i="1"/>
  <c r="R1185" i="1"/>
  <c r="E1185" i="1"/>
  <c r="R1184" i="1"/>
  <c r="E1184" i="1"/>
  <c r="R1183" i="1"/>
  <c r="E1183" i="1"/>
  <c r="R1182" i="1"/>
  <c r="E1182" i="1"/>
  <c r="R1181" i="1"/>
  <c r="E1181" i="1"/>
  <c r="R1180" i="1"/>
  <c r="E1180" i="1"/>
  <c r="R1179" i="1"/>
  <c r="E1179" i="1"/>
  <c r="R1178" i="1"/>
  <c r="E1178" i="1"/>
  <c r="R1177" i="1"/>
  <c r="E1177" i="1"/>
  <c r="R1176" i="1"/>
  <c r="E1176" i="1"/>
  <c r="R1175" i="1"/>
  <c r="E1175" i="1"/>
  <c r="R1174" i="1"/>
  <c r="E1174" i="1"/>
  <c r="R1173" i="1"/>
  <c r="E1173" i="1"/>
  <c r="R1172" i="1"/>
  <c r="E1172" i="1"/>
  <c r="R1171" i="1"/>
  <c r="E1171" i="1"/>
  <c r="R1170" i="1"/>
  <c r="E1170" i="1"/>
  <c r="R1169" i="1"/>
  <c r="E1169" i="1"/>
  <c r="R1168" i="1"/>
  <c r="E1168" i="1"/>
  <c r="R1167" i="1"/>
  <c r="E1167" i="1"/>
  <c r="R1166" i="1"/>
  <c r="E1166" i="1"/>
  <c r="R1165" i="1"/>
  <c r="E1165" i="1"/>
  <c r="R1164" i="1"/>
  <c r="E1164" i="1"/>
  <c r="R1163" i="1"/>
  <c r="E1163" i="1"/>
  <c r="R1162" i="1"/>
  <c r="E1162" i="1"/>
  <c r="R1161" i="1"/>
  <c r="E1161" i="1"/>
  <c r="R1160" i="1"/>
  <c r="E1160" i="1"/>
  <c r="R1159" i="1"/>
  <c r="E1159" i="1"/>
  <c r="R1158" i="1"/>
  <c r="E1158" i="1"/>
  <c r="R1157" i="1"/>
  <c r="E1157" i="1"/>
  <c r="R1156" i="1"/>
  <c r="E1156" i="1"/>
  <c r="R1155" i="1"/>
  <c r="E1155" i="1"/>
  <c r="R1154" i="1"/>
  <c r="E1154" i="1"/>
  <c r="R1153" i="1"/>
  <c r="E1153" i="1"/>
  <c r="R1152" i="1"/>
  <c r="E1152" i="1"/>
  <c r="R1151" i="1"/>
  <c r="E1151" i="1"/>
  <c r="R1150" i="1"/>
  <c r="E1150" i="1"/>
  <c r="R1149" i="1"/>
  <c r="E1149" i="1"/>
  <c r="R1148" i="1"/>
  <c r="E1148" i="1"/>
  <c r="R1147" i="1"/>
  <c r="E1147" i="1"/>
  <c r="R1146" i="1"/>
  <c r="E1146" i="1"/>
  <c r="R1145" i="1"/>
  <c r="E1145" i="1"/>
  <c r="R1144" i="1"/>
  <c r="E1144" i="1"/>
  <c r="R1143" i="1"/>
  <c r="E1143" i="1"/>
  <c r="R1142" i="1"/>
  <c r="E1142" i="1"/>
  <c r="R1141" i="1"/>
  <c r="E1141" i="1"/>
  <c r="R1140" i="1"/>
  <c r="E1140" i="1"/>
  <c r="R1139" i="1"/>
  <c r="E1139" i="1"/>
  <c r="R1138" i="1"/>
  <c r="E1138" i="1"/>
  <c r="R1137" i="1"/>
  <c r="E1137" i="1"/>
  <c r="R1136" i="1"/>
  <c r="E1136" i="1"/>
  <c r="R1135" i="1"/>
  <c r="E1135" i="1"/>
  <c r="R1134" i="1"/>
  <c r="E1134" i="1"/>
  <c r="R1133" i="1"/>
  <c r="E1133" i="1"/>
  <c r="R1132" i="1"/>
  <c r="E1132" i="1"/>
  <c r="R1131" i="1"/>
  <c r="E1131" i="1"/>
  <c r="R1130" i="1"/>
  <c r="E1130" i="1"/>
  <c r="R1129" i="1"/>
  <c r="E1129" i="1"/>
  <c r="R1128" i="1"/>
  <c r="E1128" i="1"/>
  <c r="R1127" i="1"/>
  <c r="E1127" i="1"/>
  <c r="R1126" i="1"/>
  <c r="E1126" i="1"/>
  <c r="R1125" i="1"/>
  <c r="E1125" i="1"/>
  <c r="R1124" i="1"/>
  <c r="E1124" i="1"/>
  <c r="R1123" i="1"/>
  <c r="E1123" i="1"/>
  <c r="R1122" i="1"/>
  <c r="E1122" i="1"/>
  <c r="R1121" i="1"/>
  <c r="E1121" i="1"/>
  <c r="R1120" i="1"/>
  <c r="E1120" i="1"/>
  <c r="R1119" i="1"/>
  <c r="E1119" i="1"/>
  <c r="R1118" i="1"/>
  <c r="E1118" i="1"/>
  <c r="R1117" i="1"/>
  <c r="E1117" i="1"/>
  <c r="R1116" i="1"/>
  <c r="E1116" i="1"/>
  <c r="R1115" i="1"/>
  <c r="E1115" i="1"/>
  <c r="R1114" i="1"/>
  <c r="E1114" i="1"/>
  <c r="R1113" i="1"/>
  <c r="E1113" i="1"/>
  <c r="R1112" i="1"/>
  <c r="E1112" i="1"/>
  <c r="R1111" i="1"/>
  <c r="E1111" i="1"/>
  <c r="R1110" i="1"/>
  <c r="E1110" i="1"/>
  <c r="R1109" i="1"/>
  <c r="E1109" i="1"/>
  <c r="R1108" i="1"/>
  <c r="E1108" i="1"/>
  <c r="R1107" i="1"/>
  <c r="E1107" i="1"/>
  <c r="R1106" i="1"/>
  <c r="E1106" i="1"/>
  <c r="R1105" i="1"/>
  <c r="E1105" i="1"/>
  <c r="R1104" i="1"/>
  <c r="E1104" i="1"/>
  <c r="R1103" i="1"/>
  <c r="E1103" i="1"/>
  <c r="R1102" i="1"/>
  <c r="E1102" i="1"/>
  <c r="R1101" i="1"/>
  <c r="E1101" i="1"/>
  <c r="R1100" i="1"/>
  <c r="E1100" i="1"/>
  <c r="R1099" i="1"/>
  <c r="E1099" i="1"/>
  <c r="R1098" i="1"/>
  <c r="E1098" i="1"/>
  <c r="R1097" i="1"/>
  <c r="E1097" i="1"/>
  <c r="R1096" i="1"/>
  <c r="E1096" i="1"/>
  <c r="R1095" i="1"/>
  <c r="E1095" i="1"/>
  <c r="R1094" i="1"/>
  <c r="E1094" i="1"/>
  <c r="R1093" i="1"/>
  <c r="E1093" i="1"/>
  <c r="R1092" i="1"/>
  <c r="E1092" i="1"/>
  <c r="R1091" i="1"/>
  <c r="E1091" i="1"/>
  <c r="R1090" i="1"/>
  <c r="E1090" i="1"/>
  <c r="R1089" i="1"/>
  <c r="E1089" i="1"/>
  <c r="R1088" i="1"/>
  <c r="E1088" i="1"/>
  <c r="R1087" i="1"/>
  <c r="E1087" i="1"/>
  <c r="R1086" i="1"/>
  <c r="E1086" i="1"/>
  <c r="R1085" i="1"/>
  <c r="E1085" i="1"/>
  <c r="R1084" i="1"/>
  <c r="E1084" i="1"/>
  <c r="R1083" i="1"/>
  <c r="E1083" i="1"/>
  <c r="R1082" i="1"/>
  <c r="E1082" i="1"/>
  <c r="R1081" i="1"/>
  <c r="E1081" i="1"/>
  <c r="R1080" i="1"/>
  <c r="E1080" i="1"/>
  <c r="R1079" i="1"/>
  <c r="E1079" i="1"/>
  <c r="R1078" i="1"/>
  <c r="E1078" i="1"/>
  <c r="R1077" i="1"/>
  <c r="E1077" i="1"/>
  <c r="R1076" i="1"/>
  <c r="E1076" i="1"/>
  <c r="R1075" i="1"/>
  <c r="E1075" i="1"/>
  <c r="R1074" i="1"/>
  <c r="E1074" i="1"/>
  <c r="R1073" i="1"/>
  <c r="E1073" i="1"/>
  <c r="R1072" i="1"/>
  <c r="E1072" i="1"/>
  <c r="R1071" i="1"/>
  <c r="E1071" i="1"/>
  <c r="R1070" i="1"/>
  <c r="E1070" i="1"/>
  <c r="R1069" i="1"/>
  <c r="E1069" i="1"/>
  <c r="R1068" i="1"/>
  <c r="E1068" i="1"/>
  <c r="R1067" i="1"/>
  <c r="E1067" i="1"/>
  <c r="R1066" i="1"/>
  <c r="E1066" i="1"/>
  <c r="R1065" i="1"/>
  <c r="E1065" i="1"/>
  <c r="R1064" i="1"/>
  <c r="E1064" i="1"/>
  <c r="R1063" i="1"/>
  <c r="E1063" i="1"/>
  <c r="R1062" i="1"/>
  <c r="E1062" i="1"/>
  <c r="R1061" i="1"/>
  <c r="E1061" i="1"/>
  <c r="R1060" i="1"/>
  <c r="E1060" i="1"/>
  <c r="R1059" i="1"/>
  <c r="E1059" i="1"/>
  <c r="R1058" i="1"/>
  <c r="E1058" i="1"/>
  <c r="R1057" i="1"/>
  <c r="E1057" i="1"/>
  <c r="R1056" i="1"/>
  <c r="E1056" i="1"/>
  <c r="R1055" i="1"/>
  <c r="E1055" i="1"/>
  <c r="R1054" i="1"/>
  <c r="E1054" i="1"/>
  <c r="R1053" i="1"/>
  <c r="E1053" i="1"/>
  <c r="R1052" i="1"/>
  <c r="E1052" i="1"/>
  <c r="R1051" i="1"/>
  <c r="E1051" i="1"/>
  <c r="R1050" i="1"/>
  <c r="E1050" i="1"/>
  <c r="R1049" i="1"/>
  <c r="E1049" i="1"/>
  <c r="R1048" i="1"/>
  <c r="E1048" i="1"/>
  <c r="R1047" i="1"/>
  <c r="E1047" i="1"/>
  <c r="R1046" i="1"/>
  <c r="E1046" i="1"/>
  <c r="R1045" i="1"/>
  <c r="E1045" i="1"/>
  <c r="R1044" i="1"/>
  <c r="E1044" i="1"/>
  <c r="R1043" i="1"/>
  <c r="E1043" i="1"/>
  <c r="R1042" i="1"/>
  <c r="E1042" i="1"/>
  <c r="R1041" i="1"/>
  <c r="E1041" i="1"/>
  <c r="R1040" i="1"/>
  <c r="E1040" i="1"/>
  <c r="R1039" i="1"/>
  <c r="E1039" i="1"/>
  <c r="R1038" i="1"/>
  <c r="E1038" i="1"/>
  <c r="R1037" i="1"/>
  <c r="E1037" i="1"/>
  <c r="R1036" i="1"/>
  <c r="E1036" i="1"/>
  <c r="R1035" i="1"/>
  <c r="E1035" i="1"/>
  <c r="R1034" i="1"/>
  <c r="E1034" i="1"/>
  <c r="R1033" i="1"/>
  <c r="E1033" i="1"/>
  <c r="R1032" i="1"/>
  <c r="E1032" i="1"/>
  <c r="R1031" i="1"/>
  <c r="E1031" i="1"/>
  <c r="R1030" i="1"/>
  <c r="E1030" i="1"/>
  <c r="R1029" i="1"/>
  <c r="E1029" i="1"/>
  <c r="R1028" i="1"/>
  <c r="E1028" i="1"/>
  <c r="R1027" i="1"/>
  <c r="E1027" i="1"/>
  <c r="R1026" i="1"/>
  <c r="E1026" i="1"/>
  <c r="R1025" i="1"/>
  <c r="E1025" i="1"/>
  <c r="R1024" i="1"/>
  <c r="E1024" i="1"/>
  <c r="R1023" i="1"/>
  <c r="E1023" i="1"/>
  <c r="R1022" i="1"/>
  <c r="E1022" i="1"/>
  <c r="R1021" i="1"/>
  <c r="E1021" i="1"/>
  <c r="R1020" i="1"/>
  <c r="E1020" i="1"/>
  <c r="R1019" i="1"/>
  <c r="E1019" i="1"/>
  <c r="R1018" i="1"/>
  <c r="E1018" i="1"/>
  <c r="R1017" i="1"/>
  <c r="E1017" i="1"/>
  <c r="R1016" i="1"/>
  <c r="E1016" i="1"/>
  <c r="R1015" i="1"/>
  <c r="E1015" i="1"/>
  <c r="R1014" i="1"/>
  <c r="E1014" i="1"/>
  <c r="R1013" i="1"/>
  <c r="E1013" i="1"/>
  <c r="R1012" i="1"/>
  <c r="E1012" i="1"/>
  <c r="R1011" i="1"/>
  <c r="E1011" i="1"/>
  <c r="R1010" i="1"/>
  <c r="E1010" i="1"/>
  <c r="R1009" i="1"/>
  <c r="E1009" i="1"/>
  <c r="R1008" i="1"/>
  <c r="E1008" i="1"/>
  <c r="R1007" i="1"/>
  <c r="E1007" i="1"/>
  <c r="R1006" i="1"/>
  <c r="E1006" i="1"/>
  <c r="R1005" i="1"/>
  <c r="E1005" i="1"/>
  <c r="R1004" i="1"/>
  <c r="E1004" i="1"/>
  <c r="R1003" i="1"/>
  <c r="E1003" i="1"/>
  <c r="R1002" i="1"/>
  <c r="E1002" i="1"/>
  <c r="R1001" i="1"/>
  <c r="E1001" i="1"/>
  <c r="R1000" i="1"/>
  <c r="E1000" i="1"/>
  <c r="R999" i="1"/>
  <c r="E999" i="1"/>
  <c r="R998" i="1"/>
  <c r="E998" i="1"/>
  <c r="R997" i="1"/>
  <c r="E997" i="1"/>
  <c r="R996" i="1"/>
  <c r="E996" i="1"/>
  <c r="R995" i="1"/>
  <c r="E995" i="1"/>
  <c r="R994" i="1"/>
  <c r="E994" i="1"/>
  <c r="R993" i="1"/>
  <c r="E993" i="1"/>
  <c r="R992" i="1"/>
  <c r="E992" i="1"/>
  <c r="R991" i="1"/>
  <c r="E991" i="1"/>
  <c r="R990" i="1"/>
  <c r="E990" i="1"/>
  <c r="R989" i="1"/>
  <c r="E989" i="1"/>
  <c r="R988" i="1"/>
  <c r="E988" i="1"/>
  <c r="R987" i="1"/>
  <c r="E987" i="1"/>
  <c r="R986" i="1"/>
  <c r="E986" i="1"/>
  <c r="R985" i="1"/>
  <c r="E985" i="1"/>
  <c r="R984" i="1"/>
  <c r="E984" i="1"/>
  <c r="R983" i="1"/>
  <c r="E983" i="1"/>
  <c r="R982" i="1"/>
  <c r="E982" i="1"/>
  <c r="R981" i="1"/>
  <c r="E981" i="1"/>
  <c r="R980" i="1"/>
  <c r="E980" i="1"/>
  <c r="R979" i="1"/>
  <c r="E979" i="1"/>
  <c r="R978" i="1"/>
  <c r="E978" i="1"/>
  <c r="R977" i="1"/>
  <c r="E977" i="1"/>
  <c r="R976" i="1"/>
  <c r="E976" i="1"/>
  <c r="R975" i="1"/>
  <c r="E975" i="1"/>
  <c r="R974" i="1"/>
  <c r="E974" i="1"/>
  <c r="R973" i="1"/>
  <c r="E973" i="1"/>
  <c r="R972" i="1"/>
  <c r="E972" i="1"/>
  <c r="R971" i="1"/>
  <c r="E971" i="1"/>
  <c r="R970" i="1"/>
  <c r="E970" i="1"/>
  <c r="R969" i="1"/>
  <c r="E969" i="1"/>
  <c r="R968" i="1"/>
  <c r="E968" i="1"/>
  <c r="R967" i="1"/>
  <c r="E967" i="1"/>
  <c r="R966" i="1"/>
  <c r="E966" i="1"/>
  <c r="R965" i="1"/>
  <c r="E965" i="1"/>
  <c r="R964" i="1"/>
  <c r="E964" i="1"/>
  <c r="R963" i="1"/>
  <c r="E963" i="1"/>
  <c r="R962" i="1"/>
  <c r="E962" i="1"/>
  <c r="R961" i="1"/>
  <c r="E961" i="1"/>
  <c r="R960" i="1"/>
  <c r="E960" i="1"/>
  <c r="R959" i="1"/>
  <c r="E959" i="1"/>
  <c r="R958" i="1"/>
  <c r="E958" i="1"/>
  <c r="R957" i="1"/>
  <c r="E957" i="1"/>
  <c r="R956" i="1"/>
  <c r="E956" i="1"/>
  <c r="R955" i="1"/>
  <c r="E955" i="1"/>
  <c r="R954" i="1"/>
  <c r="E954" i="1"/>
  <c r="R953" i="1"/>
  <c r="E953" i="1"/>
  <c r="R952" i="1"/>
  <c r="E952" i="1"/>
  <c r="R951" i="1"/>
  <c r="E951" i="1"/>
  <c r="R950" i="1"/>
  <c r="E950" i="1"/>
  <c r="R949" i="1"/>
  <c r="E949" i="1"/>
  <c r="R948" i="1"/>
  <c r="E948" i="1"/>
  <c r="R947" i="1"/>
  <c r="E947" i="1"/>
  <c r="R946" i="1"/>
  <c r="E946" i="1"/>
  <c r="R945" i="1"/>
  <c r="E945" i="1"/>
  <c r="R944" i="1"/>
  <c r="E944" i="1"/>
  <c r="R943" i="1"/>
  <c r="E943" i="1"/>
  <c r="R942" i="1"/>
  <c r="E942" i="1"/>
  <c r="R941" i="1"/>
  <c r="E941" i="1"/>
  <c r="R940" i="1"/>
  <c r="E940" i="1"/>
  <c r="R939" i="1"/>
  <c r="E939" i="1"/>
  <c r="R938" i="1"/>
  <c r="E938" i="1"/>
  <c r="R937" i="1"/>
  <c r="E937" i="1"/>
  <c r="R936" i="1"/>
  <c r="E936" i="1"/>
  <c r="R935" i="1"/>
  <c r="E935" i="1"/>
  <c r="R934" i="1"/>
  <c r="E934" i="1"/>
  <c r="R933" i="1"/>
  <c r="E933" i="1"/>
  <c r="R932" i="1"/>
  <c r="E932" i="1"/>
  <c r="R931" i="1"/>
  <c r="E931" i="1"/>
  <c r="R930" i="1"/>
  <c r="E930" i="1"/>
  <c r="R929" i="1"/>
  <c r="E929" i="1"/>
  <c r="R928" i="1"/>
  <c r="E928" i="1"/>
  <c r="R927" i="1"/>
  <c r="E927" i="1"/>
  <c r="R926" i="1"/>
  <c r="E926" i="1"/>
  <c r="R925" i="1"/>
  <c r="E925" i="1"/>
  <c r="R924" i="1"/>
  <c r="E924" i="1"/>
  <c r="R923" i="1"/>
  <c r="E923" i="1"/>
  <c r="R922" i="1"/>
  <c r="E922" i="1"/>
  <c r="R921" i="1"/>
  <c r="E921" i="1"/>
  <c r="R920" i="1"/>
  <c r="E920" i="1"/>
  <c r="R919" i="1"/>
  <c r="E919" i="1"/>
  <c r="R918" i="1"/>
  <c r="E918" i="1"/>
  <c r="R917" i="1"/>
  <c r="E917" i="1"/>
  <c r="R916" i="1"/>
  <c r="E916" i="1"/>
  <c r="R915" i="1"/>
  <c r="E915" i="1"/>
  <c r="R914" i="1"/>
  <c r="E914" i="1"/>
  <c r="R913" i="1"/>
  <c r="E913" i="1"/>
  <c r="R912" i="1"/>
  <c r="E912" i="1"/>
  <c r="R911" i="1"/>
  <c r="E911" i="1"/>
  <c r="R910" i="1"/>
  <c r="E910" i="1"/>
  <c r="R909" i="1"/>
  <c r="E909" i="1"/>
  <c r="R908" i="1"/>
  <c r="E908" i="1"/>
  <c r="R907" i="1"/>
  <c r="E907" i="1"/>
  <c r="R906" i="1"/>
  <c r="E906" i="1"/>
  <c r="R905" i="1"/>
  <c r="E905" i="1"/>
  <c r="R904" i="1"/>
  <c r="E904" i="1"/>
  <c r="R903" i="1"/>
  <c r="E903" i="1"/>
  <c r="R902" i="1"/>
  <c r="E902" i="1"/>
  <c r="R901" i="1"/>
  <c r="E901" i="1"/>
  <c r="R900" i="1"/>
  <c r="E900" i="1"/>
  <c r="R899" i="1"/>
  <c r="E899" i="1"/>
  <c r="R898" i="1"/>
  <c r="E898" i="1"/>
  <c r="R897" i="1"/>
  <c r="E897" i="1"/>
  <c r="R896" i="1"/>
  <c r="E896" i="1"/>
  <c r="R895" i="1"/>
  <c r="E895" i="1"/>
  <c r="R894" i="1"/>
  <c r="E894" i="1"/>
  <c r="R893" i="1"/>
  <c r="E893" i="1"/>
  <c r="R892" i="1"/>
  <c r="E892" i="1"/>
  <c r="R891" i="1"/>
  <c r="E891" i="1"/>
  <c r="R890" i="1"/>
  <c r="E890" i="1"/>
  <c r="R889" i="1"/>
  <c r="E889" i="1"/>
  <c r="R888" i="1"/>
  <c r="E888" i="1"/>
  <c r="R887" i="1"/>
  <c r="E887" i="1"/>
  <c r="R886" i="1"/>
  <c r="E886" i="1"/>
  <c r="R885" i="1"/>
  <c r="E885" i="1"/>
  <c r="R884" i="1"/>
  <c r="E884" i="1"/>
  <c r="R883" i="1"/>
  <c r="E883" i="1"/>
  <c r="R882" i="1"/>
  <c r="E882" i="1"/>
  <c r="R881" i="1"/>
  <c r="E881" i="1"/>
  <c r="R880" i="1"/>
  <c r="E880" i="1"/>
  <c r="R879" i="1"/>
  <c r="E879" i="1"/>
  <c r="R878" i="1"/>
  <c r="E878" i="1"/>
  <c r="R877" i="1"/>
  <c r="E877" i="1"/>
  <c r="R876" i="1"/>
  <c r="E876" i="1"/>
  <c r="R875" i="1"/>
  <c r="E875" i="1"/>
  <c r="R874" i="1"/>
  <c r="E874" i="1"/>
  <c r="R873" i="1"/>
  <c r="E873" i="1"/>
  <c r="R872" i="1"/>
  <c r="E872" i="1"/>
  <c r="R871" i="1"/>
  <c r="E871" i="1"/>
  <c r="R870" i="1"/>
  <c r="E870" i="1"/>
  <c r="R869" i="1"/>
  <c r="E869" i="1"/>
  <c r="R868" i="1"/>
  <c r="E868" i="1"/>
  <c r="R867" i="1"/>
  <c r="E867" i="1"/>
  <c r="R866" i="1"/>
  <c r="E866" i="1"/>
  <c r="R865" i="1"/>
  <c r="E865" i="1"/>
  <c r="R864" i="1"/>
  <c r="E864" i="1"/>
  <c r="R863" i="1"/>
  <c r="E863" i="1"/>
  <c r="R862" i="1"/>
  <c r="E862" i="1"/>
  <c r="R861" i="1"/>
  <c r="E861" i="1"/>
  <c r="R860" i="1"/>
  <c r="E860" i="1"/>
  <c r="R859" i="1"/>
  <c r="E859" i="1"/>
  <c r="R858" i="1"/>
  <c r="E858" i="1"/>
  <c r="R857" i="1"/>
  <c r="E857" i="1"/>
  <c r="R856" i="1"/>
  <c r="E856" i="1"/>
  <c r="R855" i="1"/>
  <c r="E855" i="1"/>
  <c r="R854" i="1"/>
  <c r="E854" i="1"/>
  <c r="R853" i="1"/>
  <c r="E853" i="1"/>
  <c r="R852" i="1"/>
  <c r="E852" i="1"/>
  <c r="R851" i="1"/>
  <c r="E851" i="1"/>
  <c r="R850" i="1"/>
  <c r="E850" i="1"/>
  <c r="R849" i="1"/>
  <c r="E849" i="1"/>
  <c r="R848" i="1"/>
  <c r="E848" i="1"/>
  <c r="R847" i="1"/>
  <c r="E847" i="1"/>
  <c r="R846" i="1"/>
  <c r="E846" i="1"/>
  <c r="R845" i="1"/>
  <c r="E845" i="1"/>
  <c r="R844" i="1"/>
  <c r="E844" i="1"/>
  <c r="R843" i="1"/>
  <c r="E843" i="1"/>
  <c r="R842" i="1"/>
  <c r="E842" i="1"/>
  <c r="R841" i="1"/>
  <c r="E841" i="1"/>
  <c r="R840" i="1"/>
  <c r="E840" i="1"/>
  <c r="R839" i="1"/>
  <c r="E839" i="1"/>
  <c r="R838" i="1"/>
  <c r="E838" i="1"/>
  <c r="R837" i="1"/>
  <c r="E837" i="1"/>
  <c r="R836" i="1"/>
  <c r="E836" i="1"/>
  <c r="R835" i="1"/>
  <c r="E835" i="1"/>
  <c r="R834" i="1"/>
  <c r="E834" i="1"/>
  <c r="R833" i="1"/>
  <c r="E833" i="1"/>
  <c r="R832" i="1"/>
  <c r="E832" i="1"/>
  <c r="R831" i="1"/>
  <c r="E831" i="1"/>
  <c r="R830" i="1"/>
  <c r="E830" i="1"/>
  <c r="R829" i="1"/>
  <c r="E829" i="1"/>
  <c r="R828" i="1"/>
  <c r="E828" i="1"/>
  <c r="R827" i="1"/>
  <c r="E827" i="1"/>
  <c r="R826" i="1"/>
  <c r="E826" i="1"/>
  <c r="R825" i="1"/>
  <c r="E825" i="1"/>
  <c r="R824" i="1"/>
  <c r="E824" i="1"/>
  <c r="R823" i="1"/>
  <c r="E823" i="1"/>
  <c r="R822" i="1"/>
  <c r="E822" i="1"/>
  <c r="R821" i="1"/>
  <c r="E821" i="1"/>
  <c r="R820" i="1"/>
  <c r="E820" i="1"/>
  <c r="R819" i="1"/>
  <c r="E819" i="1"/>
  <c r="R818" i="1"/>
  <c r="E818" i="1"/>
  <c r="R817" i="1"/>
  <c r="E817" i="1"/>
  <c r="R816" i="1"/>
  <c r="E816" i="1"/>
  <c r="R815" i="1"/>
  <c r="E815" i="1"/>
  <c r="R814" i="1"/>
  <c r="E814" i="1"/>
  <c r="R813" i="1"/>
  <c r="E813" i="1"/>
  <c r="R812" i="1"/>
  <c r="E812" i="1"/>
  <c r="R811" i="1"/>
  <c r="E811" i="1"/>
  <c r="R810" i="1"/>
  <c r="E810" i="1"/>
  <c r="R809" i="1"/>
  <c r="E809" i="1"/>
  <c r="R808" i="1"/>
  <c r="E808" i="1"/>
  <c r="R807" i="1"/>
  <c r="E807" i="1"/>
  <c r="R806" i="1"/>
  <c r="E806" i="1"/>
  <c r="R805" i="1"/>
  <c r="E805" i="1"/>
  <c r="R804" i="1"/>
  <c r="E804" i="1"/>
  <c r="R803" i="1"/>
  <c r="E803" i="1"/>
  <c r="R802" i="1"/>
  <c r="E802" i="1"/>
  <c r="R801" i="1"/>
  <c r="E801" i="1"/>
  <c r="R800" i="1"/>
  <c r="E800" i="1"/>
  <c r="R799" i="1"/>
  <c r="E799" i="1"/>
  <c r="R798" i="1"/>
  <c r="E798" i="1"/>
  <c r="R797" i="1"/>
  <c r="E797" i="1"/>
  <c r="R796" i="1"/>
  <c r="E796" i="1"/>
  <c r="R795" i="1"/>
  <c r="E795" i="1"/>
  <c r="R794" i="1"/>
  <c r="E794" i="1"/>
  <c r="R793" i="1"/>
  <c r="E793" i="1"/>
  <c r="R792" i="1"/>
  <c r="E792" i="1"/>
  <c r="R791" i="1"/>
  <c r="E791" i="1"/>
  <c r="R790" i="1"/>
  <c r="E790" i="1"/>
  <c r="R789" i="1"/>
  <c r="E789" i="1"/>
  <c r="R788" i="1"/>
  <c r="E788" i="1"/>
  <c r="R787" i="1"/>
  <c r="E787" i="1"/>
  <c r="R786" i="1"/>
  <c r="E786" i="1"/>
  <c r="R785" i="1"/>
  <c r="E785" i="1"/>
  <c r="R784" i="1"/>
  <c r="E784" i="1"/>
  <c r="R783" i="1"/>
  <c r="E783" i="1"/>
  <c r="R782" i="1"/>
  <c r="E782" i="1"/>
  <c r="R781" i="1"/>
  <c r="E781" i="1"/>
  <c r="R780" i="1"/>
  <c r="E780" i="1"/>
  <c r="R779" i="1"/>
  <c r="E779" i="1"/>
  <c r="R778" i="1"/>
  <c r="E778" i="1"/>
  <c r="R777" i="1"/>
  <c r="E777" i="1"/>
  <c r="R776" i="1"/>
  <c r="E776" i="1"/>
  <c r="R775" i="1"/>
  <c r="E775" i="1"/>
  <c r="R774" i="1"/>
  <c r="E774" i="1"/>
  <c r="R773" i="1"/>
  <c r="E773" i="1"/>
  <c r="R772" i="1"/>
  <c r="E772" i="1"/>
  <c r="R771" i="1"/>
  <c r="E771" i="1"/>
  <c r="R770" i="1"/>
  <c r="E770" i="1"/>
  <c r="R769" i="1"/>
  <c r="E769" i="1"/>
  <c r="R768" i="1"/>
  <c r="E768" i="1"/>
  <c r="R767" i="1"/>
  <c r="E767" i="1"/>
  <c r="R766" i="1"/>
  <c r="E766" i="1"/>
  <c r="R765" i="1"/>
  <c r="E765" i="1"/>
  <c r="R764" i="1"/>
  <c r="E764" i="1"/>
  <c r="R763" i="1"/>
  <c r="E763" i="1"/>
  <c r="R762" i="1"/>
  <c r="E762" i="1"/>
  <c r="R761" i="1"/>
  <c r="E761" i="1"/>
  <c r="R760" i="1"/>
  <c r="E760" i="1"/>
  <c r="R759" i="1"/>
  <c r="E759" i="1"/>
  <c r="R758" i="1"/>
  <c r="E758" i="1"/>
  <c r="R757" i="1"/>
  <c r="E757" i="1"/>
  <c r="R756" i="1"/>
  <c r="E756" i="1"/>
  <c r="R755" i="1"/>
  <c r="E755" i="1"/>
  <c r="R754" i="1"/>
  <c r="E754" i="1"/>
  <c r="R753" i="1"/>
  <c r="E753" i="1"/>
  <c r="R752" i="1"/>
  <c r="E752" i="1"/>
  <c r="R751" i="1"/>
  <c r="E751" i="1"/>
  <c r="R750" i="1"/>
  <c r="E750" i="1"/>
  <c r="R749" i="1"/>
  <c r="E749" i="1"/>
  <c r="R748" i="1"/>
  <c r="E748" i="1"/>
  <c r="R747" i="1"/>
  <c r="E747" i="1"/>
  <c r="R746" i="1"/>
  <c r="E746" i="1"/>
  <c r="R745" i="1"/>
  <c r="E745" i="1"/>
  <c r="R744" i="1"/>
  <c r="E744" i="1"/>
  <c r="R743" i="1"/>
  <c r="E743" i="1"/>
  <c r="R742" i="1"/>
  <c r="E742" i="1"/>
  <c r="R741" i="1"/>
  <c r="E741" i="1"/>
  <c r="R740" i="1"/>
  <c r="E740" i="1"/>
  <c r="R739" i="1"/>
  <c r="E739" i="1"/>
  <c r="R738" i="1"/>
  <c r="E738" i="1"/>
  <c r="R737" i="1"/>
  <c r="E737" i="1"/>
  <c r="R736" i="1"/>
  <c r="E736" i="1"/>
  <c r="R735" i="1"/>
  <c r="E735" i="1"/>
  <c r="R734" i="1"/>
  <c r="E734" i="1"/>
  <c r="R733" i="1"/>
  <c r="E733" i="1"/>
  <c r="R732" i="1"/>
  <c r="E732" i="1"/>
  <c r="R731" i="1"/>
  <c r="E731" i="1"/>
  <c r="R730" i="1"/>
  <c r="E730" i="1"/>
  <c r="R729" i="1"/>
  <c r="E729" i="1"/>
  <c r="R728" i="1"/>
  <c r="E728" i="1"/>
  <c r="R727" i="1"/>
  <c r="E727" i="1"/>
  <c r="R726" i="1"/>
  <c r="E726" i="1"/>
  <c r="R725" i="1"/>
  <c r="E725" i="1"/>
  <c r="R724" i="1"/>
  <c r="E724" i="1"/>
  <c r="R723" i="1"/>
  <c r="E723" i="1"/>
  <c r="R722" i="1"/>
  <c r="E722" i="1"/>
  <c r="R721" i="1"/>
  <c r="E721" i="1"/>
  <c r="R720" i="1"/>
  <c r="E720" i="1"/>
  <c r="R719" i="1"/>
  <c r="E719" i="1"/>
  <c r="R718" i="1"/>
  <c r="E718" i="1"/>
  <c r="R717" i="1"/>
  <c r="E717" i="1"/>
  <c r="R716" i="1"/>
  <c r="E716" i="1"/>
  <c r="R715" i="1"/>
  <c r="E715" i="1"/>
  <c r="R714" i="1"/>
  <c r="E714" i="1"/>
  <c r="R713" i="1"/>
  <c r="E713" i="1"/>
  <c r="R712" i="1"/>
  <c r="E712" i="1"/>
  <c r="R711" i="1"/>
  <c r="E711" i="1"/>
  <c r="R710" i="1"/>
  <c r="E710" i="1"/>
  <c r="R709" i="1"/>
  <c r="E709" i="1"/>
  <c r="R708" i="1"/>
  <c r="E708" i="1"/>
  <c r="R707" i="1"/>
  <c r="E707" i="1"/>
  <c r="R706" i="1"/>
  <c r="E706" i="1"/>
  <c r="R705" i="1"/>
  <c r="E705" i="1"/>
  <c r="R704" i="1"/>
  <c r="E704" i="1"/>
  <c r="R703" i="1"/>
  <c r="E703" i="1"/>
  <c r="R702" i="1"/>
  <c r="E702" i="1"/>
  <c r="R701" i="1"/>
  <c r="E701" i="1"/>
  <c r="R700" i="1"/>
  <c r="E700" i="1"/>
  <c r="R699" i="1"/>
  <c r="E699" i="1"/>
  <c r="R698" i="1"/>
  <c r="E698" i="1"/>
  <c r="R697" i="1"/>
  <c r="E697" i="1"/>
  <c r="R696" i="1"/>
  <c r="E696" i="1"/>
  <c r="R695" i="1"/>
  <c r="E695" i="1"/>
  <c r="R694" i="1"/>
  <c r="E694" i="1"/>
  <c r="R693" i="1"/>
  <c r="E693" i="1"/>
  <c r="R692" i="1"/>
  <c r="E692" i="1"/>
  <c r="R691" i="1"/>
  <c r="E691" i="1"/>
  <c r="R690" i="1"/>
  <c r="E690" i="1"/>
  <c r="R689" i="1"/>
  <c r="E689" i="1"/>
  <c r="R688" i="1"/>
  <c r="E688" i="1"/>
  <c r="R687" i="1"/>
  <c r="E687" i="1"/>
  <c r="R686" i="1"/>
  <c r="E686" i="1"/>
  <c r="R685" i="1"/>
  <c r="E685" i="1"/>
  <c r="R684" i="1"/>
  <c r="E684" i="1"/>
  <c r="R683" i="1"/>
  <c r="E683" i="1"/>
  <c r="R682" i="1"/>
  <c r="E682" i="1"/>
  <c r="R681" i="1"/>
  <c r="E681" i="1"/>
  <c r="R680" i="1"/>
  <c r="E680" i="1"/>
  <c r="R679" i="1"/>
  <c r="E679" i="1"/>
  <c r="R678" i="1"/>
  <c r="E678" i="1"/>
  <c r="R677" i="1"/>
  <c r="E677" i="1"/>
  <c r="R676" i="1"/>
  <c r="E676" i="1"/>
  <c r="R675" i="1"/>
  <c r="E675" i="1"/>
  <c r="R674" i="1"/>
  <c r="E674" i="1"/>
  <c r="R673" i="1"/>
  <c r="E673" i="1"/>
  <c r="R672" i="1"/>
  <c r="E672" i="1"/>
  <c r="R671" i="1"/>
  <c r="E671" i="1"/>
  <c r="R670" i="1"/>
  <c r="E670" i="1"/>
  <c r="R669" i="1"/>
  <c r="E669" i="1"/>
  <c r="R668" i="1"/>
  <c r="E668" i="1"/>
  <c r="R667" i="1"/>
  <c r="E667" i="1"/>
  <c r="R666" i="1"/>
  <c r="E666" i="1"/>
  <c r="R665" i="1"/>
  <c r="E665" i="1"/>
  <c r="R664" i="1"/>
  <c r="E664" i="1"/>
  <c r="R663" i="1"/>
  <c r="E663" i="1"/>
  <c r="R662" i="1"/>
  <c r="E662" i="1"/>
  <c r="R661" i="1"/>
  <c r="E661" i="1"/>
  <c r="R660" i="1"/>
  <c r="E660" i="1"/>
  <c r="R659" i="1"/>
  <c r="E659" i="1"/>
  <c r="R658" i="1"/>
  <c r="E658" i="1"/>
  <c r="R657" i="1"/>
  <c r="E657" i="1"/>
  <c r="R656" i="1"/>
  <c r="E656" i="1"/>
  <c r="R655" i="1"/>
  <c r="E655" i="1"/>
  <c r="R654" i="1"/>
  <c r="E654" i="1"/>
  <c r="R653" i="1"/>
  <c r="E653" i="1"/>
  <c r="R652" i="1"/>
  <c r="E652" i="1"/>
  <c r="R651" i="1"/>
  <c r="E651" i="1"/>
  <c r="R650" i="1"/>
  <c r="E650" i="1"/>
  <c r="R649" i="1"/>
  <c r="E649" i="1"/>
  <c r="R648" i="1"/>
  <c r="E648" i="1"/>
  <c r="R647" i="1"/>
  <c r="E647" i="1"/>
  <c r="R646" i="1"/>
  <c r="E646" i="1"/>
  <c r="R645" i="1"/>
  <c r="E645" i="1"/>
  <c r="R644" i="1"/>
  <c r="E644" i="1"/>
  <c r="R643" i="1"/>
  <c r="E643" i="1"/>
  <c r="R642" i="1"/>
  <c r="E642" i="1"/>
  <c r="R641" i="1"/>
  <c r="E641" i="1"/>
  <c r="R640" i="1"/>
  <c r="E640" i="1"/>
  <c r="R639" i="1"/>
  <c r="E639" i="1"/>
  <c r="R638" i="1"/>
  <c r="E638" i="1"/>
  <c r="R637" i="1"/>
  <c r="E637" i="1"/>
  <c r="R636" i="1"/>
  <c r="E636" i="1"/>
  <c r="R635" i="1"/>
  <c r="E635" i="1"/>
  <c r="R634" i="1"/>
  <c r="E634" i="1"/>
  <c r="R633" i="1"/>
  <c r="E633" i="1"/>
  <c r="R632" i="1"/>
  <c r="E632" i="1"/>
  <c r="R631" i="1"/>
  <c r="E631" i="1"/>
  <c r="R630" i="1"/>
  <c r="E630" i="1"/>
  <c r="R629" i="1"/>
  <c r="E629" i="1"/>
  <c r="R628" i="1"/>
  <c r="E628" i="1"/>
  <c r="R627" i="1"/>
  <c r="E627" i="1"/>
  <c r="R626" i="1"/>
  <c r="E626" i="1"/>
  <c r="R625" i="1"/>
  <c r="E625" i="1"/>
  <c r="R624" i="1"/>
  <c r="E624" i="1"/>
  <c r="R623" i="1"/>
  <c r="E623" i="1"/>
  <c r="R622" i="1"/>
  <c r="E622" i="1"/>
  <c r="R621" i="1"/>
  <c r="E621" i="1"/>
  <c r="R620" i="1"/>
  <c r="E620" i="1"/>
  <c r="R619" i="1"/>
  <c r="E619" i="1"/>
  <c r="R618" i="1"/>
  <c r="E618" i="1"/>
  <c r="R617" i="1"/>
  <c r="E617" i="1"/>
  <c r="R616" i="1"/>
  <c r="E616" i="1"/>
  <c r="R615" i="1"/>
  <c r="E615" i="1"/>
  <c r="R614" i="1"/>
  <c r="E614" i="1"/>
  <c r="R613" i="1"/>
  <c r="E613" i="1"/>
  <c r="R612" i="1"/>
  <c r="E612" i="1"/>
  <c r="R611" i="1"/>
  <c r="E611" i="1"/>
  <c r="R610" i="1"/>
  <c r="E610" i="1"/>
  <c r="R609" i="1"/>
  <c r="E609" i="1"/>
  <c r="R608" i="1"/>
  <c r="E608" i="1"/>
  <c r="R607" i="1"/>
  <c r="E607" i="1"/>
  <c r="R606" i="1"/>
  <c r="E606" i="1"/>
  <c r="R605" i="1"/>
  <c r="E605" i="1"/>
  <c r="R604" i="1"/>
  <c r="E604" i="1"/>
  <c r="R603" i="1"/>
  <c r="E603" i="1"/>
  <c r="R602" i="1"/>
  <c r="E602" i="1"/>
  <c r="R601" i="1"/>
  <c r="E601" i="1"/>
  <c r="R600" i="1"/>
  <c r="E600" i="1"/>
  <c r="R599" i="1"/>
  <c r="E599" i="1"/>
  <c r="R598" i="1"/>
  <c r="E598" i="1"/>
  <c r="R597" i="1"/>
  <c r="E597" i="1"/>
  <c r="R596" i="1"/>
  <c r="E596" i="1"/>
  <c r="R595" i="1"/>
  <c r="E595" i="1"/>
  <c r="R594" i="1"/>
  <c r="E594" i="1"/>
  <c r="R593" i="1"/>
  <c r="E593" i="1"/>
  <c r="R592" i="1"/>
  <c r="E592" i="1"/>
  <c r="R591" i="1"/>
  <c r="E591" i="1"/>
  <c r="R590" i="1"/>
  <c r="E590" i="1"/>
  <c r="R589" i="1"/>
  <c r="E589" i="1"/>
  <c r="R588" i="1"/>
  <c r="E588" i="1"/>
  <c r="R587" i="1"/>
  <c r="E587" i="1"/>
  <c r="R586" i="1"/>
  <c r="E586" i="1"/>
  <c r="R585" i="1"/>
  <c r="E585" i="1"/>
  <c r="R584" i="1"/>
  <c r="E584" i="1"/>
  <c r="R583" i="1"/>
  <c r="E583" i="1"/>
  <c r="R582" i="1"/>
  <c r="E582" i="1"/>
  <c r="R581" i="1"/>
  <c r="E581" i="1"/>
  <c r="R580" i="1"/>
  <c r="E580" i="1"/>
  <c r="R579" i="1"/>
  <c r="E579" i="1"/>
  <c r="R578" i="1"/>
  <c r="E578" i="1"/>
  <c r="R577" i="1"/>
  <c r="E577" i="1"/>
  <c r="R576" i="1"/>
  <c r="E576" i="1"/>
  <c r="R575" i="1"/>
  <c r="E575" i="1"/>
  <c r="R574" i="1"/>
  <c r="E574" i="1"/>
  <c r="R573" i="1"/>
  <c r="E573" i="1"/>
  <c r="R572" i="1"/>
  <c r="E572" i="1"/>
  <c r="R571" i="1"/>
  <c r="E571" i="1"/>
  <c r="R570" i="1"/>
  <c r="E570" i="1"/>
  <c r="R569" i="1"/>
  <c r="E569" i="1"/>
  <c r="R568" i="1"/>
  <c r="E568" i="1"/>
  <c r="R567" i="1"/>
  <c r="E567" i="1"/>
  <c r="R566" i="1"/>
  <c r="E566" i="1"/>
  <c r="R565" i="1"/>
  <c r="E565" i="1"/>
  <c r="R564" i="1"/>
  <c r="E564" i="1"/>
  <c r="R563" i="1"/>
  <c r="E563" i="1"/>
  <c r="R562" i="1"/>
  <c r="E562" i="1"/>
  <c r="R561" i="1"/>
  <c r="E561" i="1"/>
  <c r="R560" i="1"/>
  <c r="E560" i="1"/>
  <c r="R559" i="1"/>
  <c r="E559" i="1"/>
  <c r="R558" i="1"/>
  <c r="E558" i="1"/>
  <c r="R557" i="1"/>
  <c r="E557" i="1"/>
  <c r="R556" i="1"/>
  <c r="E556" i="1"/>
  <c r="R555" i="1"/>
  <c r="E555" i="1"/>
  <c r="R554" i="1"/>
  <c r="E554" i="1"/>
  <c r="R553" i="1"/>
  <c r="E553" i="1"/>
  <c r="R552" i="1"/>
  <c r="E552" i="1"/>
  <c r="R551" i="1"/>
  <c r="E551" i="1"/>
  <c r="R550" i="1"/>
  <c r="E550" i="1"/>
  <c r="R549" i="1"/>
  <c r="E549" i="1"/>
  <c r="R548" i="1"/>
  <c r="E548" i="1"/>
  <c r="R547" i="1"/>
  <c r="E547" i="1"/>
  <c r="R546" i="1"/>
  <c r="E546" i="1"/>
  <c r="R545" i="1"/>
  <c r="E545" i="1"/>
  <c r="R544" i="1"/>
  <c r="E544" i="1"/>
  <c r="R543" i="1"/>
  <c r="E543" i="1"/>
  <c r="R542" i="1"/>
  <c r="E542" i="1"/>
  <c r="R541" i="1"/>
  <c r="E541" i="1"/>
  <c r="R540" i="1"/>
  <c r="E540" i="1"/>
  <c r="R539" i="1"/>
  <c r="E539" i="1"/>
  <c r="R538" i="1"/>
  <c r="E538" i="1"/>
  <c r="R537" i="1"/>
  <c r="E537" i="1"/>
  <c r="R536" i="1"/>
  <c r="E536" i="1"/>
  <c r="R535" i="1"/>
  <c r="E535" i="1"/>
  <c r="R534" i="1"/>
  <c r="E534" i="1"/>
  <c r="R533" i="1"/>
  <c r="E533" i="1"/>
  <c r="R532" i="1"/>
  <c r="E532" i="1"/>
  <c r="R531" i="1"/>
  <c r="E531" i="1"/>
  <c r="R530" i="1"/>
  <c r="E530" i="1"/>
  <c r="R529" i="1"/>
  <c r="E529" i="1"/>
  <c r="R528" i="1"/>
  <c r="E528" i="1"/>
  <c r="R527" i="1"/>
  <c r="E527" i="1"/>
  <c r="R526" i="1"/>
  <c r="E526" i="1"/>
  <c r="R525" i="1"/>
  <c r="E525" i="1"/>
  <c r="R524" i="1"/>
  <c r="E524" i="1"/>
  <c r="R523" i="1"/>
  <c r="E523" i="1"/>
  <c r="R522" i="1"/>
  <c r="E522" i="1"/>
  <c r="R521" i="1"/>
  <c r="E521" i="1"/>
  <c r="R520" i="1"/>
  <c r="E520" i="1"/>
  <c r="R519" i="1"/>
  <c r="E519" i="1"/>
  <c r="R518" i="1"/>
  <c r="E518" i="1"/>
  <c r="R517" i="1"/>
  <c r="E517" i="1"/>
  <c r="R516" i="1"/>
  <c r="E516" i="1"/>
  <c r="R515" i="1"/>
  <c r="E515" i="1"/>
  <c r="R514" i="1"/>
  <c r="E514" i="1"/>
  <c r="R513" i="1"/>
  <c r="E513" i="1"/>
  <c r="R512" i="1"/>
  <c r="E512" i="1"/>
  <c r="R511" i="1"/>
  <c r="E511" i="1"/>
  <c r="R510" i="1"/>
  <c r="E510" i="1"/>
  <c r="R509" i="1"/>
  <c r="E509" i="1"/>
  <c r="R508" i="1"/>
  <c r="E508" i="1"/>
  <c r="R507" i="1"/>
  <c r="E507" i="1"/>
  <c r="R506" i="1"/>
  <c r="E506" i="1"/>
  <c r="R505" i="1"/>
  <c r="E505" i="1"/>
  <c r="R504" i="1"/>
  <c r="E504" i="1"/>
  <c r="R503" i="1"/>
  <c r="E503" i="1"/>
  <c r="R502" i="1"/>
  <c r="E502" i="1"/>
  <c r="R501" i="1"/>
  <c r="E501" i="1"/>
  <c r="R500" i="1"/>
  <c r="E500" i="1"/>
  <c r="R499" i="1"/>
  <c r="E499" i="1"/>
  <c r="R498" i="1"/>
  <c r="E498" i="1"/>
  <c r="R497" i="1"/>
  <c r="E497" i="1"/>
  <c r="R496" i="1"/>
  <c r="E496" i="1"/>
  <c r="R495" i="1"/>
  <c r="E495" i="1"/>
  <c r="R494" i="1"/>
  <c r="E494" i="1"/>
  <c r="R493" i="1"/>
  <c r="E493" i="1"/>
  <c r="R492" i="1"/>
  <c r="E492" i="1"/>
  <c r="R491" i="1"/>
  <c r="E491" i="1"/>
  <c r="R490" i="1"/>
  <c r="E490" i="1"/>
  <c r="R489" i="1"/>
  <c r="E489" i="1"/>
  <c r="R488" i="1"/>
  <c r="E488" i="1"/>
  <c r="R487" i="1"/>
  <c r="E487" i="1"/>
  <c r="R486" i="1"/>
  <c r="E486" i="1"/>
  <c r="R485" i="1"/>
  <c r="E485" i="1"/>
  <c r="R484" i="1"/>
  <c r="E484" i="1"/>
  <c r="R483" i="1"/>
  <c r="E483" i="1"/>
  <c r="R482" i="1"/>
  <c r="E482" i="1"/>
  <c r="R481" i="1"/>
  <c r="E481" i="1"/>
  <c r="R480" i="1"/>
  <c r="E480" i="1"/>
  <c r="R479" i="1"/>
  <c r="E479" i="1"/>
  <c r="R478" i="1"/>
  <c r="E478" i="1"/>
  <c r="R477" i="1"/>
  <c r="E477" i="1"/>
  <c r="R476" i="1"/>
  <c r="E476" i="1"/>
  <c r="R475" i="1"/>
  <c r="E475" i="1"/>
  <c r="R474" i="1"/>
  <c r="E474" i="1"/>
  <c r="R473" i="1"/>
  <c r="E473" i="1"/>
  <c r="R472" i="1"/>
  <c r="E472" i="1"/>
  <c r="R471" i="1"/>
  <c r="E471" i="1"/>
  <c r="R470" i="1"/>
  <c r="E470" i="1"/>
  <c r="R469" i="1"/>
  <c r="E469" i="1"/>
  <c r="R468" i="1"/>
  <c r="E468" i="1"/>
  <c r="R467" i="1"/>
  <c r="E467" i="1"/>
  <c r="R466" i="1"/>
  <c r="E466" i="1"/>
  <c r="R465" i="1"/>
  <c r="E465" i="1"/>
  <c r="R464" i="1"/>
  <c r="E464" i="1"/>
  <c r="R463" i="1"/>
  <c r="E463" i="1"/>
  <c r="R462" i="1"/>
  <c r="E462" i="1"/>
  <c r="R461" i="1"/>
  <c r="E461" i="1"/>
  <c r="R460" i="1"/>
  <c r="E460" i="1"/>
  <c r="R459" i="1"/>
  <c r="E459" i="1"/>
  <c r="R458" i="1"/>
  <c r="E458" i="1"/>
  <c r="R457" i="1"/>
  <c r="E457" i="1"/>
  <c r="R456" i="1"/>
  <c r="E456" i="1"/>
  <c r="R455" i="1"/>
  <c r="E455" i="1"/>
  <c r="R454" i="1"/>
  <c r="E454" i="1"/>
  <c r="R453" i="1"/>
  <c r="E453" i="1"/>
  <c r="R452" i="1"/>
  <c r="E452" i="1"/>
  <c r="R451" i="1"/>
  <c r="E451" i="1"/>
  <c r="R450" i="1"/>
  <c r="E450" i="1"/>
  <c r="R449" i="1"/>
  <c r="E449" i="1"/>
  <c r="R448" i="1"/>
  <c r="E448" i="1"/>
  <c r="R447" i="1"/>
  <c r="E447" i="1"/>
  <c r="R446" i="1"/>
  <c r="E446" i="1"/>
  <c r="R445" i="1"/>
  <c r="E445" i="1"/>
  <c r="R444" i="1"/>
  <c r="E444" i="1"/>
  <c r="R443" i="1"/>
  <c r="E443" i="1"/>
  <c r="R442" i="1"/>
  <c r="E442" i="1"/>
  <c r="R441" i="1"/>
  <c r="E441" i="1"/>
  <c r="R440" i="1"/>
  <c r="E440" i="1"/>
  <c r="R439" i="1"/>
  <c r="E439" i="1"/>
  <c r="R438" i="1"/>
  <c r="E438" i="1"/>
  <c r="R437" i="1"/>
  <c r="E437" i="1"/>
  <c r="R436" i="1"/>
  <c r="E436" i="1"/>
  <c r="R435" i="1"/>
  <c r="E435" i="1"/>
  <c r="R434" i="1"/>
  <c r="E434" i="1"/>
  <c r="R433" i="1"/>
  <c r="E433" i="1"/>
  <c r="R432" i="1"/>
  <c r="E432" i="1"/>
  <c r="R431" i="1"/>
  <c r="E431" i="1"/>
  <c r="R430" i="1"/>
  <c r="E430" i="1"/>
  <c r="R429" i="1"/>
  <c r="E429" i="1"/>
  <c r="R428" i="1"/>
  <c r="E428" i="1"/>
  <c r="R427" i="1"/>
  <c r="E427" i="1"/>
  <c r="R426" i="1"/>
  <c r="E426" i="1"/>
  <c r="R425" i="1"/>
  <c r="E425" i="1"/>
  <c r="R424" i="1"/>
  <c r="E424" i="1"/>
  <c r="R423" i="1"/>
  <c r="E423" i="1"/>
  <c r="R422" i="1"/>
  <c r="E422" i="1"/>
  <c r="R421" i="1"/>
  <c r="E421" i="1"/>
  <c r="R420" i="1"/>
  <c r="E420" i="1"/>
  <c r="R419" i="1"/>
  <c r="E419" i="1"/>
  <c r="R418" i="1"/>
  <c r="E418" i="1"/>
  <c r="R417" i="1"/>
  <c r="E417" i="1"/>
  <c r="R416" i="1"/>
  <c r="E416" i="1"/>
  <c r="R415" i="1"/>
  <c r="E415" i="1"/>
  <c r="R414" i="1"/>
  <c r="E414" i="1"/>
  <c r="R413" i="1"/>
  <c r="E413" i="1"/>
  <c r="R412" i="1"/>
  <c r="E412" i="1"/>
  <c r="R411" i="1"/>
  <c r="E411" i="1"/>
  <c r="R410" i="1"/>
  <c r="E410" i="1"/>
  <c r="R409" i="1"/>
  <c r="E409" i="1"/>
  <c r="R408" i="1"/>
  <c r="E408" i="1"/>
  <c r="R407" i="1"/>
  <c r="E407" i="1"/>
  <c r="R406" i="1"/>
  <c r="E406" i="1"/>
  <c r="R405" i="1"/>
  <c r="E405" i="1"/>
  <c r="R404" i="1"/>
  <c r="E404" i="1"/>
  <c r="R403" i="1"/>
  <c r="E403" i="1"/>
  <c r="R402" i="1"/>
  <c r="E402" i="1"/>
  <c r="R401" i="1"/>
  <c r="E401" i="1"/>
  <c r="R400" i="1"/>
  <c r="E400" i="1"/>
  <c r="R399" i="1"/>
  <c r="E399" i="1"/>
  <c r="R398" i="1"/>
  <c r="E398" i="1"/>
  <c r="R397" i="1"/>
  <c r="E397" i="1"/>
  <c r="R396" i="1"/>
  <c r="E396" i="1"/>
  <c r="R395" i="1"/>
  <c r="E395" i="1"/>
  <c r="R394" i="1"/>
  <c r="E394" i="1"/>
  <c r="R393" i="1"/>
  <c r="E393" i="1"/>
  <c r="R392" i="1"/>
  <c r="E392" i="1"/>
  <c r="R391" i="1"/>
  <c r="E391" i="1"/>
  <c r="R390" i="1"/>
  <c r="E390" i="1"/>
  <c r="R389" i="1"/>
  <c r="E389" i="1"/>
  <c r="R388" i="1"/>
  <c r="E388" i="1"/>
  <c r="R387" i="1"/>
  <c r="E387" i="1"/>
  <c r="R386" i="1"/>
  <c r="E386" i="1"/>
  <c r="R385" i="1"/>
  <c r="E385" i="1"/>
  <c r="R384" i="1"/>
  <c r="E384" i="1"/>
  <c r="R383" i="1"/>
  <c r="E383" i="1"/>
  <c r="R382" i="1"/>
  <c r="E382" i="1"/>
  <c r="R381" i="1"/>
  <c r="E381" i="1"/>
  <c r="R380" i="1"/>
  <c r="E380" i="1"/>
  <c r="R379" i="1"/>
  <c r="E379" i="1"/>
  <c r="R378" i="1"/>
  <c r="E378" i="1"/>
  <c r="R377" i="1"/>
  <c r="E377" i="1"/>
  <c r="R376" i="1"/>
  <c r="E376" i="1"/>
  <c r="R375" i="1"/>
  <c r="E375" i="1"/>
  <c r="R374" i="1"/>
  <c r="E374" i="1"/>
  <c r="R373" i="1"/>
  <c r="E373" i="1"/>
  <c r="R372" i="1"/>
  <c r="E372" i="1"/>
  <c r="R371" i="1"/>
  <c r="E371" i="1"/>
  <c r="R370" i="1"/>
  <c r="E370" i="1"/>
  <c r="R369" i="1"/>
  <c r="E369" i="1"/>
  <c r="R368" i="1"/>
  <c r="E368" i="1"/>
  <c r="R367" i="1"/>
  <c r="E367" i="1"/>
  <c r="R366" i="1"/>
  <c r="E366" i="1"/>
  <c r="R365" i="1"/>
  <c r="E365" i="1"/>
  <c r="R364" i="1"/>
  <c r="E364" i="1"/>
  <c r="R363" i="1"/>
  <c r="E363" i="1"/>
  <c r="R362" i="1"/>
  <c r="E362" i="1"/>
  <c r="R361" i="1"/>
  <c r="E361" i="1"/>
  <c r="R360" i="1"/>
  <c r="E360" i="1"/>
  <c r="R359" i="1"/>
  <c r="E359" i="1"/>
  <c r="R358" i="1"/>
  <c r="E358" i="1"/>
  <c r="R357" i="1"/>
  <c r="E357" i="1"/>
  <c r="R356" i="1"/>
  <c r="E356" i="1"/>
  <c r="R355" i="1"/>
  <c r="E355" i="1"/>
  <c r="R354" i="1"/>
  <c r="E354" i="1"/>
  <c r="R353" i="1"/>
  <c r="E353" i="1"/>
  <c r="R352" i="1"/>
  <c r="E352" i="1"/>
  <c r="R351" i="1"/>
  <c r="E351" i="1"/>
  <c r="R350" i="1"/>
  <c r="E350" i="1"/>
  <c r="R349" i="1"/>
  <c r="E349" i="1"/>
  <c r="R348" i="1"/>
  <c r="E348" i="1"/>
  <c r="R347" i="1"/>
  <c r="E347" i="1"/>
  <c r="R346" i="1"/>
  <c r="E346" i="1"/>
  <c r="R345" i="1"/>
  <c r="E345" i="1"/>
  <c r="R344" i="1"/>
  <c r="E344" i="1"/>
  <c r="R343" i="1"/>
  <c r="E343" i="1"/>
  <c r="R342" i="1"/>
  <c r="E342" i="1"/>
  <c r="R341" i="1"/>
  <c r="E341" i="1"/>
  <c r="R340" i="1"/>
  <c r="E340" i="1"/>
  <c r="R339" i="1"/>
  <c r="E339" i="1"/>
  <c r="R338" i="1"/>
  <c r="E338" i="1"/>
  <c r="R337" i="1"/>
  <c r="E337" i="1"/>
  <c r="R336" i="1"/>
  <c r="E336" i="1"/>
  <c r="R335" i="1"/>
  <c r="E335" i="1"/>
  <c r="R334" i="1"/>
  <c r="E334" i="1"/>
  <c r="R333" i="1"/>
  <c r="E333" i="1"/>
  <c r="R332" i="1"/>
  <c r="E332" i="1"/>
  <c r="R331" i="1"/>
  <c r="E331" i="1"/>
  <c r="R330" i="1"/>
  <c r="E330" i="1"/>
  <c r="R329" i="1"/>
  <c r="E329" i="1"/>
  <c r="R328" i="1"/>
  <c r="E328" i="1"/>
  <c r="R327" i="1"/>
  <c r="E327" i="1"/>
  <c r="R326" i="1"/>
  <c r="E326" i="1"/>
  <c r="R325" i="1"/>
  <c r="E325" i="1"/>
  <c r="R324" i="1"/>
  <c r="E324" i="1"/>
  <c r="R323" i="1"/>
  <c r="E323" i="1"/>
  <c r="R322" i="1"/>
  <c r="E322" i="1"/>
  <c r="R321" i="1"/>
  <c r="E321" i="1"/>
  <c r="R320" i="1"/>
  <c r="E320" i="1"/>
  <c r="R319" i="1"/>
  <c r="E319" i="1"/>
  <c r="R318" i="1"/>
  <c r="E318" i="1"/>
  <c r="R317" i="1"/>
  <c r="E317" i="1"/>
  <c r="R316" i="1"/>
  <c r="E316" i="1"/>
  <c r="R315" i="1"/>
  <c r="E315" i="1"/>
  <c r="R314" i="1"/>
  <c r="E314" i="1"/>
  <c r="R313" i="1"/>
  <c r="E313" i="1"/>
  <c r="R312" i="1"/>
  <c r="E312" i="1"/>
  <c r="R311" i="1"/>
  <c r="E311" i="1"/>
  <c r="R310" i="1"/>
  <c r="E310" i="1"/>
  <c r="R309" i="1"/>
  <c r="E309" i="1"/>
  <c r="R308" i="1"/>
  <c r="E308" i="1"/>
  <c r="R307" i="1"/>
  <c r="E307" i="1"/>
  <c r="R306" i="1"/>
  <c r="E306" i="1"/>
  <c r="R305" i="1"/>
  <c r="E305" i="1"/>
  <c r="R304" i="1"/>
  <c r="E304" i="1"/>
  <c r="R303" i="1"/>
  <c r="E303" i="1"/>
  <c r="R302" i="1"/>
  <c r="E302" i="1"/>
  <c r="R301" i="1"/>
  <c r="E301" i="1"/>
  <c r="R300" i="1"/>
  <c r="E300" i="1"/>
  <c r="R299" i="1"/>
  <c r="E299" i="1"/>
  <c r="R298" i="1"/>
  <c r="E298" i="1"/>
  <c r="R297" i="1"/>
  <c r="E297" i="1"/>
  <c r="R296" i="1"/>
  <c r="E296" i="1"/>
  <c r="R295" i="1"/>
  <c r="E295" i="1"/>
  <c r="R294" i="1"/>
  <c r="E294" i="1"/>
  <c r="R293" i="1"/>
  <c r="E293" i="1"/>
  <c r="R292" i="1"/>
  <c r="E292" i="1"/>
  <c r="R291" i="1"/>
  <c r="E291" i="1"/>
  <c r="R290" i="1"/>
  <c r="E290" i="1"/>
  <c r="R289" i="1"/>
  <c r="E289" i="1"/>
  <c r="R288" i="1"/>
  <c r="E288" i="1"/>
  <c r="R287" i="1"/>
  <c r="E287" i="1"/>
  <c r="R286" i="1"/>
  <c r="E286" i="1"/>
  <c r="R285" i="1"/>
  <c r="E285" i="1"/>
  <c r="R284" i="1"/>
  <c r="E284" i="1"/>
  <c r="R283" i="1"/>
  <c r="E283" i="1"/>
  <c r="R282" i="1"/>
  <c r="E282" i="1"/>
  <c r="R281" i="1"/>
  <c r="E281" i="1"/>
  <c r="R280" i="1"/>
  <c r="E280" i="1"/>
  <c r="R279" i="1"/>
  <c r="E279" i="1"/>
  <c r="R278" i="1"/>
  <c r="E278" i="1"/>
  <c r="R277" i="1"/>
  <c r="E277" i="1"/>
  <c r="R276" i="1"/>
  <c r="E276" i="1"/>
  <c r="R275" i="1"/>
  <c r="E275" i="1"/>
  <c r="R274" i="1"/>
  <c r="E274" i="1"/>
  <c r="R273" i="1"/>
  <c r="E273" i="1"/>
  <c r="R272" i="1"/>
  <c r="E272" i="1"/>
  <c r="R271" i="1"/>
  <c r="E271" i="1"/>
  <c r="R270" i="1"/>
  <c r="E270" i="1"/>
  <c r="R269" i="1"/>
  <c r="E269" i="1"/>
  <c r="R268" i="1"/>
  <c r="E268" i="1"/>
  <c r="R267" i="1"/>
  <c r="E267" i="1"/>
  <c r="R266" i="1"/>
  <c r="E266" i="1"/>
  <c r="R265" i="1"/>
  <c r="E265" i="1"/>
  <c r="R264" i="1"/>
  <c r="E264" i="1"/>
  <c r="R263" i="1"/>
  <c r="E263" i="1"/>
  <c r="R262" i="1"/>
  <c r="E262" i="1"/>
  <c r="R261" i="1"/>
  <c r="E261" i="1"/>
  <c r="R260" i="1"/>
  <c r="E260" i="1"/>
  <c r="R259" i="1"/>
  <c r="E259" i="1"/>
  <c r="R258" i="1"/>
  <c r="E258" i="1"/>
  <c r="R257" i="1"/>
  <c r="E257" i="1"/>
  <c r="R256" i="1"/>
  <c r="E256" i="1"/>
  <c r="R255" i="1"/>
  <c r="E255" i="1"/>
  <c r="R254" i="1"/>
  <c r="E254" i="1"/>
  <c r="R253" i="1"/>
  <c r="E253" i="1"/>
  <c r="R252" i="1"/>
  <c r="E252" i="1"/>
  <c r="R251" i="1"/>
  <c r="E251" i="1"/>
  <c r="R250" i="1"/>
  <c r="E250" i="1"/>
  <c r="R249" i="1"/>
  <c r="E249" i="1"/>
  <c r="R248" i="1"/>
  <c r="E248" i="1"/>
  <c r="R247" i="1"/>
  <c r="E247" i="1"/>
  <c r="R246" i="1"/>
  <c r="E246" i="1"/>
  <c r="R245" i="1"/>
  <c r="E245" i="1"/>
  <c r="R244" i="1"/>
  <c r="E244" i="1"/>
  <c r="R243" i="1"/>
  <c r="E243" i="1"/>
  <c r="R242" i="1"/>
  <c r="E242" i="1"/>
  <c r="R241" i="1"/>
  <c r="E241" i="1"/>
  <c r="R240" i="1"/>
  <c r="E240" i="1"/>
  <c r="R239" i="1"/>
  <c r="E239" i="1"/>
  <c r="R238" i="1"/>
  <c r="E238" i="1"/>
  <c r="R237" i="1"/>
  <c r="E237" i="1"/>
  <c r="R236" i="1"/>
  <c r="E236" i="1"/>
  <c r="R235" i="1"/>
  <c r="E235" i="1"/>
  <c r="R234" i="1"/>
  <c r="E234" i="1"/>
  <c r="R233" i="1"/>
  <c r="E233" i="1"/>
  <c r="R232" i="1"/>
  <c r="E232" i="1"/>
  <c r="R231" i="1"/>
  <c r="E231" i="1"/>
  <c r="R230" i="1"/>
  <c r="E230" i="1"/>
  <c r="R229" i="1"/>
  <c r="E229" i="1"/>
  <c r="R228" i="1"/>
  <c r="E228" i="1"/>
  <c r="R227" i="1"/>
  <c r="E227" i="1"/>
  <c r="R226" i="1"/>
  <c r="E226" i="1"/>
  <c r="R225" i="1"/>
  <c r="E225" i="1"/>
  <c r="R224" i="1"/>
  <c r="E224" i="1"/>
  <c r="R223" i="1"/>
  <c r="E223" i="1"/>
  <c r="R222" i="1"/>
  <c r="E222" i="1"/>
  <c r="R221" i="1"/>
  <c r="E221" i="1"/>
  <c r="R220" i="1"/>
  <c r="E220" i="1"/>
  <c r="R219" i="1"/>
  <c r="E219" i="1"/>
  <c r="R218" i="1"/>
  <c r="E218" i="1"/>
  <c r="R217" i="1"/>
  <c r="E217" i="1"/>
  <c r="R216" i="1"/>
  <c r="E216" i="1"/>
  <c r="R215" i="1"/>
  <c r="E215" i="1"/>
  <c r="R214" i="1"/>
  <c r="E214" i="1"/>
  <c r="R213" i="1"/>
  <c r="E213" i="1"/>
  <c r="R212" i="1"/>
  <c r="E212" i="1"/>
  <c r="R211" i="1"/>
  <c r="E211" i="1"/>
  <c r="R210" i="1"/>
  <c r="E210" i="1"/>
  <c r="R209" i="1"/>
  <c r="E209" i="1"/>
  <c r="R208" i="1"/>
  <c r="E208" i="1"/>
  <c r="R207" i="1"/>
  <c r="E207" i="1"/>
  <c r="R206" i="1"/>
  <c r="E206" i="1"/>
  <c r="R205" i="1"/>
  <c r="E205" i="1"/>
  <c r="R204" i="1"/>
  <c r="E204" i="1"/>
  <c r="R203" i="1"/>
  <c r="E203" i="1"/>
  <c r="R202" i="1"/>
  <c r="E202" i="1"/>
  <c r="R201" i="1"/>
  <c r="E201" i="1"/>
  <c r="R200" i="1"/>
  <c r="E200" i="1"/>
  <c r="R199" i="1"/>
  <c r="E199" i="1"/>
  <c r="R198" i="1"/>
  <c r="E198" i="1"/>
  <c r="R197" i="1"/>
  <c r="E197" i="1"/>
  <c r="R196" i="1"/>
  <c r="E196" i="1"/>
  <c r="R195" i="1"/>
  <c r="E195" i="1"/>
  <c r="R194" i="1"/>
  <c r="E194" i="1"/>
  <c r="R193" i="1"/>
  <c r="E193" i="1"/>
  <c r="R192" i="1"/>
  <c r="E192" i="1"/>
  <c r="R191" i="1"/>
  <c r="E191" i="1"/>
  <c r="R190" i="1"/>
  <c r="E190" i="1"/>
  <c r="R189" i="1"/>
  <c r="E189" i="1"/>
  <c r="R188" i="1"/>
  <c r="E188" i="1"/>
  <c r="R187" i="1"/>
  <c r="E187" i="1"/>
  <c r="R186" i="1"/>
  <c r="E186" i="1"/>
  <c r="R185" i="1"/>
  <c r="E185" i="1"/>
  <c r="R184" i="1"/>
  <c r="E184" i="1"/>
  <c r="R183" i="1"/>
  <c r="E183" i="1"/>
  <c r="R182" i="1"/>
  <c r="E182" i="1"/>
  <c r="R181" i="1"/>
  <c r="E181" i="1"/>
  <c r="R180" i="1"/>
  <c r="E180" i="1"/>
  <c r="R179" i="1"/>
  <c r="E179" i="1"/>
  <c r="R178" i="1"/>
  <c r="E178" i="1"/>
  <c r="R177" i="1"/>
  <c r="E177" i="1"/>
  <c r="R176" i="1"/>
  <c r="E176" i="1"/>
  <c r="R175" i="1"/>
  <c r="E175" i="1"/>
  <c r="R174" i="1"/>
  <c r="E174" i="1"/>
  <c r="R173" i="1"/>
  <c r="E173" i="1"/>
  <c r="R172" i="1"/>
  <c r="E172" i="1"/>
  <c r="R171" i="1"/>
  <c r="E171" i="1"/>
  <c r="R170" i="1"/>
  <c r="E170" i="1"/>
  <c r="R169" i="1"/>
  <c r="E169" i="1"/>
  <c r="R168" i="1"/>
  <c r="E168" i="1"/>
  <c r="R167" i="1"/>
  <c r="E167" i="1"/>
  <c r="R166" i="1"/>
  <c r="E166" i="1"/>
  <c r="R165" i="1"/>
  <c r="E165" i="1"/>
  <c r="R164" i="1"/>
  <c r="E164" i="1"/>
  <c r="R163" i="1"/>
  <c r="E163" i="1"/>
  <c r="R162" i="1"/>
  <c r="E162" i="1"/>
  <c r="R161" i="1"/>
  <c r="E161" i="1"/>
  <c r="R160" i="1"/>
  <c r="E160" i="1"/>
  <c r="R159" i="1"/>
  <c r="E159" i="1"/>
  <c r="R158" i="1"/>
  <c r="E158" i="1"/>
  <c r="R157" i="1"/>
  <c r="E157" i="1"/>
  <c r="R156" i="1"/>
  <c r="E156" i="1"/>
  <c r="R155" i="1"/>
  <c r="E155" i="1"/>
  <c r="R154" i="1"/>
  <c r="E154" i="1"/>
  <c r="R153" i="1"/>
  <c r="E153" i="1"/>
  <c r="R152" i="1"/>
  <c r="E152" i="1"/>
  <c r="R151" i="1"/>
  <c r="E151" i="1"/>
  <c r="R150" i="1"/>
  <c r="E150" i="1"/>
  <c r="R149" i="1"/>
  <c r="E149" i="1"/>
  <c r="R148" i="1"/>
  <c r="E148" i="1"/>
  <c r="R147" i="1"/>
  <c r="E147" i="1"/>
  <c r="R146" i="1"/>
  <c r="E146" i="1"/>
  <c r="R145" i="1"/>
  <c r="E145" i="1"/>
  <c r="R144" i="1"/>
  <c r="E144" i="1"/>
  <c r="R143" i="1"/>
  <c r="E143" i="1"/>
  <c r="R142" i="1"/>
  <c r="E142" i="1"/>
  <c r="R141" i="1"/>
  <c r="E141" i="1"/>
  <c r="R140" i="1"/>
  <c r="E140" i="1"/>
  <c r="R139" i="1"/>
  <c r="E139" i="1"/>
  <c r="R138" i="1"/>
  <c r="E138" i="1"/>
  <c r="R137" i="1"/>
  <c r="E137" i="1"/>
  <c r="R136" i="1"/>
  <c r="E136" i="1"/>
  <c r="R135" i="1"/>
  <c r="E135" i="1"/>
  <c r="R134" i="1"/>
  <c r="E134" i="1"/>
  <c r="R133" i="1"/>
  <c r="E133" i="1"/>
  <c r="R132" i="1"/>
  <c r="E132" i="1"/>
  <c r="R131" i="1"/>
  <c r="E131" i="1"/>
  <c r="R130" i="1"/>
  <c r="E130" i="1"/>
  <c r="R129" i="1"/>
  <c r="E129" i="1"/>
  <c r="R128" i="1"/>
  <c r="E128" i="1"/>
  <c r="R127" i="1"/>
  <c r="E127" i="1"/>
  <c r="R126" i="1"/>
  <c r="E126" i="1"/>
  <c r="R125" i="1"/>
  <c r="E125" i="1"/>
  <c r="R124" i="1"/>
  <c r="E124" i="1"/>
  <c r="R123" i="1"/>
  <c r="E123" i="1"/>
  <c r="R122" i="1"/>
  <c r="E122" i="1"/>
  <c r="R121" i="1"/>
  <c r="E121" i="1"/>
  <c r="R120" i="1"/>
  <c r="E120" i="1"/>
  <c r="R119" i="1"/>
  <c r="E119" i="1"/>
  <c r="R118" i="1"/>
  <c r="E118" i="1"/>
  <c r="R117" i="1"/>
  <c r="E117" i="1"/>
  <c r="R116" i="1"/>
  <c r="E116" i="1"/>
  <c r="R115" i="1"/>
  <c r="E115" i="1"/>
  <c r="R114" i="1"/>
  <c r="E114" i="1"/>
  <c r="R113" i="1"/>
  <c r="E113" i="1"/>
  <c r="R112" i="1"/>
  <c r="E112" i="1"/>
  <c r="R111" i="1"/>
  <c r="E111" i="1"/>
  <c r="R110" i="1"/>
  <c r="E110" i="1"/>
  <c r="R109" i="1"/>
  <c r="E109" i="1"/>
  <c r="R108" i="1"/>
  <c r="E108" i="1"/>
  <c r="R107" i="1"/>
  <c r="E107" i="1"/>
  <c r="R106" i="1"/>
  <c r="E106" i="1"/>
  <c r="R105" i="1"/>
  <c r="E105" i="1"/>
  <c r="R104" i="1"/>
  <c r="E104" i="1"/>
  <c r="R103" i="1"/>
  <c r="E103" i="1"/>
  <c r="R102" i="1"/>
  <c r="E102" i="1"/>
  <c r="R101" i="1"/>
  <c r="E101" i="1"/>
  <c r="R100" i="1"/>
  <c r="E100" i="1"/>
  <c r="R99" i="1"/>
  <c r="E99" i="1"/>
  <c r="R98" i="1"/>
  <c r="E98" i="1"/>
  <c r="R97" i="1"/>
  <c r="E97" i="1"/>
  <c r="R96" i="1"/>
  <c r="E96" i="1"/>
  <c r="R95" i="1"/>
  <c r="E95" i="1"/>
  <c r="R94" i="1"/>
  <c r="E94" i="1"/>
  <c r="R93" i="1"/>
  <c r="E93" i="1"/>
  <c r="R92" i="1"/>
  <c r="E92" i="1"/>
  <c r="R91" i="1"/>
  <c r="E91" i="1"/>
  <c r="R90" i="1"/>
  <c r="E90" i="1"/>
  <c r="R89" i="1"/>
  <c r="E89" i="1"/>
  <c r="R88" i="1"/>
  <c r="E88" i="1"/>
  <c r="R87" i="1"/>
  <c r="E87" i="1"/>
  <c r="R86" i="1"/>
  <c r="E86" i="1"/>
  <c r="R85" i="1"/>
  <c r="E85" i="1"/>
  <c r="R84" i="1"/>
  <c r="E84" i="1"/>
  <c r="R83" i="1"/>
  <c r="E83" i="1"/>
  <c r="R82" i="1"/>
  <c r="E82" i="1"/>
  <c r="R81" i="1"/>
  <c r="E81" i="1"/>
  <c r="R80" i="1"/>
  <c r="E80" i="1"/>
  <c r="R79" i="1"/>
  <c r="E79" i="1"/>
  <c r="R78" i="1"/>
  <c r="E78" i="1"/>
  <c r="R77" i="1"/>
  <c r="E77" i="1"/>
  <c r="R76" i="1"/>
  <c r="E76" i="1"/>
  <c r="R75" i="1"/>
  <c r="E75" i="1"/>
  <c r="R74" i="1"/>
  <c r="E74" i="1"/>
  <c r="R73" i="1"/>
  <c r="E73" i="1"/>
  <c r="R72" i="1"/>
  <c r="E72" i="1"/>
  <c r="R71" i="1"/>
  <c r="E71" i="1"/>
  <c r="R70" i="1"/>
  <c r="E70" i="1"/>
  <c r="R69" i="1"/>
  <c r="E69" i="1"/>
  <c r="R68" i="1"/>
  <c r="E68" i="1"/>
  <c r="R67" i="1"/>
  <c r="E67" i="1"/>
  <c r="R66" i="1"/>
  <c r="E66" i="1"/>
  <c r="R65" i="1"/>
  <c r="E65" i="1"/>
  <c r="R64" i="1"/>
  <c r="E64" i="1"/>
  <c r="R63" i="1"/>
  <c r="E63" i="1"/>
  <c r="R62" i="1"/>
  <c r="E62" i="1"/>
  <c r="R61" i="1"/>
  <c r="E61" i="1"/>
  <c r="R60" i="1"/>
  <c r="E60" i="1"/>
  <c r="R59" i="1"/>
  <c r="E59" i="1"/>
  <c r="R58" i="1"/>
  <c r="E58" i="1"/>
  <c r="R57" i="1"/>
  <c r="E57" i="1"/>
  <c r="R56" i="1"/>
  <c r="E56" i="1"/>
  <c r="R55" i="1"/>
  <c r="E55" i="1"/>
  <c r="R54" i="1"/>
  <c r="E54" i="1"/>
  <c r="R53" i="1"/>
  <c r="E53" i="1"/>
  <c r="R52" i="1"/>
  <c r="E52" i="1"/>
  <c r="R51" i="1"/>
  <c r="E51" i="1"/>
  <c r="R50" i="1"/>
  <c r="E50" i="1"/>
  <c r="R49" i="1"/>
  <c r="E49" i="1"/>
  <c r="R48" i="1"/>
  <c r="E48" i="1"/>
  <c r="R47" i="1"/>
  <c r="E47" i="1"/>
  <c r="R46" i="1"/>
  <c r="E46" i="1"/>
  <c r="R45" i="1"/>
  <c r="E45" i="1"/>
  <c r="R44" i="1"/>
  <c r="E44" i="1"/>
  <c r="R43" i="1"/>
  <c r="E43" i="1"/>
  <c r="R42" i="1"/>
  <c r="E42" i="1"/>
  <c r="R41" i="1"/>
  <c r="E41" i="1"/>
  <c r="R40" i="1"/>
  <c r="E40" i="1"/>
  <c r="R39" i="1"/>
  <c r="E39" i="1"/>
  <c r="R38" i="1"/>
  <c r="E38" i="1"/>
  <c r="R37" i="1"/>
  <c r="E37" i="1"/>
  <c r="R36" i="1"/>
  <c r="E36" i="1"/>
  <c r="R35" i="1"/>
  <c r="E35" i="1"/>
  <c r="R34" i="1"/>
  <c r="E34" i="1"/>
  <c r="R33" i="1"/>
  <c r="E33" i="1"/>
  <c r="R32" i="1"/>
  <c r="E32" i="1"/>
  <c r="R31" i="1"/>
  <c r="E31" i="1"/>
  <c r="R30" i="1"/>
  <c r="E30" i="1"/>
  <c r="R29" i="1"/>
  <c r="E29" i="1"/>
  <c r="R28" i="1"/>
  <c r="E28" i="1"/>
  <c r="R27" i="1"/>
  <c r="E27" i="1"/>
  <c r="R26" i="1"/>
  <c r="E26" i="1"/>
  <c r="R25" i="1"/>
  <c r="E25" i="1"/>
  <c r="R24" i="1"/>
  <c r="E24" i="1"/>
  <c r="R23" i="1"/>
  <c r="E23" i="1"/>
  <c r="R22" i="1"/>
  <c r="E22" i="1"/>
  <c r="R21" i="1"/>
  <c r="E21" i="1"/>
  <c r="R20" i="1"/>
  <c r="E20" i="1"/>
  <c r="R19" i="1"/>
  <c r="E19" i="1"/>
  <c r="R18" i="1"/>
  <c r="E18" i="1"/>
  <c r="R17" i="1"/>
  <c r="E17" i="1"/>
  <c r="R16" i="1"/>
  <c r="E16" i="1"/>
  <c r="R15" i="1"/>
  <c r="E15" i="1"/>
  <c r="R14" i="1"/>
  <c r="E14" i="1"/>
  <c r="R13" i="1"/>
  <c r="E13" i="1"/>
  <c r="R12" i="1"/>
  <c r="E12" i="1"/>
  <c r="R11" i="1"/>
  <c r="E11" i="1"/>
  <c r="R10" i="1"/>
  <c r="E10" i="1"/>
  <c r="R9" i="1"/>
  <c r="E9" i="1"/>
  <c r="R8" i="1"/>
  <c r="E8" i="1"/>
  <c r="R7" i="1"/>
  <c r="E7" i="1"/>
  <c r="R6" i="1"/>
  <c r="E6" i="1"/>
  <c r="R5" i="1"/>
  <c r="E5" i="1"/>
  <c r="R4" i="1"/>
  <c r="E4" i="1"/>
  <c r="Y3" i="1" a="1"/>
  <c r="Y30" i="1" s="1"/>
  <c r="R3" i="1"/>
  <c r="E3" i="1"/>
  <c r="R2" i="1"/>
  <c r="E2" i="1"/>
  <c r="AH2" i="1" l="1" a="1"/>
  <c r="V3142" i="1"/>
  <c r="V3146" i="1"/>
  <c r="V3149" i="1"/>
  <c r="V3153" i="1"/>
  <c r="V3173" i="1"/>
  <c r="V3177" i="1"/>
  <c r="V3200" i="1"/>
  <c r="V3208" i="1"/>
  <c r="V3212" i="1"/>
  <c r="V3219" i="1"/>
  <c r="V3239" i="1"/>
  <c r="V3329" i="1"/>
  <c r="V3361" i="1"/>
  <c r="V3383" i="1"/>
  <c r="V3387" i="1"/>
  <c r="V3394" i="1"/>
  <c r="V3398" i="1"/>
  <c r="V3430" i="1"/>
  <c r="V3438" i="1"/>
  <c r="V3454" i="1"/>
  <c r="V3465" i="1"/>
  <c r="V3485" i="1"/>
  <c r="V3489" i="1"/>
  <c r="V1981" i="1"/>
  <c r="V1985" i="1"/>
  <c r="V1993" i="1"/>
  <c r="V2013" i="1"/>
  <c r="V2017" i="1"/>
  <c r="V2025" i="1"/>
  <c r="V2029" i="1"/>
  <c r="V2084" i="1"/>
  <c r="V2092" i="1"/>
  <c r="V2216" i="1"/>
  <c r="V2220" i="1"/>
  <c r="V2232" i="1"/>
  <c r="V2276" i="1"/>
  <c r="V2280" i="1"/>
  <c r="V2284" i="1"/>
  <c r="V2292" i="1"/>
  <c r="V2300" i="1"/>
  <c r="V2475" i="1"/>
  <c r="V2491" i="1"/>
  <c r="V2507" i="1"/>
  <c r="V2511" i="1"/>
  <c r="V2869" i="1"/>
  <c r="V2981" i="1"/>
  <c r="V744" i="1"/>
  <c r="V748" i="1"/>
  <c r="V752" i="1"/>
  <c r="V763" i="1"/>
  <c r="V767" i="1"/>
  <c r="V771" i="1"/>
  <c r="V783" i="1"/>
  <c r="V787" i="1"/>
  <c r="V806" i="1"/>
  <c r="V809" i="1"/>
  <c r="V821" i="1"/>
  <c r="V841" i="1"/>
  <c r="V845" i="1"/>
  <c r="V853" i="1"/>
  <c r="V857" i="1"/>
  <c r="V868" i="1"/>
  <c r="V872" i="1"/>
  <c r="V915" i="1"/>
  <c r="V923" i="1"/>
  <c r="V927" i="1"/>
  <c r="V934" i="1"/>
  <c r="V950" i="1"/>
  <c r="V966" i="1"/>
  <c r="V974" i="1"/>
  <c r="V982" i="1"/>
  <c r="V994" i="1"/>
  <c r="V998" i="1"/>
  <c r="V1005" i="1"/>
  <c r="V1009" i="1"/>
  <c r="V1013" i="1"/>
  <c r="V1017" i="1"/>
  <c r="V1041" i="1"/>
  <c r="V1045" i="1"/>
  <c r="V1060" i="1"/>
  <c r="V1071" i="1"/>
  <c r="V1082" i="1"/>
  <c r="V1137" i="1"/>
  <c r="V1251" i="1"/>
  <c r="V1259" i="1"/>
  <c r="V1263" i="1"/>
  <c r="V1271" i="1"/>
  <c r="V1307" i="1"/>
  <c r="V1311" i="1"/>
  <c r="V1335" i="1"/>
  <c r="V1339" i="1"/>
  <c r="V1343" i="1"/>
  <c r="V1355" i="1"/>
  <c r="V1363" i="1"/>
  <c r="V1373" i="1"/>
  <c r="V1491" i="1"/>
  <c r="V1499" i="1"/>
  <c r="V1575" i="1"/>
  <c r="V1579" i="1"/>
  <c r="V1587" i="1"/>
  <c r="V1595" i="1"/>
  <c r="V1606" i="1"/>
  <c r="V1610" i="1"/>
  <c r="V1622" i="1"/>
  <c r="V1626" i="1"/>
  <c r="V1642" i="1"/>
  <c r="V1646" i="1"/>
  <c r="V1650" i="1"/>
  <c r="V1662" i="1"/>
  <c r="V1666" i="1"/>
  <c r="V1674" i="1"/>
  <c r="V1678" i="1"/>
  <c r="V1706" i="1"/>
  <c r="V1710" i="1"/>
  <c r="V1758" i="1"/>
  <c r="V1765" i="1"/>
  <c r="V1769" i="1"/>
  <c r="V1777" i="1"/>
  <c r="V1795" i="1"/>
  <c r="V1798" i="1"/>
  <c r="V1806" i="1"/>
  <c r="V1960" i="1"/>
  <c r="V1968" i="1"/>
  <c r="V1972" i="1"/>
  <c r="V1980" i="1"/>
  <c r="V1996" i="1"/>
  <c r="V2008" i="1"/>
  <c r="V2043" i="1"/>
  <c r="V2079" i="1"/>
  <c r="V2115" i="1"/>
  <c r="V2127" i="1"/>
  <c r="V2131" i="1"/>
  <c r="V2135" i="1"/>
  <c r="V2139" i="1"/>
  <c r="V2143" i="1"/>
  <c r="V2147" i="1"/>
  <c r="V2151" i="1"/>
  <c r="V2311" i="1"/>
  <c r="V2347" i="1"/>
  <c r="V2371" i="1"/>
  <c r="V2406" i="1"/>
  <c r="V2418" i="1"/>
  <c r="V2422" i="1"/>
  <c r="V2430" i="1"/>
  <c r="V2434" i="1"/>
  <c r="V2446" i="1"/>
  <c r="V2577" i="1"/>
  <c r="V2593" i="1"/>
  <c r="V2597" i="1"/>
  <c r="V2609" i="1"/>
  <c r="V2625" i="1"/>
  <c r="V2649" i="1"/>
  <c r="V2653" i="1"/>
  <c r="V2661" i="1"/>
  <c r="V2884" i="1"/>
  <c r="V2928" i="1"/>
  <c r="V2932" i="1"/>
  <c r="V2940" i="1"/>
  <c r="V2948" i="1"/>
  <c r="V2956" i="1"/>
  <c r="V2964" i="1"/>
  <c r="V731" i="1"/>
  <c r="V1837" i="1"/>
  <c r="V1853" i="1"/>
  <c r="V1947" i="1"/>
  <c r="V2875" i="1"/>
  <c r="V2879" i="1"/>
  <c r="V2907" i="1"/>
  <c r="V2951" i="1"/>
  <c r="V2955" i="1"/>
  <c r="V2983" i="1"/>
  <c r="V2994" i="1"/>
  <c r="V3026" i="1"/>
  <c r="V3030" i="1"/>
  <c r="V3038" i="1"/>
  <c r="V3046" i="1"/>
  <c r="V3050" i="1"/>
  <c r="V3061" i="1"/>
  <c r="V3069" i="1"/>
  <c r="V3077" i="1"/>
  <c r="V3135" i="1"/>
  <c r="V3139" i="1"/>
  <c r="V2285" i="1"/>
  <c r="V2571" i="1"/>
  <c r="V2293" i="1"/>
  <c r="V3140" i="1"/>
  <c r="V492" i="1"/>
  <c r="V555" i="1"/>
  <c r="V563" i="1"/>
  <c r="V3366" i="1"/>
  <c r="V537" i="1"/>
  <c r="V2985" i="1"/>
  <c r="V3072" i="1"/>
  <c r="V3096" i="1"/>
  <c r="V3112" i="1"/>
  <c r="V3123" i="1"/>
  <c r="V3138" i="1"/>
  <c r="V541" i="1"/>
  <c r="V545" i="1"/>
  <c r="V556" i="1"/>
  <c r="V560" i="1"/>
  <c r="V608" i="1"/>
  <c r="V612" i="1"/>
  <c r="V618" i="1"/>
  <c r="V622" i="1"/>
  <c r="V702" i="1"/>
  <c r="V706" i="1"/>
  <c r="V1136" i="1"/>
  <c r="X2" i="1"/>
  <c r="V3" i="1"/>
  <c r="V1249" i="1"/>
  <c r="V1561" i="1"/>
  <c r="V1644" i="1"/>
  <c r="V1652" i="1"/>
  <c r="V1656" i="1"/>
  <c r="V1660" i="1"/>
  <c r="V1664" i="1"/>
  <c r="V1668" i="1"/>
  <c r="V1672" i="1"/>
  <c r="V1676" i="1"/>
  <c r="V1680" i="1"/>
  <c r="V1704" i="1"/>
  <c r="V1736" i="1"/>
  <c r="V1808" i="1"/>
  <c r="V1812" i="1"/>
  <c r="V1816" i="1"/>
  <c r="V1820" i="1"/>
  <c r="V3379" i="1"/>
  <c r="V3405" i="1"/>
  <c r="V3413" i="1"/>
  <c r="V3421" i="1"/>
  <c r="V3429" i="1"/>
  <c r="V3456" i="1"/>
  <c r="V3476" i="1"/>
  <c r="V3484" i="1"/>
  <c r="V3500" i="1"/>
  <c r="V3508" i="1"/>
  <c r="V3512" i="1"/>
  <c r="V3536" i="1"/>
  <c r="V3584" i="1"/>
  <c r="V3598" i="1"/>
  <c r="V3602" i="1"/>
  <c r="V3632" i="1"/>
  <c r="V3635" i="1"/>
  <c r="V392" i="1"/>
  <c r="V724" i="1"/>
  <c r="V13" i="1"/>
  <c r="V1083" i="1"/>
  <c r="V1148" i="1"/>
  <c r="V1235" i="1"/>
  <c r="V1979" i="1"/>
  <c r="V2374" i="1"/>
  <c r="V2378" i="1"/>
  <c r="V2401" i="1"/>
  <c r="V2429" i="1"/>
  <c r="V2921" i="1"/>
  <c r="V1068" i="1"/>
  <c r="V1952" i="1"/>
  <c r="V3008" i="1"/>
  <c r="V3048" i="1"/>
  <c r="V3055" i="1"/>
  <c r="V3499" i="1"/>
  <c r="V2669" i="1"/>
  <c r="V2677" i="1"/>
  <c r="V2681" i="1"/>
  <c r="V2685" i="1"/>
  <c r="V2709" i="1"/>
  <c r="V650" i="1"/>
  <c r="V1189" i="1"/>
  <c r="V2515" i="1"/>
  <c r="V2527" i="1"/>
  <c r="V2550" i="1"/>
  <c r="V2586" i="1"/>
  <c r="V2892" i="1"/>
  <c r="V2904" i="1"/>
  <c r="V984" i="1"/>
  <c r="V1003" i="1"/>
  <c r="V1062" i="1"/>
  <c r="V1592" i="1"/>
  <c r="V1823" i="1"/>
  <c r="V1835" i="1"/>
  <c r="V2911" i="1"/>
  <c r="V2935" i="1"/>
  <c r="V491" i="1"/>
  <c r="V515" i="1"/>
  <c r="V523" i="1"/>
  <c r="V527" i="1"/>
  <c r="V531" i="1"/>
  <c r="V543" i="1"/>
  <c r="V547" i="1"/>
  <c r="V566" i="1"/>
  <c r="V602" i="1"/>
  <c r="V620" i="1"/>
  <c r="V632" i="1"/>
  <c r="V640" i="1"/>
  <c r="V647" i="1"/>
  <c r="V651" i="1"/>
  <c r="V655" i="1"/>
  <c r="V662" i="1"/>
  <c r="V673" i="1"/>
  <c r="V680" i="1"/>
  <c r="V708" i="1"/>
  <c r="V735" i="1"/>
  <c r="V758" i="1"/>
  <c r="V762" i="1"/>
  <c r="V766" i="1"/>
  <c r="V844" i="1"/>
  <c r="V965" i="1"/>
  <c r="V973" i="1"/>
  <c r="V1143" i="1"/>
  <c r="V1210" i="1"/>
  <c r="V1218" i="1"/>
  <c r="V1222" i="1"/>
  <c r="V1257" i="1"/>
  <c r="V1371" i="1"/>
  <c r="V1545" i="1"/>
  <c r="V2313" i="1"/>
  <c r="V2317" i="1"/>
  <c r="V2361" i="1"/>
  <c r="V2365" i="1"/>
  <c r="V2373" i="1"/>
  <c r="V2377" i="1"/>
  <c r="V2388" i="1"/>
  <c r="V2392" i="1"/>
  <c r="V2599" i="1"/>
  <c r="V2603" i="1"/>
  <c r="V2611" i="1"/>
  <c r="V2627" i="1"/>
  <c r="V2663" i="1"/>
  <c r="V2675" i="1"/>
  <c r="V2695" i="1"/>
  <c r="V2723" i="1"/>
  <c r="V2735" i="1"/>
  <c r="V2739" i="1"/>
  <c r="V2747" i="1"/>
  <c r="V2881" i="1"/>
  <c r="V2984" i="1"/>
  <c r="V3201" i="1"/>
  <c r="V26" i="1"/>
  <c r="V46" i="1"/>
  <c r="V65" i="1"/>
  <c r="V69" i="1"/>
  <c r="V85" i="1"/>
  <c r="V97" i="1"/>
  <c r="V100" i="1"/>
  <c r="V1106" i="1"/>
  <c r="V1110" i="1"/>
  <c r="V1586" i="1"/>
  <c r="V1594" i="1"/>
  <c r="V1625" i="1"/>
  <c r="V1713" i="1"/>
  <c r="V1721" i="1"/>
  <c r="V1729" i="1"/>
  <c r="V1963" i="1"/>
  <c r="V2572" i="1"/>
  <c r="V2632" i="1"/>
  <c r="V2636" i="1"/>
  <c r="V2656" i="1"/>
  <c r="V2664" i="1"/>
  <c r="V2668" i="1"/>
  <c r="V2688" i="1"/>
  <c r="V2692" i="1"/>
  <c r="V2704" i="1"/>
  <c r="V2716" i="1"/>
  <c r="V2815" i="1"/>
  <c r="V2827" i="1"/>
  <c r="V2859" i="1"/>
  <c r="V2867" i="1"/>
  <c r="V2902" i="1"/>
  <c r="V3502" i="1"/>
  <c r="V3510" i="1"/>
  <c r="V3530" i="1"/>
  <c r="V2449" i="1"/>
  <c r="V2461" i="1"/>
  <c r="V2786" i="1"/>
  <c r="V2802" i="1"/>
  <c r="V2858" i="1"/>
  <c r="V2287" i="1"/>
  <c r="V414" i="1"/>
  <c r="V442" i="1"/>
  <c r="V458" i="1"/>
  <c r="V474" i="1"/>
  <c r="V482" i="1"/>
  <c r="V486" i="1"/>
  <c r="V553" i="1"/>
  <c r="V557" i="1"/>
  <c r="V561" i="1"/>
  <c r="V569" i="1"/>
  <c r="V593" i="1"/>
  <c r="V601" i="1"/>
  <c r="V619" i="1"/>
  <c r="V715" i="1"/>
  <c r="V723" i="1"/>
  <c r="V3360" i="1"/>
  <c r="V3503" i="1"/>
  <c r="V3507" i="1"/>
  <c r="V3597" i="1"/>
  <c r="V141" i="1"/>
  <c r="V145" i="1"/>
  <c r="V157" i="1"/>
  <c r="V161" i="1"/>
  <c r="V173" i="1"/>
  <c r="V177" i="1"/>
  <c r="V181" i="1"/>
  <c r="V193" i="1"/>
  <c r="V203" i="1"/>
  <c r="V218" i="1"/>
  <c r="V226" i="1"/>
  <c r="V230" i="1"/>
  <c r="V241" i="1"/>
  <c r="V245" i="1"/>
  <c r="V257" i="1"/>
  <c r="V261" i="1"/>
  <c r="V334" i="1"/>
  <c r="V388" i="1"/>
  <c r="V1557" i="1"/>
  <c r="V219" i="1"/>
  <c r="V603" i="1"/>
  <c r="V607" i="1"/>
  <c r="V1182" i="1"/>
  <c r="V1258" i="1"/>
  <c r="V1262" i="1"/>
  <c r="V1286" i="1"/>
  <c r="V1310" i="1"/>
  <c r="V1322" i="1"/>
  <c r="V1326" i="1"/>
  <c r="V1338" i="1"/>
  <c r="V1366" i="1"/>
  <c r="V1372" i="1"/>
  <c r="V1388" i="1"/>
  <c r="V1392" i="1"/>
  <c r="V1396" i="1"/>
  <c r="V1400" i="1"/>
  <c r="V1416" i="1"/>
  <c r="V1428" i="1"/>
  <c r="V1432" i="1"/>
  <c r="V1436" i="1"/>
  <c r="V1448" i="1"/>
  <c r="V1794" i="1"/>
  <c r="V1840" i="1"/>
  <c r="V1844" i="1"/>
  <c r="V1859" i="1"/>
  <c r="V1863" i="1"/>
  <c r="V1874" i="1"/>
  <c r="V1882" i="1"/>
  <c r="V1886" i="1"/>
  <c r="V1890" i="1"/>
  <c r="V1902" i="1"/>
  <c r="V1906" i="1"/>
  <c r="V1926" i="1"/>
  <c r="V1946" i="1"/>
  <c r="V2044" i="1"/>
  <c r="V2048" i="1"/>
  <c r="V2052" i="1"/>
  <c r="V2096" i="1"/>
  <c r="V2160" i="1"/>
  <c r="V2164" i="1"/>
  <c r="V2410" i="1"/>
  <c r="V2466" i="1"/>
  <c r="V2470" i="1"/>
  <c r="V2514" i="1"/>
  <c r="V2530" i="1"/>
  <c r="V2534" i="1"/>
  <c r="V2549" i="1"/>
  <c r="V2553" i="1"/>
  <c r="V1839" i="1"/>
  <c r="V1855" i="1"/>
  <c r="V2319" i="1"/>
  <c r="V2343" i="1"/>
  <c r="V7" i="1"/>
  <c r="V11" i="1"/>
  <c r="V27" i="1"/>
  <c r="V31" i="1"/>
  <c r="V39" i="1"/>
  <c r="V51" i="1"/>
  <c r="V55" i="1"/>
  <c r="V59" i="1"/>
  <c r="V62" i="1"/>
  <c r="V66" i="1"/>
  <c r="V70" i="1"/>
  <c r="V82" i="1"/>
  <c r="V86" i="1"/>
  <c r="V90" i="1"/>
  <c r="V94" i="1"/>
  <c r="V101" i="1"/>
  <c r="V109" i="1"/>
  <c r="V139" i="1"/>
  <c r="V239" i="1"/>
  <c r="V275" i="1"/>
  <c r="V279" i="1"/>
  <c r="V290" i="1"/>
  <c r="V293" i="1"/>
  <c r="V297" i="1"/>
  <c r="V301" i="1"/>
  <c r="V304" i="1"/>
  <c r="V316" i="1"/>
  <c r="V320" i="1"/>
  <c r="V324" i="1"/>
  <c r="V725" i="1"/>
  <c r="V729" i="1"/>
  <c r="V733" i="1"/>
  <c r="V737" i="1"/>
  <c r="V741" i="1"/>
  <c r="V745" i="1"/>
  <c r="V760" i="1"/>
  <c r="V764" i="1"/>
  <c r="V768" i="1"/>
  <c r="V772" i="1"/>
  <c r="V776" i="1"/>
  <c r="V780" i="1"/>
  <c r="V799" i="1"/>
  <c r="V803" i="1"/>
  <c r="V861" i="1"/>
  <c r="V908" i="1"/>
  <c r="V912" i="1"/>
  <c r="V924" i="1"/>
  <c r="V928" i="1"/>
  <c r="V939" i="1"/>
  <c r="V959" i="1"/>
  <c r="V963" i="1"/>
  <c r="V971" i="1"/>
  <c r="V983" i="1"/>
  <c r="V987" i="1"/>
  <c r="V1002" i="1"/>
  <c r="V1014" i="1"/>
  <c r="V1026" i="1"/>
  <c r="V1042" i="1"/>
  <c r="V1050" i="1"/>
  <c r="V1167" i="1"/>
  <c r="V1183" i="1"/>
  <c r="V1187" i="1"/>
  <c r="V1195" i="1"/>
  <c r="V1737" i="1"/>
  <c r="V1741" i="1"/>
  <c r="V1749" i="1"/>
  <c r="V1753" i="1"/>
  <c r="V1760" i="1"/>
  <c r="V1768" i="1"/>
  <c r="V1791" i="1"/>
  <c r="V1801" i="1"/>
  <c r="V1805" i="1"/>
  <c r="V1821" i="1"/>
  <c r="V1833" i="1"/>
  <c r="V1986" i="1"/>
  <c r="V1990" i="1"/>
  <c r="V2002" i="1"/>
  <c r="V2030" i="1"/>
  <c r="V2097" i="1"/>
  <c r="V2109" i="1"/>
  <c r="V2117" i="1"/>
  <c r="V2121" i="1"/>
  <c r="V2137" i="1"/>
  <c r="V2145" i="1"/>
  <c r="V2177" i="1"/>
  <c r="V2193" i="1"/>
  <c r="V2197" i="1"/>
  <c r="V2209" i="1"/>
  <c r="V2427" i="1"/>
  <c r="V1569" i="1"/>
  <c r="V1632" i="1"/>
  <c r="V1941" i="1"/>
  <c r="V2323" i="1"/>
  <c r="V2568" i="1"/>
  <c r="V3313" i="1"/>
  <c r="V5" i="1"/>
  <c r="V12" i="1"/>
  <c r="V32" i="1"/>
  <c r="V36" i="1"/>
  <c r="V40" i="1"/>
  <c r="V44" i="1"/>
  <c r="V56" i="1"/>
  <c r="V398" i="1"/>
  <c r="V811" i="1"/>
  <c r="V819" i="1"/>
  <c r="V831" i="1"/>
  <c r="V835" i="1"/>
  <c r="V839" i="1"/>
  <c r="V886" i="1"/>
  <c r="V893" i="1"/>
  <c r="V897" i="1"/>
  <c r="V901" i="1"/>
  <c r="V917" i="1"/>
  <c r="V921" i="1"/>
  <c r="V952" i="1"/>
  <c r="V956" i="1"/>
  <c r="V964" i="1"/>
  <c r="V968" i="1"/>
  <c r="V1076" i="1"/>
  <c r="V1080" i="1"/>
  <c r="V1091" i="1"/>
  <c r="V1095" i="1"/>
  <c r="V1135" i="1"/>
  <c r="V1149" i="1"/>
  <c r="V1164" i="1"/>
  <c r="V1168" i="1"/>
  <c r="V1172" i="1"/>
  <c r="V1180" i="1"/>
  <c r="V1188" i="1"/>
  <c r="V1208" i="1"/>
  <c r="V1421" i="1"/>
  <c r="V1429" i="1"/>
  <c r="V1437" i="1"/>
  <c r="V1467" i="1"/>
  <c r="V1563" i="1"/>
  <c r="V1891" i="1"/>
  <c r="V1907" i="1"/>
  <c r="V2666" i="1"/>
  <c r="V2686" i="1"/>
  <c r="V2690" i="1"/>
  <c r="V2702" i="1"/>
  <c r="V2706" i="1"/>
  <c r="V2722" i="1"/>
  <c r="V2726" i="1"/>
  <c r="V2730" i="1"/>
  <c r="V2738" i="1"/>
  <c r="V2750" i="1"/>
  <c r="V2754" i="1"/>
  <c r="V2762" i="1"/>
  <c r="V2769" i="1"/>
  <c r="V2837" i="1"/>
  <c r="V2841" i="1"/>
  <c r="V2845" i="1"/>
  <c r="V2849" i="1"/>
  <c r="V2853" i="1"/>
  <c r="V3095" i="1"/>
  <c r="V3111" i="1"/>
  <c r="V3130" i="1"/>
  <c r="V3335" i="1"/>
  <c r="V3339" i="1"/>
  <c r="V3351" i="1"/>
  <c r="V3355" i="1"/>
  <c r="V3600" i="1"/>
  <c r="V3607" i="1"/>
  <c r="V3611" i="1"/>
  <c r="V3626" i="1"/>
  <c r="V3630" i="1"/>
  <c r="V3641" i="1"/>
  <c r="V3645" i="1"/>
  <c r="V3649" i="1"/>
  <c r="V2516" i="1"/>
  <c r="V2520" i="1"/>
  <c r="V2524" i="1"/>
  <c r="V2528" i="1"/>
  <c r="V2547" i="1"/>
  <c r="V3141" i="1"/>
  <c r="V3168" i="1"/>
  <c r="V3172" i="1"/>
  <c r="V3187" i="1"/>
  <c r="V3211" i="1"/>
  <c r="V3254" i="1"/>
  <c r="V3292" i="1"/>
  <c r="V3312" i="1"/>
  <c r="V3328" i="1"/>
  <c r="V235" i="1"/>
  <c r="V258" i="1"/>
  <c r="V282" i="1"/>
  <c r="V393" i="1"/>
  <c r="V610" i="1"/>
  <c r="V805" i="1"/>
  <c r="V1073" i="1"/>
  <c r="V1077" i="1"/>
  <c r="V1081" i="1"/>
  <c r="V1124" i="1"/>
  <c r="V1304" i="1"/>
  <c r="V1316" i="1"/>
  <c r="V1332" i="1"/>
  <c r="V1336" i="1"/>
  <c r="V1348" i="1"/>
  <c r="V1352" i="1"/>
  <c r="V1378" i="1"/>
  <c r="V1382" i="1"/>
  <c r="V1386" i="1"/>
  <c r="V1402" i="1"/>
  <c r="V1410" i="1"/>
  <c r="V1414" i="1"/>
  <c r="V1453" i="1"/>
  <c r="V1461" i="1"/>
  <c r="V1476" i="1"/>
  <c r="V1484" i="1"/>
  <c r="V1520" i="1"/>
  <c r="V1524" i="1"/>
  <c r="V1540" i="1"/>
  <c r="V1556" i="1"/>
  <c r="V1679" i="1"/>
  <c r="V1715" i="1"/>
  <c r="V1842" i="1"/>
  <c r="V1850" i="1"/>
  <c r="V1869" i="1"/>
  <c r="V1900" i="1"/>
  <c r="V1904" i="1"/>
  <c r="V1924" i="1"/>
  <c r="V1932" i="1"/>
  <c r="V2066" i="1"/>
  <c r="V2074" i="1"/>
  <c r="V2082" i="1"/>
  <c r="V2150" i="1"/>
  <c r="V2154" i="1"/>
  <c r="V2162" i="1"/>
  <c r="V2170" i="1"/>
  <c r="V2258" i="1"/>
  <c r="V2266" i="1"/>
  <c r="V2270" i="1"/>
  <c r="V2274" i="1"/>
  <c r="V2298" i="1"/>
  <c r="V2487" i="1"/>
  <c r="V2768" i="1"/>
  <c r="V2800" i="1"/>
  <c r="V2804" i="1"/>
  <c r="V2852" i="1"/>
  <c r="V2856" i="1"/>
  <c r="V2937" i="1"/>
  <c r="V2961" i="1"/>
  <c r="V2969" i="1"/>
  <c r="V3011" i="1"/>
  <c r="V3015" i="1"/>
  <c r="V3031" i="1"/>
  <c r="V3035" i="1"/>
  <c r="V3039" i="1"/>
  <c r="V3043" i="1"/>
  <c r="V3236" i="1"/>
  <c r="V3259" i="1"/>
  <c r="V3330" i="1"/>
  <c r="V3350" i="1"/>
  <c r="V3521" i="1"/>
  <c r="V3525" i="1"/>
  <c r="V3569" i="1"/>
  <c r="V3573" i="1"/>
  <c r="V3577" i="1"/>
  <c r="V3595" i="1"/>
  <c r="V3610" i="1"/>
  <c r="V3614" i="1"/>
  <c r="V3617" i="1"/>
  <c r="V3629" i="1"/>
  <c r="V3636" i="1"/>
  <c r="V3656" i="1"/>
  <c r="V629" i="1"/>
  <c r="V633" i="1"/>
  <c r="V637" i="1"/>
  <c r="V641" i="1"/>
  <c r="V644" i="1"/>
  <c r="V663" i="1"/>
  <c r="V1097" i="1"/>
  <c r="V1121" i="1"/>
  <c r="V1129" i="1"/>
  <c r="V1759" i="1"/>
  <c r="V1766" i="1"/>
  <c r="V1782" i="1"/>
  <c r="V1815" i="1"/>
  <c r="V2346" i="1"/>
  <c r="V2484" i="1"/>
  <c r="V2880" i="1"/>
  <c r="V2891" i="1"/>
  <c r="V2895" i="1"/>
  <c r="V3221" i="1"/>
  <c r="V3229" i="1"/>
  <c r="V3279" i="1"/>
  <c r="V3287" i="1"/>
  <c r="V3303" i="1"/>
  <c r="V3384" i="1"/>
  <c r="V3388" i="1"/>
  <c r="V3399" i="1"/>
  <c r="V3423" i="1"/>
  <c r="V3474" i="1"/>
  <c r="V3482" i="1"/>
  <c r="V3486" i="1"/>
  <c r="V375" i="1"/>
  <c r="V387" i="1"/>
  <c r="V521" i="1"/>
  <c r="V3556" i="1"/>
  <c r="V306" i="1"/>
  <c r="V406" i="1"/>
  <c r="V2093" i="1"/>
  <c r="V2236" i="1"/>
  <c r="V2240" i="1"/>
  <c r="V2264" i="1"/>
  <c r="V3338" i="1"/>
  <c r="V3342" i="1"/>
  <c r="V3358" i="1"/>
  <c r="V3481" i="1"/>
  <c r="V353" i="1"/>
  <c r="V383" i="1"/>
  <c r="V391" i="1"/>
  <c r="V3245" i="1"/>
  <c r="V299" i="1"/>
  <c r="V116" i="1"/>
  <c r="V124" i="1"/>
  <c r="V130" i="1"/>
  <c r="V146" i="1"/>
  <c r="V154" i="1"/>
  <c r="V162" i="1"/>
  <c r="V170" i="1"/>
  <c r="V186" i="1"/>
  <c r="V194" i="1"/>
  <c r="V362" i="1"/>
  <c r="V411" i="1"/>
  <c r="V494" i="1"/>
  <c r="V510" i="1"/>
  <c r="V514" i="1"/>
  <c r="V518" i="1"/>
  <c r="V534" i="1"/>
  <c r="V542" i="1"/>
  <c r="V1873" i="1"/>
  <c r="V1877" i="1"/>
  <c r="V1885" i="1"/>
  <c r="V1893" i="1"/>
  <c r="V1905" i="1"/>
  <c r="V1921" i="1"/>
  <c r="V1929" i="1"/>
  <c r="V2368" i="1"/>
  <c r="V2407" i="1"/>
  <c r="V2411" i="1"/>
  <c r="V2897" i="1"/>
  <c r="V417" i="1"/>
  <c r="V449" i="1"/>
  <c r="V481" i="1"/>
  <c r="V3278" i="1"/>
  <c r="V3282" i="1"/>
  <c r="V3492" i="1"/>
  <c r="V3623" i="1"/>
  <c r="V1246" i="1"/>
  <c r="V1824" i="1"/>
  <c r="V1949" i="1"/>
  <c r="V1953" i="1"/>
  <c r="V2036" i="1"/>
  <c r="V2047" i="1"/>
  <c r="V2122" i="1"/>
  <c r="V2333" i="1"/>
  <c r="V2783" i="1"/>
  <c r="V117" i="1"/>
  <c r="V567" i="1"/>
  <c r="V571" i="1"/>
  <c r="V579" i="1"/>
  <c r="V583" i="1"/>
  <c r="V587" i="1"/>
  <c r="V1004" i="1"/>
  <c r="V1008" i="1"/>
  <c r="V1016" i="1"/>
  <c r="V1020" i="1"/>
  <c r="V1028" i="1"/>
  <c r="V1066" i="1"/>
  <c r="V1084" i="1"/>
  <c r="V1096" i="1"/>
  <c r="V1112" i="1"/>
  <c r="V1128" i="1"/>
  <c r="V2737" i="1"/>
  <c r="V2749" i="1"/>
  <c r="V147" i="1"/>
  <c r="V163" i="1"/>
  <c r="V179" i="1"/>
  <c r="V195" i="1"/>
  <c r="V208" i="1"/>
  <c r="V224" i="1"/>
  <c r="V443" i="1"/>
  <c r="V475" i="1"/>
  <c r="V634" i="1"/>
  <c r="V682" i="1"/>
  <c r="V1914" i="1"/>
  <c r="V1938" i="1"/>
  <c r="V2579" i="1"/>
  <c r="V2674" i="1"/>
  <c r="V2734" i="1"/>
  <c r="V2765" i="1"/>
  <c r="V2933" i="1"/>
  <c r="V3188" i="1"/>
  <c r="V2855" i="1"/>
  <c r="V2971" i="1"/>
  <c r="V3127" i="1"/>
  <c r="V3501" i="1"/>
  <c r="V72" i="1"/>
  <c r="V80" i="1"/>
  <c r="V84" i="1"/>
  <c r="V96" i="1"/>
  <c r="V103" i="1"/>
  <c r="V140" i="1"/>
  <c r="V144" i="1"/>
  <c r="V156" i="1"/>
  <c r="V164" i="1"/>
  <c r="V168" i="1"/>
  <c r="V172" i="1"/>
  <c r="V176" i="1"/>
  <c r="V188" i="1"/>
  <c r="V192" i="1"/>
  <c r="V202" i="1"/>
  <c r="V209" i="1"/>
  <c r="V213" i="1"/>
  <c r="V217" i="1"/>
  <c r="V221" i="1"/>
  <c r="V233" i="1"/>
  <c r="V237" i="1"/>
  <c r="V247" i="1"/>
  <c r="V263" i="1"/>
  <c r="V336" i="1"/>
  <c r="V344" i="1"/>
  <c r="V352" i="1"/>
  <c r="V356" i="1"/>
  <c r="V360" i="1"/>
  <c r="V378" i="1"/>
  <c r="V382" i="1"/>
  <c r="V386" i="1"/>
  <c r="V416" i="1"/>
  <c r="V424" i="1"/>
  <c r="V428" i="1"/>
  <c r="V432" i="1"/>
  <c r="V464" i="1"/>
  <c r="V468" i="1"/>
  <c r="V476" i="1"/>
  <c r="V480" i="1"/>
  <c r="V484" i="1"/>
  <c r="V668" i="1"/>
  <c r="V679" i="1"/>
  <c r="V699" i="1"/>
  <c r="V707" i="1"/>
  <c r="V726" i="1"/>
  <c r="V730" i="1"/>
  <c r="V842" i="1"/>
  <c r="V881" i="1"/>
  <c r="V885" i="1"/>
  <c r="V951" i="1"/>
  <c r="V955" i="1"/>
  <c r="V1213" i="1"/>
  <c r="V1217" i="1"/>
  <c r="V1229" i="1"/>
  <c r="V1233" i="1"/>
  <c r="V1256" i="1"/>
  <c r="V1260" i="1"/>
  <c r="V1264" i="1"/>
  <c r="V1268" i="1"/>
  <c r="V1364" i="1"/>
  <c r="V1368" i="1"/>
  <c r="V1418" i="1"/>
  <c r="V1591" i="1"/>
  <c r="V2742" i="1"/>
  <c r="V2746" i="1"/>
  <c r="V2772" i="1"/>
  <c r="V2828" i="1"/>
  <c r="V2860" i="1"/>
  <c r="V2864" i="1"/>
  <c r="V2868" i="1"/>
  <c r="V2883" i="1"/>
  <c r="V2945" i="1"/>
  <c r="V2847" i="1"/>
  <c r="V2993" i="1"/>
  <c r="V3052" i="1"/>
  <c r="V111" i="1"/>
  <c r="V115" i="1"/>
  <c r="V129" i="1"/>
  <c r="V240" i="1"/>
  <c r="V244" i="1"/>
  <c r="V256" i="1"/>
  <c r="V260" i="1"/>
  <c r="V272" i="1"/>
  <c r="V276" i="1"/>
  <c r="V280" i="1"/>
  <c r="V283" i="1"/>
  <c r="V309" i="1"/>
  <c r="V325" i="1"/>
  <c r="V1023" i="1"/>
  <c r="V1027" i="1"/>
  <c r="V1031" i="1"/>
  <c r="V1043" i="1"/>
  <c r="V1099" i="1"/>
  <c r="V1111" i="1"/>
  <c r="V1123" i="1"/>
  <c r="V1190" i="1"/>
  <c r="V1194" i="1"/>
  <c r="V1202" i="1"/>
  <c r="V1206" i="1"/>
  <c r="V1273" i="1"/>
  <c r="V1277" i="1"/>
  <c r="V1285" i="1"/>
  <c r="V1293" i="1"/>
  <c r="V1297" i="1"/>
  <c r="V1301" i="1"/>
  <c r="V1305" i="1"/>
  <c r="V1309" i="1"/>
  <c r="V1313" i="1"/>
  <c r="V1329" i="1"/>
  <c r="V1341" i="1"/>
  <c r="V1349" i="1"/>
  <c r="V1383" i="1"/>
  <c r="V1391" i="1"/>
  <c r="V1395" i="1"/>
  <c r="V1407" i="1"/>
  <c r="V1411" i="1"/>
  <c r="V1415" i="1"/>
  <c r="V1439" i="1"/>
  <c r="V1443" i="1"/>
  <c r="V1454" i="1"/>
  <c r="V1458" i="1"/>
  <c r="V1481" i="1"/>
  <c r="V1501" i="1"/>
  <c r="V1505" i="1"/>
  <c r="V1513" i="1"/>
  <c r="V1533" i="1"/>
  <c r="V1537" i="1"/>
  <c r="V1568" i="1"/>
  <c r="V1572" i="1"/>
  <c r="V1576" i="1"/>
  <c r="V1600" i="1"/>
  <c r="V1619" i="1"/>
  <c r="V2488" i="1"/>
  <c r="V2557" i="1"/>
  <c r="V2561" i="1"/>
  <c r="V2569" i="1"/>
  <c r="V2576" i="1"/>
  <c r="V2699" i="1"/>
  <c r="V734" i="1"/>
  <c r="V738" i="1"/>
  <c r="V765" i="1"/>
  <c r="V800" i="1"/>
  <c r="V804" i="1"/>
  <c r="V855" i="1"/>
  <c r="V878" i="1"/>
  <c r="V972" i="1"/>
  <c r="V1113" i="1"/>
  <c r="V1211" i="1"/>
  <c r="V1239" i="1"/>
  <c r="V1247" i="1"/>
  <c r="V1474" i="1"/>
  <c r="V2250" i="1"/>
  <c r="V2508" i="1"/>
  <c r="V2573" i="1"/>
  <c r="V2592" i="1"/>
  <c r="V2612" i="1"/>
  <c r="V2731" i="1"/>
  <c r="V2922" i="1"/>
  <c r="V3089" i="1"/>
  <c r="V3093" i="1"/>
  <c r="V3101" i="1"/>
  <c r="V3272" i="1"/>
  <c r="V3343" i="1"/>
  <c r="V727" i="1"/>
  <c r="V801" i="1"/>
  <c r="V824" i="1"/>
  <c r="V863" i="1"/>
  <c r="V867" i="1"/>
  <c r="V887" i="1"/>
  <c r="V891" i="1"/>
  <c r="V940" i="1"/>
  <c r="V1054" i="1"/>
  <c r="V1139" i="1"/>
  <c r="V1142" i="1"/>
  <c r="V1377" i="1"/>
  <c r="V1381" i="1"/>
  <c r="V1385" i="1"/>
  <c r="V1397" i="1"/>
  <c r="V1539" i="1"/>
  <c r="V1543" i="1"/>
  <c r="V1621" i="1"/>
  <c r="V1640" i="1"/>
  <c r="V1720" i="1"/>
  <c r="V1747" i="1"/>
  <c r="V1755" i="1"/>
  <c r="V1803" i="1"/>
  <c r="V1819" i="1"/>
  <c r="V1838" i="1"/>
  <c r="V1940" i="1"/>
  <c r="V2041" i="1"/>
  <c r="V2065" i="1"/>
  <c r="V2073" i="1"/>
  <c r="V2077" i="1"/>
  <c r="V2183" i="1"/>
  <c r="V2187" i="1"/>
  <c r="V2195" i="1"/>
  <c r="V2227" i="1"/>
  <c r="V2231" i="1"/>
  <c r="V2239" i="1"/>
  <c r="V2243" i="1"/>
  <c r="V2255" i="1"/>
  <c r="V2259" i="1"/>
  <c r="V2263" i="1"/>
  <c r="V2303" i="1"/>
  <c r="V2405" i="1"/>
  <c r="V2416" i="1"/>
  <c r="V2420" i="1"/>
  <c r="V2435" i="1"/>
  <c r="V2451" i="1"/>
  <c r="V2459" i="1"/>
  <c r="V2462" i="1"/>
  <c r="V2497" i="1"/>
  <c r="V2505" i="1"/>
  <c r="V2509" i="1"/>
  <c r="V2570" i="1"/>
  <c r="V2574" i="1"/>
  <c r="V2581" i="1"/>
  <c r="V2684" i="1"/>
  <c r="V3400" i="1"/>
  <c r="V3404" i="1"/>
  <c r="V3408" i="1"/>
  <c r="V3412" i="1"/>
  <c r="V3424" i="1"/>
  <c r="V3428" i="1"/>
  <c r="V3432" i="1"/>
  <c r="V3444" i="1"/>
  <c r="V3455" i="1"/>
  <c r="V3475" i="1"/>
  <c r="V3491" i="1"/>
  <c r="V670" i="1"/>
  <c r="V728" i="1"/>
  <c r="V860" i="1"/>
  <c r="V906" i="1"/>
  <c r="V910" i="1"/>
  <c r="V941" i="1"/>
  <c r="V945" i="1"/>
  <c r="V949" i="1"/>
  <c r="V953" i="1"/>
  <c r="V985" i="1"/>
  <c r="V989" i="1"/>
  <c r="V993" i="1"/>
  <c r="V1011" i="1"/>
  <c r="V1015" i="1"/>
  <c r="V1065" i="1"/>
  <c r="V1122" i="1"/>
  <c r="V1126" i="1"/>
  <c r="V1150" i="1"/>
  <c r="V1157" i="1"/>
  <c r="V1165" i="1"/>
  <c r="V1196" i="1"/>
  <c r="V1228" i="1"/>
  <c r="V1236" i="1"/>
  <c r="V1244" i="1"/>
  <c r="V1248" i="1"/>
  <c r="V1487" i="1"/>
  <c r="V1633" i="1"/>
  <c r="V1637" i="1"/>
  <c r="V1649" i="1"/>
  <c r="V1661" i="1"/>
  <c r="V1665" i="1"/>
  <c r="V1669" i="1"/>
  <c r="V1771" i="1"/>
  <c r="V1779" i="1"/>
  <c r="V1783" i="1"/>
  <c r="V1800" i="1"/>
  <c r="V1872" i="1"/>
  <c r="V2011" i="1"/>
  <c r="V2104" i="1"/>
  <c r="V2112" i="1"/>
  <c r="V2148" i="1"/>
  <c r="V2152" i="1"/>
  <c r="V2156" i="1"/>
  <c r="V2168" i="1"/>
  <c r="V2172" i="1"/>
  <c r="V2200" i="1"/>
  <c r="V2409" i="1"/>
  <c r="V2436" i="1"/>
  <c r="V2440" i="1"/>
  <c r="V2444" i="1"/>
  <c r="V2463" i="1"/>
  <c r="V2770" i="1"/>
  <c r="V2774" i="1"/>
  <c r="V2814" i="1"/>
  <c r="V2818" i="1"/>
  <c r="V2822" i="1"/>
  <c r="V2947" i="1"/>
  <c r="V3144" i="1"/>
  <c r="V3147" i="1"/>
  <c r="V3163" i="1"/>
  <c r="V3167" i="1"/>
  <c r="V3175" i="1"/>
  <c r="V3179" i="1"/>
  <c r="V3186" i="1"/>
  <c r="V3190" i="1"/>
  <c r="V3198" i="1"/>
  <c r="V3202" i="1"/>
  <c r="V3206" i="1"/>
  <c r="V3210" i="1"/>
  <c r="V3535" i="1"/>
  <c r="V3539" i="1"/>
  <c r="V3559" i="1"/>
  <c r="V3563" i="1"/>
  <c r="V3567" i="1"/>
  <c r="V3571" i="1"/>
  <c r="V3575" i="1"/>
  <c r="V3579" i="1"/>
  <c r="V3590" i="1"/>
  <c r="V3593" i="1"/>
  <c r="V1514" i="1"/>
  <c r="V1518" i="1"/>
  <c r="V1530" i="1"/>
  <c r="V1550" i="1"/>
  <c r="V1554" i="1"/>
  <c r="V1581" i="1"/>
  <c r="V1585" i="1"/>
  <c r="V1589" i="1"/>
  <c r="V1593" i="1"/>
  <c r="V1601" i="1"/>
  <c r="V1608" i="1"/>
  <c r="V1612" i="1"/>
  <c r="V1616" i="1"/>
  <c r="V1723" i="1"/>
  <c r="V1727" i="1"/>
  <c r="V1738" i="1"/>
  <c r="V1818" i="1"/>
  <c r="V1822" i="1"/>
  <c r="V1826" i="1"/>
  <c r="V1931" i="1"/>
  <c r="V1935" i="1"/>
  <c r="V1958" i="1"/>
  <c r="V1962" i="1"/>
  <c r="V1973" i="1"/>
  <c r="V2005" i="1"/>
  <c r="V2083" i="1"/>
  <c r="V2087" i="1"/>
  <c r="V2106" i="1"/>
  <c r="V2110" i="1"/>
  <c r="V2114" i="1"/>
  <c r="V2157" i="1"/>
  <c r="V2241" i="1"/>
  <c r="V2245" i="1"/>
  <c r="V2249" i="1"/>
  <c r="V2312" i="1"/>
  <c r="V2316" i="1"/>
  <c r="V2320" i="1"/>
  <c r="V2324" i="1"/>
  <c r="V2340" i="1"/>
  <c r="V2344" i="1"/>
  <c r="V2452" i="1"/>
  <c r="V2494" i="1"/>
  <c r="V2529" i="1"/>
  <c r="V2533" i="1"/>
  <c r="V2556" i="1"/>
  <c r="V2578" i="1"/>
  <c r="V2629" i="1"/>
  <c r="V2696" i="1"/>
  <c r="V2728" i="1"/>
  <c r="V2789" i="1"/>
  <c r="V2797" i="1"/>
  <c r="V2801" i="1"/>
  <c r="V2962" i="1"/>
  <c r="V3066" i="1"/>
  <c r="V3098" i="1"/>
  <c r="V3102" i="1"/>
  <c r="V3106" i="1"/>
  <c r="V3110" i="1"/>
  <c r="V3118" i="1"/>
  <c r="V3125" i="1"/>
  <c r="V3133" i="1"/>
  <c r="V3136" i="1"/>
  <c r="V3150" i="1"/>
  <c r="V3158" i="1"/>
  <c r="V3162" i="1"/>
  <c r="V3166" i="1"/>
  <c r="V3255" i="1"/>
  <c r="V3321" i="1"/>
  <c r="V3396" i="1"/>
  <c r="V3443" i="1"/>
  <c r="V3447" i="1"/>
  <c r="V3534" i="1"/>
  <c r="V3550" i="1"/>
  <c r="V3574" i="1"/>
  <c r="V3582" i="1"/>
  <c r="V3586" i="1"/>
  <c r="V3592" i="1"/>
  <c r="V1438" i="1"/>
  <c r="V3594" i="1"/>
  <c r="V23" i="1"/>
  <c r="V35" i="1"/>
  <c r="V628" i="1"/>
  <c r="V710" i="1"/>
  <c r="V714" i="1"/>
  <c r="V791" i="1"/>
  <c r="V1114" i="1"/>
  <c r="V1118" i="1"/>
  <c r="V1153" i="1"/>
  <c r="V1342" i="1"/>
  <c r="V14" i="1"/>
  <c r="V22" i="1"/>
  <c r="V34" i="1"/>
  <c r="V50" i="1"/>
  <c r="V58" i="1"/>
  <c r="V73" i="1"/>
  <c r="V89" i="1"/>
  <c r="V717" i="1"/>
  <c r="V948" i="1"/>
  <c r="V1224" i="1"/>
  <c r="V1468" i="1"/>
  <c r="V3182" i="1"/>
  <c r="V3185" i="1"/>
  <c r="V3193" i="1"/>
  <c r="V3197" i="1"/>
  <c r="V672" i="1"/>
  <c r="V1145" i="1"/>
  <c r="V1232" i="1"/>
  <c r="V3213" i="1"/>
  <c r="V3231" i="1"/>
  <c r="V3235" i="1"/>
  <c r="V311" i="1"/>
  <c r="V315" i="1"/>
  <c r="V319" i="1"/>
  <c r="V327" i="1"/>
  <c r="V331" i="1"/>
  <c r="V396" i="1"/>
  <c r="V400" i="1"/>
  <c r="V404" i="1"/>
  <c r="V407" i="1"/>
  <c r="V422" i="1"/>
  <c r="V430" i="1"/>
  <c r="V434" i="1"/>
  <c r="V462" i="1"/>
  <c r="V490" i="1"/>
  <c r="V506" i="1"/>
  <c r="V525" i="1"/>
  <c r="V533" i="1"/>
  <c r="V568" i="1"/>
  <c r="V572" i="1"/>
  <c r="V580" i="1"/>
  <c r="V592" i="1"/>
  <c r="V596" i="1"/>
  <c r="V600" i="1"/>
  <c r="V621" i="1"/>
  <c r="V687" i="1"/>
  <c r="V691" i="1"/>
  <c r="V695" i="1"/>
  <c r="V1092" i="1"/>
  <c r="V1103" i="1"/>
  <c r="V1107" i="1"/>
  <c r="V1784" i="1"/>
  <c r="V1957" i="1"/>
  <c r="V2720" i="1"/>
  <c r="V2766" i="1"/>
  <c r="V2836" i="1"/>
  <c r="V2844" i="1"/>
  <c r="V2901" i="1"/>
  <c r="V2908" i="1"/>
  <c r="V2924" i="1"/>
  <c r="V271" i="1"/>
  <c r="V286" i="1"/>
  <c r="V1022" i="1"/>
  <c r="V1038" i="1"/>
  <c r="V1288" i="1"/>
  <c r="V1292" i="1"/>
  <c r="V1296" i="1"/>
  <c r="V1858" i="1"/>
  <c r="V1862" i="1"/>
  <c r="V3654" i="1"/>
  <c r="V118" i="1"/>
  <c r="V122" i="1"/>
  <c r="V126" i="1"/>
  <c r="V132" i="1"/>
  <c r="V136" i="1"/>
  <c r="V251" i="1"/>
  <c r="V255" i="1"/>
  <c r="V259" i="1"/>
  <c r="V335" i="1"/>
  <c r="V339" i="1"/>
  <c r="V343" i="1"/>
  <c r="V355" i="1"/>
  <c r="V359" i="1"/>
  <c r="V371" i="1"/>
  <c r="V377" i="1"/>
  <c r="V381" i="1"/>
  <c r="V415" i="1"/>
  <c r="V431" i="1"/>
  <c r="V451" i="1"/>
  <c r="V455" i="1"/>
  <c r="V459" i="1"/>
  <c r="V467" i="1"/>
  <c r="V479" i="1"/>
  <c r="V483" i="1"/>
  <c r="V522" i="1"/>
  <c r="V826" i="1"/>
  <c r="V864" i="1"/>
  <c r="V871" i="1"/>
  <c r="V879" i="1"/>
  <c r="V883" i="1"/>
  <c r="V916" i="1"/>
  <c r="V920" i="1"/>
  <c r="V1056" i="1"/>
  <c r="V1538" i="1"/>
  <c r="V1651" i="1"/>
  <c r="V1655" i="1"/>
  <c r="V2161" i="1"/>
  <c r="V2165" i="1"/>
  <c r="V2176" i="1"/>
  <c r="V2180" i="1"/>
  <c r="V2188" i="1"/>
  <c r="V2215" i="1"/>
  <c r="V2247" i="1"/>
  <c r="V2336" i="1"/>
  <c r="V2351" i="1"/>
  <c r="V2355" i="1"/>
  <c r="V2359" i="1"/>
  <c r="V2651" i="1"/>
  <c r="V2678" i="1"/>
  <c r="V1214" i="1"/>
  <c r="V1618" i="1"/>
  <c r="V1663" i="1"/>
  <c r="V1675" i="1"/>
  <c r="V1699" i="1"/>
  <c r="V1807" i="1"/>
  <c r="V2196" i="1"/>
  <c r="V3616" i="1"/>
  <c r="V47" i="1"/>
  <c r="V104" i="1"/>
  <c r="V656" i="1"/>
  <c r="V756" i="1"/>
  <c r="V1089" i="1"/>
  <c r="V1161" i="1"/>
  <c r="V1203" i="1"/>
  <c r="V1412" i="1"/>
  <c r="V1917" i="1"/>
  <c r="V16" i="1"/>
  <c r="V24" i="1"/>
  <c r="V60" i="1"/>
  <c r="V78" i="1"/>
  <c r="V105" i="1"/>
  <c r="V127" i="1"/>
  <c r="V134" i="1"/>
  <c r="V201" i="1"/>
  <c r="V207" i="1"/>
  <c r="V215" i="1"/>
  <c r="V231" i="1"/>
  <c r="V265" i="1"/>
  <c r="V269" i="1"/>
  <c r="V281" i="1"/>
  <c r="V284" i="1"/>
  <c r="V288" i="1"/>
  <c r="V292" i="1"/>
  <c r="V295" i="1"/>
  <c r="V313" i="1"/>
  <c r="V329" i="1"/>
  <c r="V341" i="1"/>
  <c r="V345" i="1"/>
  <c r="V369" i="1"/>
  <c r="V372" i="1"/>
  <c r="V394" i="1"/>
  <c r="V405" i="1"/>
  <c r="V409" i="1"/>
  <c r="V460" i="1"/>
  <c r="V488" i="1"/>
  <c r="V496" i="1"/>
  <c r="V504" i="1"/>
  <c r="V516" i="1"/>
  <c r="V558" i="1"/>
  <c r="V562" i="1"/>
  <c r="V581" i="1"/>
  <c r="V589" i="1"/>
  <c r="V609" i="1"/>
  <c r="V653" i="1"/>
  <c r="V681" i="1"/>
  <c r="V696" i="1"/>
  <c r="V700" i="1"/>
  <c r="V704" i="1"/>
  <c r="V777" i="1"/>
  <c r="V781" i="1"/>
  <c r="V788" i="1"/>
  <c r="V828" i="1"/>
  <c r="V847" i="1"/>
  <c r="V865" i="1"/>
  <c r="V869" i="1"/>
  <c r="V873" i="1"/>
  <c r="V888" i="1"/>
  <c r="V925" i="1"/>
  <c r="V957" i="1"/>
  <c r="V1055" i="1"/>
  <c r="V1058" i="1"/>
  <c r="V1074" i="1"/>
  <c r="V1078" i="1"/>
  <c r="V1086" i="1"/>
  <c r="V1090" i="1"/>
  <c r="V1094" i="1"/>
  <c r="V1101" i="1"/>
  <c r="V1105" i="1"/>
  <c r="V1127" i="1"/>
  <c r="V1131" i="1"/>
  <c r="V1158" i="1"/>
  <c r="V1169" i="1"/>
  <c r="V1173" i="1"/>
  <c r="V1177" i="1"/>
  <c r="V1181" i="1"/>
  <c r="V1200" i="1"/>
  <c r="V1204" i="1"/>
  <c r="V1219" i="1"/>
  <c r="V1230" i="1"/>
  <c r="V1234" i="1"/>
  <c r="V1241" i="1"/>
  <c r="V1245" i="1"/>
  <c r="V1252" i="1"/>
  <c r="V1302" i="1"/>
  <c r="V1317" i="1"/>
  <c r="V1359" i="1"/>
  <c r="V1367" i="1"/>
  <c r="V1528" i="1"/>
  <c r="V1532" i="1"/>
  <c r="V1559" i="1"/>
  <c r="V1597" i="1"/>
  <c r="V1607" i="1"/>
  <c r="V1611" i="1"/>
  <c r="V1732" i="1"/>
  <c r="V1762" i="1"/>
  <c r="V1770" i="1"/>
  <c r="V1774" i="1"/>
  <c r="V1895" i="1"/>
  <c r="V1918" i="1"/>
  <c r="V1948" i="1"/>
  <c r="V1982" i="1"/>
  <c r="V2059" i="1"/>
  <c r="V2063" i="1"/>
  <c r="V2116" i="1"/>
  <c r="V2123" i="1"/>
  <c r="V2495" i="1"/>
  <c r="V2499" i="1"/>
  <c r="V2946" i="1"/>
  <c r="V3097" i="1"/>
  <c r="V3109" i="1"/>
  <c r="V3113" i="1"/>
  <c r="V3117" i="1"/>
  <c r="V3131" i="1"/>
  <c r="V3326" i="1"/>
  <c r="V3333" i="1"/>
  <c r="V3337" i="1"/>
  <c r="V3459" i="1"/>
  <c r="V3467" i="1"/>
  <c r="V1312" i="1"/>
  <c r="V1447" i="1"/>
  <c r="V1659" i="1"/>
  <c r="V1667" i="1"/>
  <c r="V1683" i="1"/>
  <c r="V1691" i="1"/>
  <c r="V1773" i="1"/>
  <c r="V2204" i="1"/>
  <c r="V3183" i="1"/>
  <c r="V348" i="1"/>
  <c r="V374" i="1"/>
  <c r="V495" i="1"/>
  <c r="V507" i="1"/>
  <c r="V565" i="1"/>
  <c r="V749" i="1"/>
  <c r="V990" i="1"/>
  <c r="V1100" i="1"/>
  <c r="V1462" i="1"/>
  <c r="V1577" i="1"/>
  <c r="V1909" i="1"/>
  <c r="V2510" i="1"/>
  <c r="V3478" i="1"/>
  <c r="V3585" i="1"/>
  <c r="V3588" i="1"/>
  <c r="V6" i="1"/>
  <c r="V10" i="1"/>
  <c r="V17" i="1"/>
  <c r="V21" i="1"/>
  <c r="V25" i="1"/>
  <c r="V29" i="1"/>
  <c r="V67" i="1"/>
  <c r="V87" i="1"/>
  <c r="V91" i="1"/>
  <c r="V121" i="1"/>
  <c r="V125" i="1"/>
  <c r="V131" i="1"/>
  <c r="V135" i="1"/>
  <c r="V158" i="1"/>
  <c r="V174" i="1"/>
  <c r="V190" i="1"/>
  <c r="V246" i="1"/>
  <c r="V254" i="1"/>
  <c r="V322" i="1"/>
  <c r="V326" i="1"/>
  <c r="V330" i="1"/>
  <c r="V413" i="1"/>
  <c r="V421" i="1"/>
  <c r="V429" i="1"/>
  <c r="V441" i="1"/>
  <c r="V465" i="1"/>
  <c r="V469" i="1"/>
  <c r="V473" i="1"/>
  <c r="V528" i="1"/>
  <c r="V532" i="1"/>
  <c r="V540" i="1"/>
  <c r="V544" i="1"/>
  <c r="V578" i="1"/>
  <c r="V582" i="1"/>
  <c r="V586" i="1"/>
  <c r="V664" i="1"/>
  <c r="V667" i="1"/>
  <c r="V671" i="1"/>
  <c r="V678" i="1"/>
  <c r="V689" i="1"/>
  <c r="V693" i="1"/>
  <c r="V697" i="1"/>
  <c r="V789" i="1"/>
  <c r="V793" i="1"/>
  <c r="V797" i="1"/>
  <c r="V814" i="1"/>
  <c r="V818" i="1"/>
  <c r="V825" i="1"/>
  <c r="V829" i="1"/>
  <c r="V833" i="1"/>
  <c r="V862" i="1"/>
  <c r="V866" i="1"/>
  <c r="V903" i="1"/>
  <c r="V914" i="1"/>
  <c r="V932" i="1"/>
  <c r="V947" i="1"/>
  <c r="V954" i="1"/>
  <c r="V958" i="1"/>
  <c r="V980" i="1"/>
  <c r="V1079" i="1"/>
  <c r="V1117" i="1"/>
  <c r="V1144" i="1"/>
  <c r="V1166" i="1"/>
  <c r="V1212" i="1"/>
  <c r="V1223" i="1"/>
  <c r="V1227" i="1"/>
  <c r="V1238" i="1"/>
  <c r="V1272" i="1"/>
  <c r="V1498" i="1"/>
  <c r="V1552" i="1"/>
  <c r="V1567" i="1"/>
  <c r="V1590" i="1"/>
  <c r="V1717" i="1"/>
  <c r="V1744" i="1"/>
  <c r="V1748" i="1"/>
  <c r="V1752" i="1"/>
  <c r="V1763" i="1"/>
  <c r="V1983" i="1"/>
  <c r="V2040" i="1"/>
  <c r="V2105" i="1"/>
  <c r="V2450" i="1"/>
  <c r="V2469" i="1"/>
  <c r="V2473" i="1"/>
  <c r="V2923" i="1"/>
  <c r="V3318" i="1"/>
  <c r="V3542" i="1"/>
  <c r="V41" i="1"/>
  <c r="V57" i="1"/>
  <c r="V95" i="1"/>
  <c r="V102" i="1"/>
  <c r="V106" i="1"/>
  <c r="V151" i="1"/>
  <c r="V155" i="1"/>
  <c r="V167" i="1"/>
  <c r="V171" i="1"/>
  <c r="V183" i="1"/>
  <c r="V187" i="1"/>
  <c r="V212" i="1"/>
  <c r="V216" i="1"/>
  <c r="V228" i="1"/>
  <c r="V232" i="1"/>
  <c r="V236" i="1"/>
  <c r="V270" i="1"/>
  <c r="V278" i="1"/>
  <c r="V296" i="1"/>
  <c r="V307" i="1"/>
  <c r="V346" i="1"/>
  <c r="V350" i="1"/>
  <c r="V354" i="1"/>
  <c r="V358" i="1"/>
  <c r="V370" i="1"/>
  <c r="V395" i="1"/>
  <c r="V403" i="1"/>
  <c r="V489" i="1"/>
  <c r="V497" i="1"/>
  <c r="V501" i="1"/>
  <c r="V505" i="1"/>
  <c r="V517" i="1"/>
  <c r="V616" i="1"/>
  <c r="V623" i="1"/>
  <c r="V631" i="1"/>
  <c r="V646" i="1"/>
  <c r="V654" i="1"/>
  <c r="V743" i="1"/>
  <c r="V747" i="1"/>
  <c r="V755" i="1"/>
  <c r="V778" i="1"/>
  <c r="V782" i="1"/>
  <c r="V837" i="1"/>
  <c r="V848" i="1"/>
  <c r="V856" i="1"/>
  <c r="V874" i="1"/>
  <c r="V892" i="1"/>
  <c r="V896" i="1"/>
  <c r="V911" i="1"/>
  <c r="V922" i="1"/>
  <c r="V926" i="1"/>
  <c r="V936" i="1"/>
  <c r="V969" i="1"/>
  <c r="V996" i="1"/>
  <c r="V1021" i="1"/>
  <c r="V1044" i="1"/>
  <c r="V1087" i="1"/>
  <c r="V1159" i="1"/>
  <c r="V1163" i="1"/>
  <c r="V1193" i="1"/>
  <c r="V1201" i="1"/>
  <c r="V1205" i="1"/>
  <c r="V1220" i="1"/>
  <c r="V1253" i="1"/>
  <c r="V1269" i="1"/>
  <c r="V1318" i="1"/>
  <c r="V1475" i="1"/>
  <c r="V1479" i="1"/>
  <c r="V1851" i="1"/>
  <c r="V1884" i="1"/>
  <c r="V1888" i="1"/>
  <c r="V1896" i="1"/>
  <c r="V1945" i="1"/>
  <c r="V2003" i="1"/>
  <c r="V2056" i="1"/>
  <c r="V2214" i="1"/>
  <c r="V2218" i="1"/>
  <c r="V2230" i="1"/>
  <c r="V2234" i="1"/>
  <c r="V2242" i="1"/>
  <c r="V2246" i="1"/>
  <c r="V2277" i="1"/>
  <c r="V2281" i="1"/>
  <c r="V2331" i="1"/>
  <c r="V2339" i="1"/>
  <c r="V2350" i="1"/>
  <c r="V2354" i="1"/>
  <c r="V2358" i="1"/>
  <c r="V2362" i="1"/>
  <c r="V2366" i="1"/>
  <c r="V2389" i="1"/>
  <c r="V2393" i="1"/>
  <c r="V2397" i="1"/>
  <c r="V2408" i="1"/>
  <c r="V2439" i="1"/>
  <c r="V2443" i="1"/>
  <c r="V2658" i="1"/>
  <c r="V2727" i="1"/>
  <c r="V2776" i="1"/>
  <c r="V2874" i="1"/>
  <c r="V2889" i="1"/>
  <c r="V2893" i="1"/>
  <c r="V2996" i="1"/>
  <c r="V3020" i="1"/>
  <c r="V3024" i="1"/>
  <c r="V3032" i="1"/>
  <c r="V3036" i="1"/>
  <c r="V3040" i="1"/>
  <c r="V3078" i="1"/>
  <c r="V3082" i="1"/>
  <c r="V3086" i="1"/>
  <c r="V3170" i="1"/>
  <c r="V3174" i="1"/>
  <c r="V3178" i="1"/>
  <c r="V3196" i="1"/>
  <c r="V3204" i="1"/>
  <c r="V3234" i="1"/>
  <c r="V3260" i="1"/>
  <c r="V3268" i="1"/>
  <c r="V3275" i="1"/>
  <c r="V3511" i="1"/>
  <c r="V3515" i="1"/>
  <c r="V3519" i="1"/>
  <c r="V3523" i="1"/>
  <c r="V3531" i="1"/>
  <c r="V1284" i="1"/>
  <c r="V1295" i="1"/>
  <c r="V1417" i="1"/>
  <c r="V1470" i="1"/>
  <c r="V1477" i="1"/>
  <c r="V1624" i="1"/>
  <c r="V1639" i="1"/>
  <c r="V1653" i="1"/>
  <c r="V1688" i="1"/>
  <c r="V1700" i="1"/>
  <c r="V1707" i="1"/>
  <c r="V1730" i="1"/>
  <c r="V1746" i="1"/>
  <c r="V1767" i="1"/>
  <c r="V1775" i="1"/>
  <c r="V1802" i="1"/>
  <c r="V1834" i="1"/>
  <c r="V1845" i="1"/>
  <c r="V1864" i="1"/>
  <c r="V1915" i="1"/>
  <c r="V1950" i="1"/>
  <c r="V1954" i="1"/>
  <c r="V2004" i="1"/>
  <c r="V2019" i="1"/>
  <c r="V2035" i="1"/>
  <c r="V2049" i="1"/>
  <c r="V2053" i="1"/>
  <c r="V2068" i="1"/>
  <c r="V2076" i="1"/>
  <c r="V2091" i="1"/>
  <c r="V2095" i="1"/>
  <c r="V2098" i="1"/>
  <c r="V2486" i="1"/>
  <c r="V2501" i="1"/>
  <c r="V2565" i="1"/>
  <c r="V2585" i="1"/>
  <c r="V2667" i="1"/>
  <c r="V2829" i="1"/>
  <c r="V2833" i="1"/>
  <c r="V2979" i="1"/>
  <c r="V3009" i="1"/>
  <c r="V3017" i="1"/>
  <c r="V3025" i="1"/>
  <c r="V3029" i="1"/>
  <c r="V3056" i="1"/>
  <c r="V3060" i="1"/>
  <c r="V3079" i="1"/>
  <c r="V3122" i="1"/>
  <c r="V3128" i="1"/>
  <c r="V3132" i="1"/>
  <c r="V3156" i="1"/>
  <c r="V3380" i="1"/>
  <c r="V3520" i="1"/>
  <c r="V3524" i="1"/>
  <c r="V3603" i="1"/>
  <c r="V3640" i="1"/>
  <c r="V3648" i="1"/>
  <c r="V2540" i="1"/>
  <c r="V3479" i="1"/>
  <c r="V3493" i="1"/>
  <c r="V1334" i="1"/>
  <c r="V1353" i="1"/>
  <c r="V1357" i="1"/>
  <c r="V1361" i="1"/>
  <c r="V1365" i="1"/>
  <c r="V1398" i="1"/>
  <c r="V1426" i="1"/>
  <c r="V1434" i="1"/>
  <c r="V1441" i="1"/>
  <c r="V1449" i="1"/>
  <c r="V1456" i="1"/>
  <c r="V1489" i="1"/>
  <c r="V1492" i="1"/>
  <c r="V1504" i="1"/>
  <c r="V1508" i="1"/>
  <c r="V1519" i="1"/>
  <c r="V1527" i="1"/>
  <c r="V1551" i="1"/>
  <c r="V1562" i="1"/>
  <c r="V1580" i="1"/>
  <c r="V1588" i="1"/>
  <c r="V1628" i="1"/>
  <c r="V1643" i="1"/>
  <c r="V1654" i="1"/>
  <c r="V1681" i="1"/>
  <c r="V1685" i="1"/>
  <c r="V1689" i="1"/>
  <c r="V1697" i="1"/>
  <c r="V1724" i="1"/>
  <c r="V1728" i="1"/>
  <c r="V1731" i="1"/>
  <c r="V1735" i="1"/>
  <c r="V1739" i="1"/>
  <c r="V1761" i="1"/>
  <c r="V1772" i="1"/>
  <c r="V1799" i="1"/>
  <c r="V1831" i="1"/>
  <c r="V1846" i="1"/>
  <c r="V1857" i="1"/>
  <c r="V1875" i="1"/>
  <c r="V1883" i="1"/>
  <c r="V1901" i="1"/>
  <c r="V1908" i="1"/>
  <c r="V1933" i="1"/>
  <c r="V1944" i="1"/>
  <c r="V1989" i="1"/>
  <c r="V2032" i="1"/>
  <c r="V2081" i="1"/>
  <c r="V2088" i="1"/>
  <c r="V2132" i="1"/>
  <c r="V2237" i="1"/>
  <c r="V2269" i="1"/>
  <c r="V2273" i="1"/>
  <c r="V2330" i="1"/>
  <c r="V2338" i="1"/>
  <c r="V2404" i="1"/>
  <c r="V2438" i="1"/>
  <c r="V2480" i="1"/>
  <c r="V2559" i="1"/>
  <c r="V2618" i="1"/>
  <c r="V2622" i="1"/>
  <c r="V2626" i="1"/>
  <c r="V2634" i="1"/>
  <c r="V2642" i="1"/>
  <c r="V2691" i="1"/>
  <c r="V2714" i="1"/>
  <c r="V2733" i="1"/>
  <c r="V2752" i="1"/>
  <c r="V2756" i="1"/>
  <c r="V2775" i="1"/>
  <c r="V2791" i="1"/>
  <c r="V2799" i="1"/>
  <c r="V2807" i="1"/>
  <c r="V2949" i="1"/>
  <c r="V2953" i="1"/>
  <c r="V2968" i="1"/>
  <c r="V2976" i="1"/>
  <c r="V2980" i="1"/>
  <c r="V3237" i="1"/>
  <c r="V3241" i="1"/>
  <c r="V3256" i="1"/>
  <c r="V3263" i="1"/>
  <c r="V3274" i="1"/>
  <c r="V3294" i="1"/>
  <c r="V3298" i="1"/>
  <c r="V3310" i="1"/>
  <c r="V3369" i="1"/>
  <c r="V3377" i="1"/>
  <c r="V3403" i="1"/>
  <c r="V3411" i="1"/>
  <c r="V3419" i="1"/>
  <c r="V2085" i="1"/>
  <c r="V2100" i="1"/>
  <c r="V2163" i="1"/>
  <c r="V2167" i="1"/>
  <c r="V2171" i="1"/>
  <c r="V2201" i="1"/>
  <c r="V2205" i="1"/>
  <c r="V2244" i="1"/>
  <c r="V2248" i="1"/>
  <c r="V2251" i="1"/>
  <c r="V2271" i="1"/>
  <c r="V2275" i="1"/>
  <c r="V2279" i="1"/>
  <c r="V2356" i="1"/>
  <c r="V2360" i="1"/>
  <c r="V2375" i="1"/>
  <c r="V2382" i="1"/>
  <c r="V2386" i="1"/>
  <c r="V2390" i="1"/>
  <c r="V2402" i="1"/>
  <c r="V2421" i="1"/>
  <c r="V2425" i="1"/>
  <c r="V2485" i="1"/>
  <c r="V2500" i="1"/>
  <c r="V2518" i="1"/>
  <c r="V2542" i="1"/>
  <c r="V2646" i="1"/>
  <c r="V2657" i="1"/>
  <c r="V2717" i="1"/>
  <c r="V2732" i="1"/>
  <c r="V2755" i="1"/>
  <c r="V2759" i="1"/>
  <c r="V2780" i="1"/>
  <c r="V2826" i="1"/>
  <c r="V2834" i="1"/>
  <c r="V2838" i="1"/>
  <c r="V2842" i="1"/>
  <c r="V2850" i="1"/>
  <c r="V2925" i="1"/>
  <c r="V2936" i="1"/>
  <c r="V3002" i="1"/>
  <c r="V3010" i="1"/>
  <c r="V3018" i="1"/>
  <c r="V3042" i="1"/>
  <c r="V3057" i="1"/>
  <c r="V3068" i="1"/>
  <c r="V3087" i="1"/>
  <c r="V3119" i="1"/>
  <c r="V3180" i="1"/>
  <c r="V3357" i="1"/>
  <c r="V3480" i="1"/>
  <c r="V3487" i="1"/>
  <c r="V3498" i="1"/>
  <c r="V3548" i="1"/>
  <c r="V2119" i="1"/>
  <c r="V2130" i="1"/>
  <c r="V2138" i="1"/>
  <c r="V2142" i="1"/>
  <c r="V2153" i="1"/>
  <c r="V2175" i="1"/>
  <c r="V2256" i="1"/>
  <c r="V2268" i="1"/>
  <c r="V2372" i="1"/>
  <c r="V2376" i="1"/>
  <c r="V2383" i="1"/>
  <c r="V2387" i="1"/>
  <c r="V2399" i="1"/>
  <c r="V2437" i="1"/>
  <c r="V2441" i="1"/>
  <c r="V2445" i="1"/>
  <c r="V2482" i="1"/>
  <c r="V2519" i="1"/>
  <c r="V2523" i="1"/>
  <c r="V2531" i="1"/>
  <c r="V2535" i="1"/>
  <c r="V2539" i="1"/>
  <c r="V2543" i="1"/>
  <c r="V2604" i="1"/>
  <c r="V2620" i="1"/>
  <c r="V2624" i="1"/>
  <c r="V2647" i="1"/>
  <c r="V2665" i="1"/>
  <c r="V2687" i="1"/>
  <c r="V2694" i="1"/>
  <c r="V2725" i="1"/>
  <c r="V2729" i="1"/>
  <c r="V2748" i="1"/>
  <c r="V2781" i="1"/>
  <c r="V2785" i="1"/>
  <c r="V2819" i="1"/>
  <c r="V3065" i="1"/>
  <c r="V3080" i="1"/>
  <c r="V3217" i="1"/>
  <c r="V3244" i="1"/>
  <c r="V3252" i="1"/>
  <c r="V3262" i="1"/>
  <c r="V3270" i="1"/>
  <c r="V3273" i="1"/>
  <c r="V3285" i="1"/>
  <c r="V3309" i="1"/>
  <c r="V3347" i="1"/>
  <c r="V3354" i="1"/>
  <c r="V3397" i="1"/>
  <c r="V3427" i="1"/>
  <c r="V3461" i="1"/>
  <c r="V3513" i="1"/>
  <c r="V3517" i="1"/>
  <c r="V3615" i="1"/>
  <c r="V3619" i="1"/>
  <c r="V3627" i="1"/>
  <c r="V3631" i="1"/>
  <c r="V2506" i="1"/>
  <c r="V2517" i="1"/>
  <c r="V2521" i="1"/>
  <c r="V2537" i="1"/>
  <c r="V2541" i="1"/>
  <c r="V2545" i="1"/>
  <c r="V2558" i="1"/>
  <c r="V2562" i="1"/>
  <c r="V2566" i="1"/>
  <c r="V2605" i="1"/>
  <c r="V2641" i="1"/>
  <c r="V2648" i="1"/>
  <c r="V2652" i="1"/>
  <c r="V2659" i="1"/>
  <c r="V2715" i="1"/>
  <c r="V2741" i="1"/>
  <c r="V2745" i="1"/>
  <c r="V2761" i="1"/>
  <c r="V2790" i="1"/>
  <c r="V2805" i="1"/>
  <c r="V2809" i="1"/>
  <c r="V2813" i="1"/>
  <c r="V2831" i="1"/>
  <c r="V2857" i="1"/>
  <c r="V2861" i="1"/>
  <c r="V2865" i="1"/>
  <c r="V2903" i="1"/>
  <c r="V2906" i="1"/>
  <c r="V2918" i="1"/>
  <c r="V2926" i="1"/>
  <c r="V2930" i="1"/>
  <c r="V2934" i="1"/>
  <c r="V2941" i="1"/>
  <c r="V2959" i="1"/>
  <c r="V2970" i="1"/>
  <c r="V2988" i="1"/>
  <c r="V2995" i="1"/>
  <c r="V2999" i="1"/>
  <c r="V3003" i="1"/>
  <c r="V3019" i="1"/>
  <c r="V3027" i="1"/>
  <c r="V3062" i="1"/>
  <c r="V3073" i="1"/>
  <c r="V3085" i="1"/>
  <c r="V3104" i="1"/>
  <c r="V3108" i="1"/>
  <c r="V3120" i="1"/>
  <c r="V3161" i="1"/>
  <c r="V3214" i="1"/>
  <c r="V3232" i="1"/>
  <c r="V3315" i="1"/>
  <c r="V3349" i="1"/>
  <c r="V3374" i="1"/>
  <c r="V3378" i="1"/>
  <c r="V3385" i="1"/>
  <c r="V3391" i="1"/>
  <c r="V3402" i="1"/>
  <c r="V3431" i="1"/>
  <c r="V3439" i="1"/>
  <c r="V3462" i="1"/>
  <c r="V3526" i="1"/>
  <c r="V3541" i="1"/>
  <c r="V3552" i="1"/>
  <c r="V3560" i="1"/>
  <c r="V3564" i="1"/>
  <c r="V3568" i="1"/>
  <c r="V3572" i="1"/>
  <c r="V3608" i="1"/>
  <c r="V3618" i="1"/>
  <c r="V3622" i="1"/>
  <c r="Y16" i="1"/>
  <c r="Y17" i="1"/>
  <c r="V15" i="1"/>
  <c r="V112" i="1"/>
  <c r="V266" i="1"/>
  <c r="V298" i="1"/>
  <c r="V302" i="1"/>
  <c r="V305" i="1"/>
  <c r="V312" i="1"/>
  <c r="V361" i="1"/>
  <c r="V365" i="1"/>
  <c r="V425" i="1"/>
  <c r="V447" i="1"/>
  <c r="V470" i="1"/>
  <c r="V511" i="1"/>
  <c r="V574" i="1"/>
  <c r="V597" i="1"/>
  <c r="V636" i="1"/>
  <c r="V703" i="1"/>
  <c r="V790" i="1"/>
  <c r="V794" i="1"/>
  <c r="V798" i="1"/>
  <c r="Y23" i="1"/>
  <c r="V4" i="1"/>
  <c r="V9" i="1"/>
  <c r="V18" i="1"/>
  <c r="V33" i="1"/>
  <c r="V37" i="1"/>
  <c r="V48" i="1"/>
  <c r="V52" i="1"/>
  <c r="V77" i="1"/>
  <c r="V88" i="1"/>
  <c r="V92" i="1"/>
  <c r="V98" i="1"/>
  <c r="V113" i="1"/>
  <c r="V120" i="1"/>
  <c r="V133" i="1"/>
  <c r="V148" i="1"/>
  <c r="V152" i="1"/>
  <c r="V159" i="1"/>
  <c r="V166" i="1"/>
  <c r="V178" i="1"/>
  <c r="V189" i="1"/>
  <c r="V196" i="1"/>
  <c r="V199" i="1"/>
  <c r="V204" i="1"/>
  <c r="V211" i="1"/>
  <c r="V223" i="1"/>
  <c r="V234" i="1"/>
  <c r="V248" i="1"/>
  <c r="V252" i="1"/>
  <c r="V267" i="1"/>
  <c r="V274" i="1"/>
  <c r="V285" i="1"/>
  <c r="V303" i="1"/>
  <c r="V317" i="1"/>
  <c r="V328" i="1"/>
  <c r="V332" i="1"/>
  <c r="V347" i="1"/>
  <c r="V366" i="1"/>
  <c r="V379" i="1"/>
  <c r="V390" i="1"/>
  <c r="V397" i="1"/>
  <c r="V401" i="1"/>
  <c r="V418" i="1"/>
  <c r="V426" i="1"/>
  <c r="V433" i="1"/>
  <c r="V436" i="1"/>
  <c r="V444" i="1"/>
  <c r="V448" i="1"/>
  <c r="V452" i="1"/>
  <c r="V456" i="1"/>
  <c r="V471" i="1"/>
  <c r="V478" i="1"/>
  <c r="V493" i="1"/>
  <c r="V500" i="1"/>
  <c r="V508" i="1"/>
  <c r="V512" i="1"/>
  <c r="V519" i="1"/>
  <c r="V526" i="1"/>
  <c r="V538" i="1"/>
  <c r="V546" i="1"/>
  <c r="V552" i="1"/>
  <c r="V564" i="1"/>
  <c r="V590" i="1"/>
  <c r="V594" i="1"/>
  <c r="V598" i="1"/>
  <c r="V614" i="1"/>
  <c r="V625" i="1"/>
  <c r="V658" i="1"/>
  <c r="V661" i="1"/>
  <c r="V685" i="1"/>
  <c r="V795" i="1"/>
  <c r="V895" i="1"/>
  <c r="V1037" i="1"/>
  <c r="V1059" i="1"/>
  <c r="V1072" i="1"/>
  <c r="V1132" i="1"/>
  <c r="V1152" i="1"/>
  <c r="V1327" i="1"/>
  <c r="V1703" i="1"/>
  <c r="V2037" i="1"/>
  <c r="V2975" i="1"/>
  <c r="V19" i="1"/>
  <c r="V30" i="1"/>
  <c r="V38" i="1"/>
  <c r="V49" i="1"/>
  <c r="V53" i="1"/>
  <c r="V63" i="1"/>
  <c r="V74" i="1"/>
  <c r="V81" i="1"/>
  <c r="V93" i="1"/>
  <c r="V99" i="1"/>
  <c r="V110" i="1"/>
  <c r="V114" i="1"/>
  <c r="V138" i="1"/>
  <c r="V149" i="1"/>
  <c r="V160" i="1"/>
  <c r="V175" i="1"/>
  <c r="V182" i="1"/>
  <c r="V197" i="1"/>
  <c r="V205" i="1"/>
  <c r="V220" i="1"/>
  <c r="V227" i="1"/>
  <c r="V238" i="1"/>
  <c r="V249" i="1"/>
  <c r="V253" i="1"/>
  <c r="V264" i="1"/>
  <c r="V268" i="1"/>
  <c r="V289" i="1"/>
  <c r="V300" i="1"/>
  <c r="V310" i="1"/>
  <c r="V314" i="1"/>
  <c r="V318" i="1"/>
  <c r="V321" i="1"/>
  <c r="V333" i="1"/>
  <c r="V340" i="1"/>
  <c r="V351" i="1"/>
  <c r="V363" i="1"/>
  <c r="V367" i="1"/>
  <c r="V376" i="1"/>
  <c r="V380" i="1"/>
  <c r="V402" i="1"/>
  <c r="V412" i="1"/>
  <c r="V419" i="1"/>
  <c r="V423" i="1"/>
  <c r="V427" i="1"/>
  <c r="V437" i="1"/>
  <c r="V445" i="1"/>
  <c r="V453" i="1"/>
  <c r="V457" i="1"/>
  <c r="V487" i="1"/>
  <c r="V509" i="1"/>
  <c r="V513" i="1"/>
  <c r="V520" i="1"/>
  <c r="V535" i="1"/>
  <c r="V539" i="1"/>
  <c r="V549" i="1"/>
  <c r="V606" i="1"/>
  <c r="V638" i="1"/>
  <c r="V642" i="1"/>
  <c r="V645" i="1"/>
  <c r="V666" i="1"/>
  <c r="V669" i="1"/>
  <c r="V698" i="1"/>
  <c r="V746" i="1"/>
  <c r="V750" i="1"/>
  <c r="V754" i="1"/>
  <c r="V889" i="1"/>
  <c r="V962" i="1"/>
  <c r="V975" i="1"/>
  <c r="V979" i="1"/>
  <c r="V1012" i="1"/>
  <c r="V1019" i="1"/>
  <c r="V1485" i="1"/>
  <c r="V1515" i="1"/>
  <c r="V1523" i="1"/>
  <c r="V1547" i="1"/>
  <c r="V1558" i="1"/>
  <c r="V1565" i="1"/>
  <c r="V1832" i="1"/>
  <c r="V1836" i="1"/>
  <c r="V1843" i="1"/>
  <c r="V1897" i="1"/>
  <c r="V2020" i="1"/>
  <c r="V2254" i="1"/>
  <c r="Y24" i="1"/>
  <c r="Y25" i="1"/>
  <c r="Y8" i="1"/>
  <c r="Y31" i="1"/>
  <c r="V676" i="1"/>
  <c r="V683" i="1"/>
  <c r="V709" i="1"/>
  <c r="V713" i="1"/>
  <c r="V739" i="1"/>
  <c r="V757" i="1"/>
  <c r="V761" i="1"/>
  <c r="V769" i="1"/>
  <c r="V773" i="1"/>
  <c r="V785" i="1"/>
  <c r="V849" i="1"/>
  <c r="V890" i="1"/>
  <c r="V1419" i="1"/>
  <c r="V1423" i="1"/>
  <c r="V1427" i="1"/>
  <c r="V1435" i="1"/>
  <c r="V1781" i="1"/>
  <c r="V1785" i="1"/>
  <c r="V1797" i="1"/>
  <c r="V1804" i="1"/>
  <c r="V1825" i="1"/>
  <c r="V1829" i="1"/>
  <c r="Y9" i="1"/>
  <c r="Y32" i="1"/>
  <c r="V20" i="1"/>
  <c r="V42" i="1"/>
  <c r="V54" i="1"/>
  <c r="V64" i="1"/>
  <c r="V71" i="1"/>
  <c r="V75" i="1"/>
  <c r="V142" i="1"/>
  <c r="V242" i="1"/>
  <c r="V337" i="1"/>
  <c r="V373" i="1"/>
  <c r="V384" i="1"/>
  <c r="V438" i="1"/>
  <c r="V461" i="1"/>
  <c r="V584" i="1"/>
  <c r="V588" i="1"/>
  <c r="V627" i="1"/>
  <c r="V649" i="1"/>
  <c r="Y7" i="1"/>
  <c r="V2" i="1"/>
  <c r="Y15" i="1"/>
  <c r="Y33" i="1"/>
  <c r="V8" i="1"/>
  <c r="V28" i="1"/>
  <c r="V43" i="1"/>
  <c r="V61" i="1"/>
  <c r="V68" i="1"/>
  <c r="V79" i="1"/>
  <c r="V83" i="1"/>
  <c r="V108" i="1"/>
  <c r="V119" i="1"/>
  <c r="V123" i="1"/>
  <c r="V128" i="1"/>
  <c r="V143" i="1"/>
  <c r="V150" i="1"/>
  <c r="V165" i="1"/>
  <c r="V180" i="1"/>
  <c r="V184" i="1"/>
  <c r="V191" i="1"/>
  <c r="V198" i="1"/>
  <c r="V210" i="1"/>
  <c r="V225" i="1"/>
  <c r="V229" i="1"/>
  <c r="V243" i="1"/>
  <c r="V250" i="1"/>
  <c r="V262" i="1"/>
  <c r="V273" i="1"/>
  <c r="V277" i="1"/>
  <c r="V287" i="1"/>
  <c r="V291" i="1"/>
  <c r="V294" i="1"/>
  <c r="V308" i="1"/>
  <c r="V338" i="1"/>
  <c r="V342" i="1"/>
  <c r="V349" i="1"/>
  <c r="V357" i="1"/>
  <c r="V364" i="1"/>
  <c r="V368" i="1"/>
  <c r="V385" i="1"/>
  <c r="V399" i="1"/>
  <c r="V410" i="1"/>
  <c r="V420" i="1"/>
  <c r="V435" i="1"/>
  <c r="V439" i="1"/>
  <c r="V446" i="1"/>
  <c r="V450" i="1"/>
  <c r="V454" i="1"/>
  <c r="V466" i="1"/>
  <c r="V477" i="1"/>
  <c r="V485" i="1"/>
  <c r="V499" i="1"/>
  <c r="V503" i="1"/>
  <c r="V529" i="1"/>
  <c r="V548" i="1"/>
  <c r="V551" i="1"/>
  <c r="V559" i="1"/>
  <c r="V570" i="1"/>
  <c r="V573" i="1"/>
  <c r="V577" i="1"/>
  <c r="V585" i="1"/>
  <c r="V611" i="1"/>
  <c r="V613" i="1"/>
  <c r="V617" i="1"/>
  <c r="V624" i="1"/>
  <c r="V635" i="1"/>
  <c r="V639" i="1"/>
  <c r="V643" i="1"/>
  <c r="V657" i="1"/>
  <c r="V660" i="1"/>
  <c r="V677" i="1"/>
  <c r="V684" i="1"/>
  <c r="V688" i="1"/>
  <c r="V692" i="1"/>
  <c r="V718" i="1"/>
  <c r="V722" i="1"/>
  <c r="V732" i="1"/>
  <c r="V736" i="1"/>
  <c r="V740" i="1"/>
  <c r="V751" i="1"/>
  <c r="V850" i="1"/>
  <c r="V854" i="1"/>
  <c r="V858" i="1"/>
  <c r="V876" i="1"/>
  <c r="V1243" i="1"/>
  <c r="V1405" i="1"/>
  <c r="V1709" i="1"/>
  <c r="V1764" i="1"/>
  <c r="V1778" i="1"/>
  <c r="V1792" i="1"/>
  <c r="V2526" i="1"/>
  <c r="V2616" i="1"/>
  <c r="V770" i="1"/>
  <c r="V792" i="1"/>
  <c r="V796" i="1"/>
  <c r="V802" i="1"/>
  <c r="V808" i="1"/>
  <c r="V823" i="1"/>
  <c r="V834" i="1"/>
  <c r="V859" i="1"/>
  <c r="V882" i="1"/>
  <c r="V899" i="1"/>
  <c r="V902" i="1"/>
  <c r="V913" i="1"/>
  <c r="V938" i="1"/>
  <c r="V988" i="1"/>
  <c r="V991" i="1"/>
  <c r="V999" i="1"/>
  <c r="V1039" i="1"/>
  <c r="V1085" i="1"/>
  <c r="V1104" i="1"/>
  <c r="V1108" i="1"/>
  <c r="V1115" i="1"/>
  <c r="V1261" i="1"/>
  <c r="V1265" i="1"/>
  <c r="V1287" i="1"/>
  <c r="V1291" i="1"/>
  <c r="V1299" i="1"/>
  <c r="V1384" i="1"/>
  <c r="V1399" i="1"/>
  <c r="V1692" i="1"/>
  <c r="V1696" i="1"/>
  <c r="V1786" i="1"/>
  <c r="V1789" i="1"/>
  <c r="V1866" i="1"/>
  <c r="V2016" i="1"/>
  <c r="V2031" i="1"/>
  <c r="V2080" i="1"/>
  <c r="V2102" i="1"/>
  <c r="V2108" i="1"/>
  <c r="V2178" i="1"/>
  <c r="V2182" i="1"/>
  <c r="V2186" i="1"/>
  <c r="V2282" i="1"/>
  <c r="V2286" i="1"/>
  <c r="V2290" i="1"/>
  <c r="V2301" i="1"/>
  <c r="V2305" i="1"/>
  <c r="V2309" i="1"/>
  <c r="V2546" i="1"/>
  <c r="V2552" i="1"/>
  <c r="V2602" i="1"/>
  <c r="V2606" i="1"/>
  <c r="V2628" i="1"/>
  <c r="V3468" i="1"/>
  <c r="V3472" i="1"/>
  <c r="V3483" i="1"/>
  <c r="V3490" i="1"/>
  <c r="V711" i="1"/>
  <c r="V719" i="1"/>
  <c r="V774" i="1"/>
  <c r="V812" i="1"/>
  <c r="V816" i="1"/>
  <c r="V820" i="1"/>
  <c r="V827" i="1"/>
  <c r="V946" i="1"/>
  <c r="V960" i="1"/>
  <c r="V1225" i="1"/>
  <c r="V1280" i="1"/>
  <c r="V1344" i="1"/>
  <c r="V2024" i="1"/>
  <c r="V2028" i="1"/>
  <c r="V498" i="1"/>
  <c r="V502" i="1"/>
  <c r="V524" i="1"/>
  <c r="V550" i="1"/>
  <c r="V554" i="1"/>
  <c r="V576" i="1"/>
  <c r="V591" i="1"/>
  <c r="V595" i="1"/>
  <c r="V605" i="1"/>
  <c r="V615" i="1"/>
  <c r="V626" i="1"/>
  <c r="V630" i="1"/>
  <c r="V648" i="1"/>
  <c r="V652" i="1"/>
  <c r="V665" i="1"/>
  <c r="V675" i="1"/>
  <c r="V686" i="1"/>
  <c r="V690" i="1"/>
  <c r="V694" i="1"/>
  <c r="V701" i="1"/>
  <c r="V712" i="1"/>
  <c r="V716" i="1"/>
  <c r="V720" i="1"/>
  <c r="V742" i="1"/>
  <c r="V753" i="1"/>
  <c r="V759" i="1"/>
  <c r="V775" i="1"/>
  <c r="V779" i="1"/>
  <c r="V786" i="1"/>
  <c r="V813" i="1"/>
  <c r="V817" i="1"/>
  <c r="V832" i="1"/>
  <c r="V852" i="1"/>
  <c r="V870" i="1"/>
  <c r="V877" i="1"/>
  <c r="V880" i="1"/>
  <c r="V884" i="1"/>
  <c r="V935" i="1"/>
  <c r="V1175" i="1"/>
  <c r="V1179" i="1"/>
  <c r="V1197" i="1"/>
  <c r="V1215" i="1"/>
  <c r="V1226" i="1"/>
  <c r="V1237" i="1"/>
  <c r="V1240" i="1"/>
  <c r="V1281" i="1"/>
  <c r="V1337" i="1"/>
  <c r="V1422" i="1"/>
  <c r="V1430" i="1"/>
  <c r="V1442" i="1"/>
  <c r="V1446" i="1"/>
  <c r="V1478" i="1"/>
  <c r="V1488" i="1"/>
  <c r="V1503" i="1"/>
  <c r="V1507" i="1"/>
  <c r="V1522" i="1"/>
  <c r="V1526" i="1"/>
  <c r="V1564" i="1"/>
  <c r="V1671" i="1"/>
  <c r="V1910" i="1"/>
  <c r="V1925" i="1"/>
  <c r="V2006" i="1"/>
  <c r="V2010" i="1"/>
  <c r="V2261" i="1"/>
  <c r="V2989" i="1"/>
  <c r="V2992" i="1"/>
  <c r="V3414" i="1"/>
  <c r="V1024" i="1"/>
  <c r="V1035" i="1"/>
  <c r="V1049" i="1"/>
  <c r="V1053" i="1"/>
  <c r="V1069" i="1"/>
  <c r="V1075" i="1"/>
  <c r="V1134" i="1"/>
  <c r="V1146" i="1"/>
  <c r="V1176" i="1"/>
  <c r="V1184" i="1"/>
  <c r="V1198" i="1"/>
  <c r="V1209" i="1"/>
  <c r="V1270" i="1"/>
  <c r="V1300" i="1"/>
  <c r="V1303" i="1"/>
  <c r="V1350" i="1"/>
  <c r="V1354" i="1"/>
  <c r="V1370" i="1"/>
  <c r="V1413" i="1"/>
  <c r="V1451" i="1"/>
  <c r="V1472" i="1"/>
  <c r="V1486" i="1"/>
  <c r="V1493" i="1"/>
  <c r="V1497" i="1"/>
  <c r="V1500" i="1"/>
  <c r="V1647" i="1"/>
  <c r="V1756" i="1"/>
  <c r="V1876" i="1"/>
  <c r="V1880" i="1"/>
  <c r="V1887" i="1"/>
  <c r="V1894" i="1"/>
  <c r="V1898" i="1"/>
  <c r="V1930" i="1"/>
  <c r="V1971" i="1"/>
  <c r="V1975" i="1"/>
  <c r="V2000" i="1"/>
  <c r="V2014" i="1"/>
  <c r="V2229" i="1"/>
  <c r="V2233" i="1"/>
  <c r="V2265" i="1"/>
  <c r="V2272" i="1"/>
  <c r="V2291" i="1"/>
  <c r="V2294" i="1"/>
  <c r="V2302" i="1"/>
  <c r="V2306" i="1"/>
  <c r="V2400" i="1"/>
  <c r="V2447" i="1"/>
  <c r="V2454" i="1"/>
  <c r="V2458" i="1"/>
  <c r="V2465" i="1"/>
  <c r="V2502" i="1"/>
  <c r="V2753" i="1"/>
  <c r="V2757" i="1"/>
  <c r="V2778" i="1"/>
  <c r="V2782" i="1"/>
  <c r="V2823" i="1"/>
  <c r="V3437" i="1"/>
  <c r="V3440" i="1"/>
  <c r="V3448" i="1"/>
  <c r="V3452" i="1"/>
  <c r="V3633" i="1"/>
  <c r="V3655" i="1"/>
  <c r="V967" i="1"/>
  <c r="V978" i="1"/>
  <c r="V986" i="1"/>
  <c r="V1007" i="1"/>
  <c r="V1025" i="1"/>
  <c r="V1032" i="1"/>
  <c r="V1036" i="1"/>
  <c r="V1046" i="1"/>
  <c r="V1064" i="1"/>
  <c r="V1070" i="1"/>
  <c r="V1154" i="1"/>
  <c r="V1267" i="1"/>
  <c r="V1278" i="1"/>
  <c r="V1308" i="1"/>
  <c r="V1315" i="1"/>
  <c r="V1333" i="1"/>
  <c r="V1347" i="1"/>
  <c r="V1374" i="1"/>
  <c r="V1389" i="1"/>
  <c r="V1403" i="1"/>
  <c r="V1406" i="1"/>
  <c r="V1433" i="1"/>
  <c r="V1444" i="1"/>
  <c r="V1452" i="1"/>
  <c r="V1465" i="1"/>
  <c r="V1469" i="1"/>
  <c r="V1473" i="1"/>
  <c r="V1570" i="1"/>
  <c r="V1574" i="1"/>
  <c r="V1602" i="1"/>
  <c r="V1604" i="1"/>
  <c r="V1630" i="1"/>
  <c r="V1641" i="1"/>
  <c r="V1648" i="1"/>
  <c r="V1657" i="1"/>
  <c r="V1712" i="1"/>
  <c r="V1719" i="1"/>
  <c r="V1734" i="1"/>
  <c r="V1856" i="1"/>
  <c r="V1920" i="1"/>
  <c r="V1964" i="1"/>
  <c r="V2226" i="1"/>
  <c r="V2295" i="1"/>
  <c r="V2299" i="1"/>
  <c r="V2414" i="1"/>
  <c r="V2433" i="1"/>
  <c r="V3105" i="1"/>
  <c r="V3228" i="1"/>
  <c r="V3286" i="1"/>
  <c r="V3290" i="1"/>
  <c r="V1018" i="1"/>
  <c r="V1029" i="1"/>
  <c r="V1047" i="1"/>
  <c r="V1051" i="1"/>
  <c r="V1088" i="1"/>
  <c r="V1221" i="1"/>
  <c r="V1275" i="1"/>
  <c r="V1323" i="1"/>
  <c r="V1340" i="1"/>
  <c r="V1375" i="1"/>
  <c r="V1379" i="1"/>
  <c r="V1445" i="1"/>
  <c r="V1455" i="1"/>
  <c r="V1459" i="1"/>
  <c r="V1510" i="1"/>
  <c r="V1525" i="1"/>
  <c r="V1529" i="1"/>
  <c r="V1536" i="1"/>
  <c r="V1582" i="1"/>
  <c r="V1599" i="1"/>
  <c r="V1605" i="1"/>
  <c r="V1609" i="1"/>
  <c r="V1613" i="1"/>
  <c r="V1634" i="1"/>
  <c r="V1638" i="1"/>
  <c r="V1702" i="1"/>
  <c r="V1705" i="1"/>
  <c r="V1742" i="1"/>
  <c r="V1811" i="1"/>
  <c r="V1828" i="1"/>
  <c r="V1867" i="1"/>
  <c r="V1928" i="1"/>
  <c r="V1951" i="1"/>
  <c r="V1961" i="1"/>
  <c r="V1965" i="1"/>
  <c r="V2034" i="1"/>
  <c r="V2051" i="1"/>
  <c r="V2055" i="1"/>
  <c r="V2062" i="1"/>
  <c r="V2090" i="1"/>
  <c r="V2126" i="1"/>
  <c r="V2173" i="1"/>
  <c r="V2181" i="1"/>
  <c r="V2185" i="1"/>
  <c r="V2223" i="1"/>
  <c r="V2394" i="1"/>
  <c r="V2415" i="1"/>
  <c r="V2419" i="1"/>
  <c r="V2650" i="1"/>
  <c r="V3007" i="1"/>
  <c r="V3023" i="1"/>
  <c r="V3612" i="1"/>
  <c r="V904" i="1"/>
  <c r="V919" i="1"/>
  <c r="V943" i="1"/>
  <c r="V976" i="1"/>
  <c r="V1030" i="1"/>
  <c r="V1061" i="1"/>
  <c r="V1185" i="1"/>
  <c r="V1216" i="1"/>
  <c r="V1289" i="1"/>
  <c r="V1320" i="1"/>
  <c r="V1324" i="1"/>
  <c r="V1331" i="1"/>
  <c r="V1393" i="1"/>
  <c r="V1490" i="1"/>
  <c r="V1544" i="1"/>
  <c r="V1555" i="1"/>
  <c r="V1583" i="1"/>
  <c r="V1596" i="1"/>
  <c r="V1603" i="1"/>
  <c r="V1617" i="1"/>
  <c r="V1627" i="1"/>
  <c r="V1631" i="1"/>
  <c r="V1682" i="1"/>
  <c r="V1686" i="1"/>
  <c r="V1690" i="1"/>
  <c r="V1694" i="1"/>
  <c r="V1714" i="1"/>
  <c r="V1725" i="1"/>
  <c r="V1750" i="1"/>
  <c r="V1754" i="1"/>
  <c r="V1790" i="1"/>
  <c r="V1793" i="1"/>
  <c r="V1813" i="1"/>
  <c r="V1830" i="1"/>
  <c r="V1847" i="1"/>
  <c r="V1861" i="1"/>
  <c r="V1868" i="1"/>
  <c r="V1892" i="1"/>
  <c r="V1899" i="1"/>
  <c r="V1922" i="1"/>
  <c r="V1939" i="1"/>
  <c r="V1942" i="1"/>
  <c r="V1955" i="1"/>
  <c r="V1959" i="1"/>
  <c r="V1977" i="1"/>
  <c r="V1994" i="1"/>
  <c r="V1997" i="1"/>
  <c r="V2018" i="1"/>
  <c r="V2021" i="1"/>
  <c r="V2042" i="1"/>
  <c r="V2045" i="1"/>
  <c r="V2124" i="1"/>
  <c r="V2212" i="1"/>
  <c r="V2252" i="1"/>
  <c r="V2318" i="1"/>
  <c r="V2322" i="1"/>
  <c r="V2325" i="1"/>
  <c r="V2329" i="1"/>
  <c r="V2341" i="1"/>
  <c r="V2391" i="1"/>
  <c r="V2395" i="1"/>
  <c r="V2398" i="1"/>
  <c r="V2426" i="1"/>
  <c r="V2471" i="1"/>
  <c r="V2478" i="1"/>
  <c r="V2492" i="1"/>
  <c r="V2513" i="1"/>
  <c r="V2610" i="1"/>
  <c r="V2613" i="1"/>
  <c r="V2617" i="1"/>
  <c r="V2621" i="1"/>
  <c r="V2633" i="1"/>
  <c r="V2640" i="1"/>
  <c r="V2644" i="1"/>
  <c r="V2655" i="1"/>
  <c r="V2662" i="1"/>
  <c r="V2825" i="1"/>
  <c r="V2832" i="1"/>
  <c r="V2873" i="1"/>
  <c r="V2877" i="1"/>
  <c r="V2896" i="1"/>
  <c r="V2910" i="1"/>
  <c r="V2914" i="1"/>
  <c r="V2944" i="1"/>
  <c r="V2965" i="1"/>
  <c r="V3266" i="1"/>
  <c r="V810" i="1"/>
  <c r="V822" i="1"/>
  <c r="V836" i="1"/>
  <c r="V840" i="1"/>
  <c r="V843" i="1"/>
  <c r="V894" i="1"/>
  <c r="V905" i="1"/>
  <c r="V909" i="1"/>
  <c r="V944" i="1"/>
  <c r="V977" i="1"/>
  <c r="V997" i="1"/>
  <c r="V1000" i="1"/>
  <c r="V1006" i="1"/>
  <c r="V1034" i="1"/>
  <c r="V1052" i="1"/>
  <c r="V1098" i="1"/>
  <c r="V1102" i="1"/>
  <c r="V1120" i="1"/>
  <c r="V1130" i="1"/>
  <c r="V1133" i="1"/>
  <c r="V1138" i="1"/>
  <c r="V1141" i="1"/>
  <c r="V1151" i="1"/>
  <c r="V1155" i="1"/>
  <c r="V1160" i="1"/>
  <c r="V1174" i="1"/>
  <c r="V1192" i="1"/>
  <c r="V1199" i="1"/>
  <c r="V1207" i="1"/>
  <c r="V1231" i="1"/>
  <c r="V1242" i="1"/>
  <c r="V1254" i="1"/>
  <c r="V1266" i="1"/>
  <c r="V1276" i="1"/>
  <c r="V1279" i="1"/>
  <c r="V1290" i="1"/>
  <c r="V1294" i="1"/>
  <c r="V1321" i="1"/>
  <c r="V1325" i="1"/>
  <c r="V1328" i="1"/>
  <c r="V1356" i="1"/>
  <c r="V1360" i="1"/>
  <c r="V1369" i="1"/>
  <c r="V1380" i="1"/>
  <c r="V1387" i="1"/>
  <c r="V1390" i="1"/>
  <c r="V1394" i="1"/>
  <c r="V1401" i="1"/>
  <c r="V1404" i="1"/>
  <c r="V1425" i="1"/>
  <c r="V1450" i="1"/>
  <c r="V1460" i="1"/>
  <c r="V1466" i="1"/>
  <c r="V1480" i="1"/>
  <c r="V1516" i="1"/>
  <c r="V1531" i="1"/>
  <c r="V1535" i="1"/>
  <c r="V1541" i="1"/>
  <c r="V1548" i="1"/>
  <c r="V1584" i="1"/>
  <c r="V1614" i="1"/>
  <c r="V1635" i="1"/>
  <c r="V1670" i="1"/>
  <c r="V1673" i="1"/>
  <c r="V1701" i="1"/>
  <c r="V1711" i="1"/>
  <c r="V1718" i="1"/>
  <c r="V1743" i="1"/>
  <c r="V1810" i="1"/>
  <c r="V1827" i="1"/>
  <c r="V1848" i="1"/>
  <c r="V1865" i="1"/>
  <c r="V1919" i="1"/>
  <c r="V1970" i="1"/>
  <c r="V1984" i="1"/>
  <c r="V1991" i="1"/>
  <c r="V1998" i="1"/>
  <c r="V2009" i="1"/>
  <c r="V2012" i="1"/>
  <c r="V2015" i="1"/>
  <c r="V2022" i="1"/>
  <c r="V2026" i="1"/>
  <c r="V2033" i="1"/>
  <c r="V2050" i="1"/>
  <c r="V2054" i="1"/>
  <c r="V2089" i="1"/>
  <c r="V2136" i="1"/>
  <c r="V2140" i="1"/>
  <c r="V2191" i="1"/>
  <c r="V2217" i="1"/>
  <c r="V2224" i="1"/>
  <c r="V2304" i="1"/>
  <c r="V2308" i="1"/>
  <c r="V2315" i="1"/>
  <c r="V2363" i="1"/>
  <c r="V2453" i="1"/>
  <c r="V2457" i="1"/>
  <c r="V2479" i="1"/>
  <c r="V2489" i="1"/>
  <c r="V2496" i="1"/>
  <c r="V2588" i="1"/>
  <c r="V2596" i="1"/>
  <c r="V2600" i="1"/>
  <c r="V2862" i="1"/>
  <c r="V2866" i="1"/>
  <c r="V3033" i="1"/>
  <c r="V3041" i="1"/>
  <c r="V3070" i="1"/>
  <c r="V3074" i="1"/>
  <c r="V1457" i="1"/>
  <c r="V1464" i="1"/>
  <c r="V1471" i="1"/>
  <c r="V1495" i="1"/>
  <c r="V1506" i="1"/>
  <c r="V1517" i="1"/>
  <c r="V1521" i="1"/>
  <c r="V1549" i="1"/>
  <c r="V1553" i="1"/>
  <c r="V1573" i="1"/>
  <c r="V1615" i="1"/>
  <c r="V1636" i="1"/>
  <c r="V1695" i="1"/>
  <c r="V1698" i="1"/>
  <c r="V1708" i="1"/>
  <c r="V1722" i="1"/>
  <c r="V1726" i="1"/>
  <c r="V1740" i="1"/>
  <c r="V1751" i="1"/>
  <c r="V1787" i="1"/>
  <c r="V1796" i="1"/>
  <c r="V1814" i="1"/>
  <c r="V1852" i="1"/>
  <c r="V1889" i="1"/>
  <c r="V1913" i="1"/>
  <c r="V1916" i="1"/>
  <c r="V1923" i="1"/>
  <c r="V1978" i="1"/>
  <c r="V1988" i="1"/>
  <c r="V1995" i="1"/>
  <c r="V2058" i="1"/>
  <c r="V2072" i="1"/>
  <c r="V2086" i="1"/>
  <c r="V2129" i="1"/>
  <c r="V2159" i="1"/>
  <c r="V2184" i="1"/>
  <c r="V2202" i="1"/>
  <c r="V2206" i="1"/>
  <c r="V2221" i="1"/>
  <c r="V2297" i="1"/>
  <c r="V2326" i="1"/>
  <c r="V2334" i="1"/>
  <c r="V2342" i="1"/>
  <c r="V2345" i="1"/>
  <c r="V2348" i="1"/>
  <c r="V2431" i="1"/>
  <c r="V2483" i="1"/>
  <c r="V2493" i="1"/>
  <c r="V2764" i="1"/>
  <c r="V2900" i="1"/>
  <c r="V2919" i="1"/>
  <c r="V3063" i="1"/>
  <c r="V3126" i="1"/>
  <c r="V3129" i="1"/>
  <c r="V3242" i="1"/>
  <c r="V3322" i="1"/>
  <c r="V3527" i="1"/>
  <c r="V2057" i="1"/>
  <c r="V2060" i="1"/>
  <c r="V2064" i="1"/>
  <c r="V2067" i="1"/>
  <c r="V2071" i="1"/>
  <c r="V2078" i="1"/>
  <c r="V2099" i="1"/>
  <c r="V2103" i="1"/>
  <c r="V2158" i="1"/>
  <c r="V2179" i="1"/>
  <c r="V2190" i="1"/>
  <c r="V2211" i="1"/>
  <c r="V2235" i="1"/>
  <c r="V2288" i="1"/>
  <c r="V2327" i="1"/>
  <c r="V2335" i="1"/>
  <c r="V2380" i="1"/>
  <c r="V2412" i="1"/>
  <c r="V2423" i="1"/>
  <c r="V2455" i="1"/>
  <c r="V2476" i="1"/>
  <c r="V2490" i="1"/>
  <c r="V2589" i="1"/>
  <c r="V2614" i="1"/>
  <c r="V2637" i="1"/>
  <c r="V2689" i="1"/>
  <c r="V2707" i="1"/>
  <c r="V2711" i="1"/>
  <c r="V2718" i="1"/>
  <c r="V2795" i="1"/>
  <c r="V2806" i="1"/>
  <c r="V2817" i="1"/>
  <c r="V2890" i="1"/>
  <c r="V2898" i="1"/>
  <c r="V2905" i="1"/>
  <c r="V2912" i="1"/>
  <c r="V2916" i="1"/>
  <c r="V3151" i="1"/>
  <c r="V3264" i="1"/>
  <c r="V3300" i="1"/>
  <c r="V3304" i="1"/>
  <c r="V3368" i="1"/>
  <c r="V3372" i="1"/>
  <c r="V3381" i="1"/>
  <c r="V3580" i="1"/>
  <c r="V3596" i="1"/>
  <c r="V3606" i="1"/>
  <c r="V3652" i="1"/>
  <c r="V2075" i="1"/>
  <c r="V2113" i="1"/>
  <c r="V2120" i="1"/>
  <c r="V2155" i="1"/>
  <c r="V2169" i="1"/>
  <c r="V2194" i="1"/>
  <c r="V2208" i="1"/>
  <c r="V2219" i="1"/>
  <c r="V2222" i="1"/>
  <c r="V2225" i="1"/>
  <c r="V2228" i="1"/>
  <c r="V2257" i="1"/>
  <c r="V2260" i="1"/>
  <c r="V2267" i="1"/>
  <c r="V2278" i="1"/>
  <c r="V2289" i="1"/>
  <c r="V2296" i="1"/>
  <c r="V2307" i="1"/>
  <c r="V2310" i="1"/>
  <c r="V2314" i="1"/>
  <c r="V2328" i="1"/>
  <c r="V2332" i="1"/>
  <c r="V2349" i="1"/>
  <c r="V2353" i="1"/>
  <c r="V2357" i="1"/>
  <c r="V2364" i="1"/>
  <c r="V2367" i="1"/>
  <c r="V2381" i="1"/>
  <c r="V2385" i="1"/>
  <c r="V2396" i="1"/>
  <c r="V2403" i="1"/>
  <c r="V2413" i="1"/>
  <c r="V2417" i="1"/>
  <c r="V2424" i="1"/>
  <c r="V2456" i="1"/>
  <c r="V2460" i="1"/>
  <c r="V2477" i="1"/>
  <c r="V2525" i="1"/>
  <c r="V2532" i="1"/>
  <c r="V2544" i="1"/>
  <c r="V2560" i="1"/>
  <c r="V2563" i="1"/>
  <c r="V2582" i="1"/>
  <c r="V2590" i="1"/>
  <c r="V2594" i="1"/>
  <c r="V2601" i="1"/>
  <c r="V2660" i="1"/>
  <c r="V2671" i="1"/>
  <c r="V2682" i="1"/>
  <c r="V2700" i="1"/>
  <c r="V2788" i="1"/>
  <c r="V2872" i="1"/>
  <c r="V3014" i="1"/>
  <c r="V3054" i="1"/>
  <c r="V3058" i="1"/>
  <c r="V3145" i="1"/>
  <c r="V3148" i="1"/>
  <c r="V3155" i="1"/>
  <c r="V3233" i="1"/>
  <c r="V3247" i="1"/>
  <c r="V3251" i="1"/>
  <c r="V3353" i="1"/>
  <c r="V3359" i="1"/>
  <c r="V3362" i="1"/>
  <c r="V3442" i="1"/>
  <c r="V3554" i="1"/>
  <c r="V3638" i="1"/>
  <c r="V2442" i="1"/>
  <c r="V2467" i="1"/>
  <c r="V2474" i="1"/>
  <c r="V2498" i="1"/>
  <c r="V2583" i="1"/>
  <c r="V2598" i="1"/>
  <c r="V2631" i="1"/>
  <c r="V2635" i="1"/>
  <c r="V2760" i="1"/>
  <c r="V2773" i="1"/>
  <c r="V2843" i="1"/>
  <c r="V2851" i="1"/>
  <c r="V2917" i="1"/>
  <c r="V2942" i="1"/>
  <c r="V2960" i="1"/>
  <c r="V3081" i="1"/>
  <c r="V3240" i="1"/>
  <c r="V3258" i="1"/>
  <c r="V3324" i="1"/>
  <c r="V3406" i="1"/>
  <c r="V3410" i="1"/>
  <c r="V3625" i="1"/>
  <c r="V2643" i="1"/>
  <c r="V2654" i="1"/>
  <c r="V2679" i="1"/>
  <c r="V2683" i="1"/>
  <c r="V2693" i="1"/>
  <c r="V2708" i="1"/>
  <c r="V2712" i="1"/>
  <c r="V2719" i="1"/>
  <c r="V2740" i="1"/>
  <c r="V2744" i="1"/>
  <c r="V2751" i="1"/>
  <c r="V2777" i="1"/>
  <c r="V2792" i="1"/>
  <c r="V2796" i="1"/>
  <c r="V2803" i="1"/>
  <c r="V2820" i="1"/>
  <c r="V2950" i="1"/>
  <c r="V2954" i="1"/>
  <c r="V2998" i="1"/>
  <c r="V3006" i="1"/>
  <c r="V3034" i="1"/>
  <c r="V3084" i="1"/>
  <c r="V3088" i="1"/>
  <c r="V3099" i="1"/>
  <c r="V3114" i="1"/>
  <c r="V3160" i="1"/>
  <c r="V3192" i="1"/>
  <c r="V3203" i="1"/>
  <c r="V3216" i="1"/>
  <c r="V3223" i="1"/>
  <c r="V3227" i="1"/>
  <c r="V3289" i="1"/>
  <c r="V3293" i="1"/>
  <c r="V3297" i="1"/>
  <c r="V3301" i="1"/>
  <c r="V3319" i="1"/>
  <c r="V3323" i="1"/>
  <c r="V3367" i="1"/>
  <c r="V3375" i="1"/>
  <c r="V3390" i="1"/>
  <c r="V3407" i="1"/>
  <c r="V3418" i="1"/>
  <c r="V3422" i="1"/>
  <c r="V3425" i="1"/>
  <c r="V3518" i="1"/>
  <c r="V3533" i="1"/>
  <c r="V3555" i="1"/>
  <c r="V3558" i="1"/>
  <c r="V3562" i="1"/>
  <c r="V3566" i="1"/>
  <c r="V3570" i="1"/>
  <c r="V3634" i="1"/>
  <c r="V3637" i="1"/>
  <c r="V3644" i="1"/>
  <c r="V2548" i="1"/>
  <c r="V2551" i="1"/>
  <c r="V2554" i="1"/>
  <c r="V2564" i="1"/>
  <c r="V2584" i="1"/>
  <c r="V2587" i="1"/>
  <c r="V2608" i="1"/>
  <c r="V2615" i="1"/>
  <c r="V2623" i="1"/>
  <c r="V2638" i="1"/>
  <c r="V2645" i="1"/>
  <c r="V2710" i="1"/>
  <c r="V2763" i="1"/>
  <c r="V2787" i="1"/>
  <c r="V2794" i="1"/>
  <c r="V2808" i="1"/>
  <c r="V2812" i="1"/>
  <c r="V2816" i="1"/>
  <c r="V2848" i="1"/>
  <c r="V2876" i="1"/>
  <c r="V2887" i="1"/>
  <c r="V2899" i="1"/>
  <c r="V2913" i="1"/>
  <c r="V2920" i="1"/>
  <c r="V2927" i="1"/>
  <c r="V2931" i="1"/>
  <c r="V2952" i="1"/>
  <c r="V2972" i="1"/>
  <c r="V3090" i="1"/>
  <c r="V3094" i="1"/>
  <c r="V3116" i="1"/>
  <c r="V3134" i="1"/>
  <c r="V3169" i="1"/>
  <c r="V3194" i="1"/>
  <c r="V3225" i="1"/>
  <c r="V3243" i="1"/>
  <c r="V3267" i="1"/>
  <c r="V3271" i="1"/>
  <c r="V3277" i="1"/>
  <c r="V3283" i="1"/>
  <c r="V3299" i="1"/>
  <c r="V3306" i="1"/>
  <c r="V3317" i="1"/>
  <c r="V3363" i="1"/>
  <c r="V3386" i="1"/>
  <c r="V3449" i="1"/>
  <c r="V3453" i="1"/>
  <c r="V3466" i="1"/>
  <c r="V3473" i="1"/>
  <c r="V3477" i="1"/>
  <c r="V3494" i="1"/>
  <c r="V3505" i="1"/>
  <c r="V3516" i="1"/>
  <c r="V3546" i="1"/>
  <c r="V3553" i="1"/>
  <c r="V2673" i="1"/>
  <c r="V2676" i="1"/>
  <c r="V2680" i="1"/>
  <c r="V2698" i="1"/>
  <c r="V2701" i="1"/>
  <c r="V2713" i="1"/>
  <c r="V2793" i="1"/>
  <c r="V2871" i="1"/>
  <c r="V2882" i="1"/>
  <c r="V2915" i="1"/>
  <c r="V2929" i="1"/>
  <c r="V2939" i="1"/>
  <c r="V2943" i="1"/>
  <c r="V2957" i="1"/>
  <c r="V2967" i="1"/>
  <c r="V2974" i="1"/>
  <c r="V2997" i="1"/>
  <c r="V3001" i="1"/>
  <c r="V3016" i="1"/>
  <c r="V3022" i="1"/>
  <c r="V3047" i="1"/>
  <c r="V3053" i="1"/>
  <c r="V3064" i="1"/>
  <c r="V3100" i="1"/>
  <c r="V3115" i="1"/>
  <c r="V3143" i="1"/>
  <c r="V3157" i="1"/>
  <c r="V3165" i="1"/>
  <c r="V3184" i="1"/>
  <c r="V3189" i="1"/>
  <c r="V3220" i="1"/>
  <c r="V3224" i="1"/>
  <c r="V3238" i="1"/>
  <c r="V3249" i="1"/>
  <c r="V3288" i="1"/>
  <c r="V3307" i="1"/>
  <c r="V3311" i="1"/>
  <c r="V3314" i="1"/>
  <c r="V3336" i="1"/>
  <c r="V3346" i="1"/>
  <c r="V3365" i="1"/>
  <c r="V3373" i="1"/>
  <c r="V3420" i="1"/>
  <c r="V3451" i="1"/>
  <c r="V3457" i="1"/>
  <c r="V3471" i="1"/>
  <c r="V3506" i="1"/>
  <c r="V3514" i="1"/>
  <c r="V3529" i="1"/>
  <c r="V3543" i="1"/>
  <c r="V3547" i="1"/>
  <c r="V3565" i="1"/>
  <c r="V3587" i="1"/>
  <c r="V3589" i="1"/>
  <c r="V3599" i="1"/>
  <c r="V3609" i="1"/>
  <c r="V3613" i="1"/>
  <c r="V3639" i="1"/>
  <c r="V3642" i="1"/>
  <c r="V3646" i="1"/>
  <c r="V3653" i="1"/>
  <c r="V2963" i="1"/>
  <c r="V2966" i="1"/>
  <c r="V2973" i="1"/>
  <c r="V2977" i="1"/>
  <c r="V2986" i="1"/>
  <c r="V3000" i="1"/>
  <c r="V3004" i="1"/>
  <c r="V3045" i="1"/>
  <c r="V3049" i="1"/>
  <c r="V3121" i="1"/>
  <c r="V3124" i="1"/>
  <c r="V3159" i="1"/>
  <c r="V3171" i="1"/>
  <c r="V3195" i="1"/>
  <c r="V3205" i="1"/>
  <c r="V3218" i="1"/>
  <c r="V3222" i="1"/>
  <c r="V3226" i="1"/>
  <c r="V3246" i="1"/>
  <c r="V3250" i="1"/>
  <c r="V3253" i="1"/>
  <c r="V3280" i="1"/>
  <c r="V3284" i="1"/>
  <c r="V3291" i="1"/>
  <c r="V3295" i="1"/>
  <c r="V3302" i="1"/>
  <c r="V3305" i="1"/>
  <c r="V3327" i="1"/>
  <c r="V3334" i="1"/>
  <c r="V3341" i="1"/>
  <c r="V3344" i="1"/>
  <c r="V3348" i="1"/>
  <c r="V3370" i="1"/>
  <c r="V3389" i="1"/>
  <c r="V3409" i="1"/>
  <c r="V3415" i="1"/>
  <c r="V3426" i="1"/>
  <c r="V3436" i="1"/>
  <c r="V3450" i="1"/>
  <c r="V3463" i="1"/>
  <c r="V3470" i="1"/>
  <c r="V3495" i="1"/>
  <c r="V3509" i="1"/>
  <c r="V3538" i="1"/>
  <c r="V3545" i="1"/>
  <c r="V3549" i="1"/>
  <c r="V3578" i="1"/>
  <c r="V3581" i="1"/>
  <c r="V3601" i="1"/>
  <c r="V3604" i="1"/>
  <c r="V3621" i="1"/>
  <c r="V3624" i="1"/>
  <c r="V3643" i="1"/>
  <c r="V3647" i="1"/>
  <c r="V3657" i="1"/>
  <c r="V45" i="1"/>
  <c r="V76" i="1"/>
  <c r="V107" i="1"/>
  <c r="V137" i="1"/>
  <c r="V169" i="1"/>
  <c r="V200" i="1"/>
  <c r="V206" i="1"/>
  <c r="V153" i="1"/>
  <c r="V185" i="1"/>
  <c r="V214" i="1"/>
  <c r="V222" i="1"/>
  <c r="Y11" i="1"/>
  <c r="Y19" i="1"/>
  <c r="Y27" i="1"/>
  <c r="Y35" i="1"/>
  <c r="Y4" i="1"/>
  <c r="Y12" i="1"/>
  <c r="Y20" i="1"/>
  <c r="Y28" i="1"/>
  <c r="Y3" i="1"/>
  <c r="Y10" i="1"/>
  <c r="Y18" i="1"/>
  <c r="Y26" i="1"/>
  <c r="Y34" i="1"/>
  <c r="Y5" i="1"/>
  <c r="Y13" i="1"/>
  <c r="Y21" i="1"/>
  <c r="Y29" i="1"/>
  <c r="V2149" i="1"/>
  <c r="V3059" i="1"/>
  <c r="V3154" i="1"/>
  <c r="Y6" i="1"/>
  <c r="Y14" i="1"/>
  <c r="Y22" i="1"/>
  <c r="V323" i="1"/>
  <c r="V389" i="1"/>
  <c r="V440" i="1"/>
  <c r="V463" i="1"/>
  <c r="V530" i="1"/>
  <c r="V575" i="1"/>
  <c r="V604" i="1"/>
  <c r="V674" i="1"/>
  <c r="V705" i="1"/>
  <c r="V807" i="1"/>
  <c r="V815" i="1"/>
  <c r="V830" i="1"/>
  <c r="V851" i="1"/>
  <c r="V900" i="1"/>
  <c r="V931" i="1"/>
  <c r="V961" i="1"/>
  <c r="V981" i="1"/>
  <c r="V1010" i="1"/>
  <c r="V1171" i="1"/>
  <c r="V1330" i="1"/>
  <c r="V1351" i="1"/>
  <c r="V1409" i="1"/>
  <c r="V1494" i="1"/>
  <c r="V1511" i="1"/>
  <c r="V1534" i="1"/>
  <c r="V1578" i="1"/>
  <c r="V1903" i="1"/>
  <c r="V1936" i="1"/>
  <c r="V1967" i="1"/>
  <c r="V1974" i="1"/>
  <c r="V2125" i="1"/>
  <c r="V2146" i="1"/>
  <c r="V2207" i="1"/>
  <c r="V2238" i="1"/>
  <c r="V2468" i="1"/>
  <c r="V2885" i="1"/>
  <c r="V3261" i="1"/>
  <c r="V408" i="1"/>
  <c r="V472" i="1"/>
  <c r="V536" i="1"/>
  <c r="V599" i="1"/>
  <c r="V659" i="1"/>
  <c r="V721" i="1"/>
  <c r="V784" i="1"/>
  <c r="V846" i="1"/>
  <c r="V918" i="1"/>
  <c r="V930" i="1"/>
  <c r="V992" i="1"/>
  <c r="V1093" i="1"/>
  <c r="V1119" i="1"/>
  <c r="V1162" i="1"/>
  <c r="V1345" i="1"/>
  <c r="V1420" i="1"/>
  <c r="V1463" i="1"/>
  <c r="V1482" i="1"/>
  <c r="V1546" i="1"/>
  <c r="V1658" i="1"/>
  <c r="V1687" i="1"/>
  <c r="V1716" i="1"/>
  <c r="V1745" i="1"/>
  <c r="V1776" i="1"/>
  <c r="V1871" i="1"/>
  <c r="V1927" i="1"/>
  <c r="V1956" i="1"/>
  <c r="V2001" i="1"/>
  <c r="V2027" i="1"/>
  <c r="V838" i="1"/>
  <c r="V898" i="1"/>
  <c r="V907" i="1"/>
  <c r="V933" i="1"/>
  <c r="V970" i="1"/>
  <c r="V1033" i="1"/>
  <c r="V1057" i="1"/>
  <c r="V1116" i="1"/>
  <c r="V1191" i="1"/>
  <c r="V1255" i="1"/>
  <c r="V1319" i="1"/>
  <c r="V1512" i="1"/>
  <c r="V1598" i="1"/>
  <c r="V1623" i="1"/>
  <c r="V1684" i="1"/>
  <c r="V1854" i="1"/>
  <c r="V1881" i="1"/>
  <c r="V1912" i="1"/>
  <c r="V1976" i="1"/>
  <c r="V1992" i="1"/>
  <c r="V2039" i="1"/>
  <c r="V2069" i="1"/>
  <c r="V2107" i="1"/>
  <c r="V2144" i="1"/>
  <c r="V2199" i="1"/>
  <c r="V2213" i="1"/>
  <c r="V2370" i="1"/>
  <c r="V2428" i="1"/>
  <c r="V2591" i="1"/>
  <c r="V2595" i="1"/>
  <c r="V2724" i="1"/>
  <c r="V2839" i="1"/>
  <c r="V2888" i="1"/>
  <c r="V3199" i="1"/>
  <c r="V3537" i="1"/>
  <c r="V3551" i="1"/>
  <c r="V1298" i="1"/>
  <c r="V1362" i="1"/>
  <c r="V1424" i="1"/>
  <c r="V1483" i="1"/>
  <c r="V1509" i="1"/>
  <c r="V1560" i="1"/>
  <c r="V1620" i="1"/>
  <c r="V1733" i="1"/>
  <c r="V1841" i="1"/>
  <c r="V1878" i="1"/>
  <c r="V2094" i="1"/>
  <c r="V2101" i="1"/>
  <c r="V2111" i="1"/>
  <c r="V2141" i="1"/>
  <c r="V2189" i="1"/>
  <c r="V2210" i="1"/>
  <c r="V2432" i="1"/>
  <c r="V2522" i="1"/>
  <c r="V2721" i="1"/>
  <c r="V2798" i="1"/>
  <c r="V3320" i="1"/>
  <c r="V942" i="1"/>
  <c r="V1048" i="1"/>
  <c r="V1147" i="1"/>
  <c r="V1156" i="1"/>
  <c r="V1178" i="1"/>
  <c r="V1282" i="1"/>
  <c r="V1109" i="1"/>
  <c r="V1346" i="1"/>
  <c r="V1849" i="1"/>
  <c r="V1870" i="1"/>
  <c r="V1937" i="1"/>
  <c r="V1969" i="1"/>
  <c r="V1999" i="1"/>
  <c r="V2503" i="1"/>
  <c r="V2619" i="1"/>
  <c r="V2670" i="1"/>
  <c r="V2736" i="1"/>
  <c r="V2784" i="1"/>
  <c r="V2811" i="1"/>
  <c r="V2824" i="1"/>
  <c r="V2840" i="1"/>
  <c r="V2870" i="1"/>
  <c r="V3037" i="1"/>
  <c r="V929" i="1"/>
  <c r="V995" i="1"/>
  <c r="V1040" i="1"/>
  <c r="V1067" i="1"/>
  <c r="V1140" i="1"/>
  <c r="V1170" i="1"/>
  <c r="V1274" i="1"/>
  <c r="V1283" i="1"/>
  <c r="V1306" i="1"/>
  <c r="V1358" i="1"/>
  <c r="V1408" i="1"/>
  <c r="V1431" i="1"/>
  <c r="V1496" i="1"/>
  <c r="V1542" i="1"/>
  <c r="V1571" i="1"/>
  <c r="V1645" i="1"/>
  <c r="V1677" i="1"/>
  <c r="V1780" i="1"/>
  <c r="V1788" i="1"/>
  <c r="V1809" i="1"/>
  <c r="V1860" i="1"/>
  <c r="V1911" i="1"/>
  <c r="V1934" i="1"/>
  <c r="V1966" i="1"/>
  <c r="V2023" i="1"/>
  <c r="V2046" i="1"/>
  <c r="V2118" i="1"/>
  <c r="V2133" i="1"/>
  <c r="V2166" i="1"/>
  <c r="V2192" i="1"/>
  <c r="V2253" i="1"/>
  <c r="V2283" i="1"/>
  <c r="V2352" i="1"/>
  <c r="V2379" i="1"/>
  <c r="V2464" i="1"/>
  <c r="V2536" i="1"/>
  <c r="V2580" i="1"/>
  <c r="V2821" i="1"/>
  <c r="V2987" i="1"/>
  <c r="V3164" i="1"/>
  <c r="V3281" i="1"/>
  <c r="V3620" i="1"/>
  <c r="V1987" i="1"/>
  <c r="V2038" i="1"/>
  <c r="V2061" i="1"/>
  <c r="V2128" i="1"/>
  <c r="V2174" i="1"/>
  <c r="V2203" i="1"/>
  <c r="V2538" i="1"/>
  <c r="V2567" i="1"/>
  <c r="V2672" i="1"/>
  <c r="V2705" i="1"/>
  <c r="V2758" i="1"/>
  <c r="V2779" i="1"/>
  <c r="V2810" i="1"/>
  <c r="V2835" i="1"/>
  <c r="V2909" i="1"/>
  <c r="V2978" i="1"/>
  <c r="V3005" i="1"/>
  <c r="V3071" i="1"/>
  <c r="V3103" i="1"/>
  <c r="V3296" i="1"/>
  <c r="V3352" i="1"/>
  <c r="V3434" i="1"/>
  <c r="V3504" i="1"/>
  <c r="V3540" i="1"/>
  <c r="V3557" i="1"/>
  <c r="V3591" i="1"/>
  <c r="V2854" i="1"/>
  <c r="V2863" i="1"/>
  <c r="V2886" i="1"/>
  <c r="V2938" i="1"/>
  <c r="V2990" i="1"/>
  <c r="V3012" i="1"/>
  <c r="V3076" i="1"/>
  <c r="V3107" i="1"/>
  <c r="V3209" i="1"/>
  <c r="V3248" i="1"/>
  <c r="V3325" i="1"/>
  <c r="V3364" i="1"/>
  <c r="V3376" i="1"/>
  <c r="V3392" i="1"/>
  <c r="V3416" i="1"/>
  <c r="V3445" i="1"/>
  <c r="V3460" i="1"/>
  <c r="V3561" i="1"/>
  <c r="V3628" i="1"/>
  <c r="V875" i="1"/>
  <c r="V937" i="1"/>
  <c r="V1001" i="1"/>
  <c r="V1063" i="1"/>
  <c r="V1125" i="1"/>
  <c r="V1186" i="1"/>
  <c r="V1250" i="1"/>
  <c r="V1314" i="1"/>
  <c r="V1376" i="1"/>
  <c r="V1440" i="1"/>
  <c r="V1502" i="1"/>
  <c r="V1566" i="1"/>
  <c r="V1629" i="1"/>
  <c r="V1693" i="1"/>
  <c r="V1757" i="1"/>
  <c r="V1817" i="1"/>
  <c r="V1879" i="1"/>
  <c r="V1943" i="1"/>
  <c r="V2007" i="1"/>
  <c r="V2070" i="1"/>
  <c r="V2134" i="1"/>
  <c r="V2198" i="1"/>
  <c r="V2262" i="1"/>
  <c r="V2337" i="1"/>
  <c r="V2369" i="1"/>
  <c r="V2472" i="1"/>
  <c r="V2481" i="1"/>
  <c r="V2504" i="1"/>
  <c r="V2555" i="1"/>
  <c r="V2607" i="1"/>
  <c r="V2630" i="1"/>
  <c r="V2697" i="1"/>
  <c r="V2743" i="1"/>
  <c r="V2771" i="1"/>
  <c r="V2846" i="1"/>
  <c r="V2878" i="1"/>
  <c r="V2982" i="1"/>
  <c r="V2991" i="1"/>
  <c r="V3013" i="1"/>
  <c r="V3051" i="1"/>
  <c r="V3067" i="1"/>
  <c r="V3083" i="1"/>
  <c r="V3137" i="1"/>
  <c r="V3191" i="1"/>
  <c r="V3269" i="1"/>
  <c r="V3316" i="1"/>
  <c r="V3332" i="1"/>
  <c r="V3356" i="1"/>
  <c r="V3417" i="1"/>
  <c r="V3433" i="1"/>
  <c r="V3446" i="1"/>
  <c r="V3488" i="1"/>
  <c r="V3497" i="1"/>
  <c r="V3522" i="1"/>
  <c r="V3605" i="1"/>
  <c r="V3650" i="1"/>
  <c r="V2321" i="1"/>
  <c r="V2384" i="1"/>
  <c r="V2448" i="1"/>
  <c r="V2512" i="1"/>
  <c r="V2575" i="1"/>
  <c r="V2639" i="1"/>
  <c r="V2703" i="1"/>
  <c r="V2767" i="1"/>
  <c r="V2830" i="1"/>
  <c r="V2894" i="1"/>
  <c r="V2958" i="1"/>
  <c r="V3021" i="1"/>
  <c r="V3092" i="1"/>
  <c r="V3181" i="1"/>
  <c r="V3230" i="1"/>
  <c r="V3265" i="1"/>
  <c r="V3345" i="1"/>
  <c r="V3371" i="1"/>
  <c r="V3382" i="1"/>
  <c r="V3393" i="1"/>
  <c r="V3435" i="1"/>
  <c r="V3458" i="1"/>
  <c r="V3496" i="1"/>
  <c r="V3532" i="1"/>
  <c r="V3583" i="1"/>
  <c r="V3044" i="1"/>
  <c r="V3075" i="1"/>
  <c r="V3176" i="1"/>
  <c r="V3207" i="1"/>
  <c r="V3257" i="1"/>
  <c r="V3308" i="1"/>
  <c r="V3331" i="1"/>
  <c r="V3395" i="1"/>
  <c r="V3441" i="1"/>
  <c r="V3469" i="1"/>
  <c r="V3544" i="1"/>
  <c r="V3576" i="1"/>
  <c r="V3028" i="1"/>
  <c r="V3091" i="1"/>
  <c r="V3152" i="1"/>
  <c r="V3215" i="1"/>
  <c r="V3276" i="1"/>
  <c r="V3340" i="1"/>
  <c r="V3401" i="1"/>
  <c r="V3464" i="1"/>
  <c r="V3528" i="1"/>
  <c r="V3651" i="1"/>
  <c r="AI34" i="1" l="1"/>
  <c r="AI1369" i="1"/>
  <c r="AI392" i="1"/>
  <c r="AI391" i="1"/>
  <c r="AI1402" i="1"/>
  <c r="AI1070" i="1"/>
  <c r="AI1497" i="1"/>
  <c r="AI1209" i="1"/>
  <c r="AI1586" i="1"/>
  <c r="AI1178" i="1"/>
  <c r="AI1106" i="1"/>
  <c r="AI1393" i="1"/>
  <c r="AI344" i="1"/>
  <c r="AI1354" i="1"/>
  <c r="AI985" i="1"/>
  <c r="AI1481" i="1"/>
  <c r="AI1225" i="1"/>
  <c r="AI776" i="1"/>
  <c r="AI351" i="1"/>
  <c r="AI1233" i="1"/>
  <c r="AI1610" i="1"/>
  <c r="AI1634" i="1"/>
  <c r="AI1378" i="1"/>
  <c r="AI1122" i="1"/>
  <c r="AI271" i="1"/>
  <c r="AI1441" i="1"/>
  <c r="AI1185" i="1"/>
  <c r="AI600" i="1"/>
  <c r="AI1560" i="1"/>
  <c r="AI1408" i="1"/>
  <c r="AI1264" i="1"/>
  <c r="AI1093" i="1"/>
  <c r="AI766" i="1"/>
  <c r="AI1639" i="1"/>
  <c r="AI1479" i="1"/>
  <c r="AI1303" i="1"/>
  <c r="AI1151" i="1"/>
  <c r="AI880" i="1"/>
  <c r="AI248" i="1"/>
  <c r="AI1558" i="1"/>
  <c r="AI1358" i="1"/>
  <c r="AI1142" i="1"/>
  <c r="AI728" i="1"/>
  <c r="AI1637" i="1"/>
  <c r="AI1573" i="1"/>
  <c r="AI1509" i="1"/>
  <c r="AI1445" i="1"/>
  <c r="AI1381" i="1"/>
  <c r="AI1317" i="1"/>
  <c r="AI1253" i="1"/>
  <c r="AI1189" i="1"/>
  <c r="AI1125" i="1"/>
  <c r="AI1037" i="1"/>
  <c r="AI871" i="1"/>
  <c r="AI614" i="1"/>
  <c r="AI290" i="1"/>
  <c r="AI46" i="1"/>
  <c r="AI254" i="1"/>
  <c r="AI456" i="1"/>
  <c r="AI666" i="1"/>
  <c r="AI828" i="1"/>
  <c r="AI950" i="1"/>
  <c r="AI126" i="1"/>
  <c r="AI336" i="1"/>
  <c r="AI538" i="1"/>
  <c r="AI732" i="1"/>
  <c r="AI878" i="1"/>
  <c r="AI995" i="1"/>
  <c r="AI208" i="1"/>
  <c r="AI418" i="1"/>
  <c r="AI622" i="1"/>
  <c r="AI792" i="1"/>
  <c r="AI923" i="1"/>
  <c r="AI1598" i="1"/>
  <c r="AI1414" i="1"/>
  <c r="AI1230" i="1"/>
  <c r="AI990" i="1"/>
  <c r="AI209" i="1"/>
  <c r="AI1612" i="1"/>
  <c r="AI1548" i="1"/>
  <c r="AI1484" i="1"/>
  <c r="AI1420" i="1"/>
  <c r="AI1356" i="1"/>
  <c r="AI1292" i="1"/>
  <c r="AI1228" i="1"/>
  <c r="AI1164" i="1"/>
  <c r="AI1017" i="1"/>
  <c r="AI1593" i="1"/>
  <c r="AI1625" i="1"/>
  <c r="AI1113" i="1"/>
  <c r="AI838" i="1"/>
  <c r="AI1241" i="1"/>
  <c r="AI1069" i="1"/>
  <c r="AI1330" i="1"/>
  <c r="AI1056" i="1"/>
  <c r="AI913" i="1"/>
  <c r="AI1329" i="1"/>
  <c r="AI1642" i="1"/>
  <c r="AI1322" i="1"/>
  <c r="AI777" i="1"/>
  <c r="AI1449" i="1"/>
  <c r="AI1193" i="1"/>
  <c r="AI634" i="1"/>
  <c r="AI1649" i="1"/>
  <c r="AI1169" i="1"/>
  <c r="AI1482" i="1"/>
  <c r="AI1602" i="1"/>
  <c r="AI1346" i="1"/>
  <c r="AI1081" i="1"/>
  <c r="AI110" i="1"/>
  <c r="AI1409" i="1"/>
  <c r="AI1153" i="1"/>
  <c r="AI424" i="1"/>
  <c r="AI1544" i="1"/>
  <c r="AI1392" i="1"/>
  <c r="AI1248" i="1"/>
  <c r="AI1065" i="1"/>
  <c r="AI704" i="1"/>
  <c r="AI1623" i="1"/>
  <c r="AI1447" i="1"/>
  <c r="AI1287" i="1"/>
  <c r="AI1135" i="1"/>
  <c r="AI799" i="1"/>
  <c r="AI210" i="1"/>
  <c r="AI1526" i="1"/>
  <c r="AI1334" i="1"/>
  <c r="AI1126" i="1"/>
  <c r="AI626" i="1"/>
  <c r="AI1629" i="1"/>
  <c r="AI1565" i="1"/>
  <c r="AI1501" i="1"/>
  <c r="AI1437" i="1"/>
  <c r="AI1373" i="1"/>
  <c r="AI1309" i="1"/>
  <c r="AI1245" i="1"/>
  <c r="AI1181" i="1"/>
  <c r="AI1117" i="1"/>
  <c r="AI1023" i="1"/>
  <c r="AI851" i="1"/>
  <c r="AI580" i="1"/>
  <c r="AI241" i="1"/>
  <c r="AI68" i="1"/>
  <c r="AI276" i="1"/>
  <c r="AI486" i="1"/>
  <c r="AI692" i="1"/>
  <c r="AI848" i="1"/>
  <c r="AI962" i="1"/>
  <c r="AI148" i="1"/>
  <c r="AI358" i="1"/>
  <c r="AI568" i="1"/>
  <c r="AI752" i="1"/>
  <c r="AI894" i="1"/>
  <c r="AI26" i="1"/>
  <c r="AI230" i="1"/>
  <c r="AI440" i="1"/>
  <c r="AI648" i="1"/>
  <c r="AI814" i="1"/>
  <c r="AI939" i="1"/>
  <c r="AI1574" i="1"/>
  <c r="AI1390" i="1"/>
  <c r="AI1214" i="1"/>
  <c r="AI924" i="1"/>
  <c r="AI81" i="1"/>
  <c r="AI1604" i="1"/>
  <c r="AI1540" i="1"/>
  <c r="AI1476" i="1"/>
  <c r="AI1412" i="1"/>
  <c r="AI1348" i="1"/>
  <c r="AI1284" i="1"/>
  <c r="AI1220" i="1"/>
  <c r="AI1156" i="1"/>
  <c r="AI1434" i="1"/>
  <c r="AI1498" i="1"/>
  <c r="AI1530" i="1"/>
  <c r="AI1657" i="1"/>
  <c r="AI222" i="1"/>
  <c r="AI839" i="1"/>
  <c r="AI718" i="1"/>
  <c r="AI223" i="1"/>
  <c r="AI708" i="1"/>
  <c r="AI520" i="1"/>
  <c r="AI1265" i="1"/>
  <c r="AI1578" i="1"/>
  <c r="AI1290" i="1"/>
  <c r="AI312" i="1"/>
  <c r="AI1417" i="1"/>
  <c r="AI1161" i="1"/>
  <c r="AI472" i="1"/>
  <c r="AI1617" i="1"/>
  <c r="AI1105" i="1"/>
  <c r="AI1130" i="1"/>
  <c r="AI1570" i="1"/>
  <c r="AI1314" i="1"/>
  <c r="AI1031" i="1"/>
  <c r="AI1633" i="1"/>
  <c r="AI1377" i="1"/>
  <c r="AI1121" i="1"/>
  <c r="AI263" i="1"/>
  <c r="AI1528" i="1"/>
  <c r="AI1376" i="1"/>
  <c r="AI1232" i="1"/>
  <c r="AI1054" i="1"/>
  <c r="AI551" i="1"/>
  <c r="AI1599" i="1"/>
  <c r="AI1431" i="1"/>
  <c r="AI1271" i="1"/>
  <c r="AI1119" i="1"/>
  <c r="AI740" i="1"/>
  <c r="AI130" i="1"/>
  <c r="AI1494" i="1"/>
  <c r="AI1310" i="1"/>
  <c r="AI1102" i="1"/>
  <c r="AI498" i="1"/>
  <c r="AI1621" i="1"/>
  <c r="AI1557" i="1"/>
  <c r="AI1493" i="1"/>
  <c r="AI1429" i="1"/>
  <c r="AI1365" i="1"/>
  <c r="AI1301" i="1"/>
  <c r="AI1237" i="1"/>
  <c r="AI1173" i="1"/>
  <c r="AI1109" i="1"/>
  <c r="AI1008" i="1"/>
  <c r="AI817" i="1"/>
  <c r="AI532" i="1"/>
  <c r="AI196" i="1"/>
  <c r="AI95" i="1"/>
  <c r="AI305" i="1"/>
  <c r="AI514" i="1"/>
  <c r="AI709" i="1"/>
  <c r="AI860" i="1"/>
  <c r="AI978" i="1"/>
  <c r="AI177" i="1"/>
  <c r="AI386" i="1"/>
  <c r="AI594" i="1"/>
  <c r="AI768" i="1"/>
  <c r="AI906" i="1"/>
  <c r="AI49" i="1"/>
  <c r="AI258" i="1"/>
  <c r="AI466" i="1"/>
  <c r="AI678" i="1"/>
  <c r="AI830" i="1"/>
  <c r="AI952" i="1"/>
  <c r="AI1542" i="1"/>
  <c r="AI1366" i="1"/>
  <c r="AI1182" i="1"/>
  <c r="AI852" i="1"/>
  <c r="AI1660" i="1"/>
  <c r="AI1596" i="1"/>
  <c r="AI1532" i="1"/>
  <c r="AI1468" i="1"/>
  <c r="AI1404" i="1"/>
  <c r="AI1340" i="1"/>
  <c r="AI1276" i="1"/>
  <c r="AI1212" i="1"/>
  <c r="AI1148" i="1"/>
  <c r="AI1016" i="1"/>
  <c r="AI1426" i="1"/>
  <c r="AI1177" i="1"/>
  <c r="AI1562" i="1"/>
  <c r="AI1458" i="1"/>
  <c r="AI1650" i="1"/>
  <c r="AI62" i="1"/>
  <c r="AI1626" i="1"/>
  <c r="AI58" i="1"/>
  <c r="AI190" i="1"/>
  <c r="AI1201" i="1"/>
  <c r="AI1546" i="1"/>
  <c r="AI1258" i="1"/>
  <c r="AI1641" i="1"/>
  <c r="AI1385" i="1"/>
  <c r="AI1129" i="1"/>
  <c r="AI304" i="1"/>
  <c r="AI1553" i="1"/>
  <c r="AI1055" i="1"/>
  <c r="AI1045" i="1"/>
  <c r="AI1538" i="1"/>
  <c r="AI1282" i="1"/>
  <c r="AI959" i="1"/>
  <c r="AI1601" i="1"/>
  <c r="AI1345" i="1"/>
  <c r="AI1080" i="1"/>
  <c r="AI94" i="1"/>
  <c r="AI1504" i="1"/>
  <c r="AI1360" i="1"/>
  <c r="AI1216" i="1"/>
  <c r="AI1029" i="1"/>
  <c r="AI423" i="1"/>
  <c r="AI1583" i="1"/>
  <c r="AI1407" i="1"/>
  <c r="AI1255" i="1"/>
  <c r="AI1089" i="1"/>
  <c r="AI665" i="1"/>
  <c r="AI41" i="1"/>
  <c r="AI1470" i="1"/>
  <c r="AI1278" i="1"/>
  <c r="AI1063" i="1"/>
  <c r="AI370" i="1"/>
  <c r="AI1613" i="1"/>
  <c r="AI1549" i="1"/>
  <c r="AI1485" i="1"/>
  <c r="AI1421" i="1"/>
  <c r="AI1357" i="1"/>
  <c r="AI1293" i="1"/>
  <c r="AI1229" i="1"/>
  <c r="AI1165" i="1"/>
  <c r="AI1101" i="1"/>
  <c r="AI988" i="1"/>
  <c r="AI788" i="1"/>
  <c r="AI497" i="1"/>
  <c r="AI162" i="1"/>
  <c r="AI124" i="1"/>
  <c r="AI327" i="1"/>
  <c r="AI537" i="1"/>
  <c r="AI729" i="1"/>
  <c r="AI876" i="1"/>
  <c r="AI994" i="1"/>
  <c r="AI207" i="1"/>
  <c r="AI409" i="1"/>
  <c r="AI617" i="1"/>
  <c r="AI790" i="1"/>
  <c r="AI922" i="1"/>
  <c r="AI79" i="1"/>
  <c r="AI286" i="1"/>
  <c r="AI489" i="1"/>
  <c r="AI694" i="1"/>
  <c r="AI850" i="1"/>
  <c r="AI968" i="1"/>
  <c r="AI1534" i="1"/>
  <c r="AI1342" i="1"/>
  <c r="AI1158" i="1"/>
  <c r="AI793" i="1"/>
  <c r="AI1652" i="1"/>
  <c r="AI1588" i="1"/>
  <c r="AI1524" i="1"/>
  <c r="AI1460" i="1"/>
  <c r="AI1396" i="1"/>
  <c r="AI1332" i="1"/>
  <c r="AI1268" i="1"/>
  <c r="AI1204" i="1"/>
  <c r="AI1140" i="1"/>
  <c r="AI1433" i="1"/>
  <c r="AI1337" i="1"/>
  <c r="AI1529" i="1"/>
  <c r="AI1490" i="1"/>
  <c r="AI553" i="1"/>
  <c r="AI1561" i="1"/>
  <c r="AI1274" i="1"/>
  <c r="AI1554" i="1"/>
  <c r="AI1234" i="1"/>
  <c r="AI15" i="1"/>
  <c r="AI1137" i="1"/>
  <c r="AI1514" i="1"/>
  <c r="AI1226" i="1"/>
  <c r="AI1609" i="1"/>
  <c r="AI1353" i="1"/>
  <c r="AI1094" i="1"/>
  <c r="AI142" i="1"/>
  <c r="AI1489" i="1"/>
  <c r="AI912" i="1"/>
  <c r="AI887" i="1"/>
  <c r="AI1506" i="1"/>
  <c r="AI1250" i="1"/>
  <c r="AI867" i="1"/>
  <c r="AI1569" i="1"/>
  <c r="AI1313" i="1"/>
  <c r="AI1030" i="1"/>
  <c r="AI1648" i="1"/>
  <c r="AI1480" i="1"/>
  <c r="AI1344" i="1"/>
  <c r="AI1200" i="1"/>
  <c r="AI999" i="1"/>
  <c r="AI340" i="1"/>
  <c r="AI1559" i="1"/>
  <c r="AI1391" i="1"/>
  <c r="AI1239" i="1"/>
  <c r="AI1064" i="1"/>
  <c r="AI583" i="1"/>
  <c r="AI1646" i="1"/>
  <c r="AI1462" i="1"/>
  <c r="AI1246" i="1"/>
  <c r="AI1024" i="1"/>
  <c r="AI292" i="1"/>
  <c r="AI1605" i="1"/>
  <c r="AI1541" i="1"/>
  <c r="AI1477" i="1"/>
  <c r="AI1413" i="1"/>
  <c r="AI1349" i="1"/>
  <c r="AI1285" i="1"/>
  <c r="AI1221" i="1"/>
  <c r="AI1157" i="1"/>
  <c r="AI1087" i="1"/>
  <c r="AI969" i="1"/>
  <c r="AI757" i="1"/>
  <c r="AI452" i="1"/>
  <c r="AI113" i="1"/>
  <c r="AI146" i="1"/>
  <c r="AI356" i="1"/>
  <c r="AI564" i="1"/>
  <c r="AI751" i="1"/>
  <c r="AI889" i="1"/>
  <c r="AI18" i="1"/>
  <c r="AI228" i="1"/>
  <c r="AI436" i="1"/>
  <c r="AI647" i="1"/>
  <c r="AI812" i="1"/>
  <c r="AI935" i="1"/>
  <c r="AI100" i="1"/>
  <c r="AI308" i="1"/>
  <c r="AI519" i="1"/>
  <c r="AI716" i="1"/>
  <c r="AI866" i="1"/>
  <c r="AI980" i="1"/>
  <c r="AI1510" i="1"/>
  <c r="AI1318" i="1"/>
  <c r="AI1134" i="1"/>
  <c r="AI702" i="1"/>
  <c r="AI1644" i="1"/>
  <c r="AI1580" i="1"/>
  <c r="AI1516" i="1"/>
  <c r="AI1452" i="1"/>
  <c r="AI1388" i="1"/>
  <c r="AI1324" i="1"/>
  <c r="AI1260" i="1"/>
  <c r="AI1196" i="1"/>
  <c r="AI1132" i="1"/>
  <c r="AI1266" i="1"/>
  <c r="AI1658" i="1"/>
  <c r="AI1394" i="1"/>
  <c r="AI1202" i="1"/>
  <c r="AI680" i="1"/>
  <c r="AI1545" i="1"/>
  <c r="AI1004" i="1"/>
  <c r="AI14" i="1"/>
  <c r="AI1186" i="1"/>
  <c r="AI1281" i="1"/>
  <c r="AI1576" i="1"/>
  <c r="AI1144" i="1"/>
  <c r="AI1543" i="1"/>
  <c r="AI1167" i="1"/>
  <c r="AI1606" i="1"/>
  <c r="AI970" i="1"/>
  <c r="AI1581" i="1"/>
  <c r="AI1397" i="1"/>
  <c r="AI1213" i="1"/>
  <c r="AI1048" i="1"/>
  <c r="AI369" i="1"/>
  <c r="AI383" i="1"/>
  <c r="AI806" i="1"/>
  <c r="AI280" i="1"/>
  <c r="AI829" i="1"/>
  <c r="AI178" i="1"/>
  <c r="AI753" i="1"/>
  <c r="AI1486" i="1"/>
  <c r="AI1038" i="1"/>
  <c r="AI1564" i="1"/>
  <c r="AI1380" i="1"/>
  <c r="AI1236" i="1"/>
  <c r="AI1086" i="1"/>
  <c r="AI961" i="1"/>
  <c r="AI756" i="1"/>
  <c r="AI450" i="1"/>
  <c r="AI112" i="1"/>
  <c r="AI1592" i="1"/>
  <c r="AI1488" i="1"/>
  <c r="AI1368" i="1"/>
  <c r="AI1256" i="1"/>
  <c r="AI1152" i="1"/>
  <c r="AI976" i="1"/>
  <c r="AI584" i="1"/>
  <c r="AI9" i="1"/>
  <c r="AI1567" i="1"/>
  <c r="AI1463" i="1"/>
  <c r="AI1359" i="1"/>
  <c r="AI1247" i="1"/>
  <c r="AI1143" i="1"/>
  <c r="AI998" i="1"/>
  <c r="AI550" i="1"/>
  <c r="AI1590" i="1"/>
  <c r="AI1406" i="1"/>
  <c r="AI1206" i="1"/>
  <c r="AI944" i="1"/>
  <c r="AI36" i="1"/>
  <c r="AI1603" i="1"/>
  <c r="AI1539" i="1"/>
  <c r="AI1475" i="1"/>
  <c r="AI1411" i="1"/>
  <c r="AI1347" i="1"/>
  <c r="AI1283" i="1"/>
  <c r="AI1219" i="1"/>
  <c r="AI1155" i="1"/>
  <c r="AI1085" i="1"/>
  <c r="AI960" i="1"/>
  <c r="AI744" i="1"/>
  <c r="AI441" i="1"/>
  <c r="AI111" i="1"/>
  <c r="AI1060" i="1"/>
  <c r="AI993" i="1"/>
  <c r="AI920" i="1"/>
  <c r="AI847" i="1"/>
  <c r="AI750" i="1"/>
  <c r="AI642" i="1"/>
  <c r="AI511" i="1"/>
  <c r="AI382" i="1"/>
  <c r="AI252" i="1"/>
  <c r="AI122" i="1"/>
  <c r="AI1099" i="1"/>
  <c r="AI1035" i="1"/>
  <c r="AI964" i="1"/>
  <c r="AI891" i="1"/>
  <c r="AI808" i="1"/>
  <c r="AI711" i="1"/>
  <c r="AI592" i="1"/>
  <c r="AI463" i="1"/>
  <c r="AI334" i="1"/>
  <c r="AI200" i="1"/>
  <c r="AI71" i="1"/>
  <c r="AI1074" i="1"/>
  <c r="AI1009" i="1"/>
  <c r="AI936" i="1"/>
  <c r="AI863" i="1"/>
  <c r="AI772" i="1"/>
  <c r="AI670" i="1"/>
  <c r="AI540" i="1"/>
  <c r="AI410" i="1"/>
  <c r="AI281" i="1"/>
  <c r="AI152" i="1"/>
  <c r="AI20" i="1"/>
  <c r="AI965" i="1"/>
  <c r="AI901" i="1"/>
  <c r="AI833" i="1"/>
  <c r="AI749" i="1"/>
  <c r="AI657" i="1"/>
  <c r="AI543" i="1"/>
  <c r="AI431" i="1"/>
  <c r="AI316" i="1"/>
  <c r="AI201" i="1"/>
  <c r="AI89" i="1"/>
  <c r="AI835" i="1"/>
  <c r="AI771" i="1"/>
  <c r="AI707" i="1"/>
  <c r="AI631" i="1"/>
  <c r="AI545" i="1"/>
  <c r="AI460" i="1"/>
  <c r="AI375" i="1"/>
  <c r="AI289" i="1"/>
  <c r="AI204" i="1"/>
  <c r="AI119" i="1"/>
  <c r="AI33" i="1"/>
  <c r="AI802" i="1"/>
  <c r="AI738" i="1"/>
  <c r="AI672" i="1"/>
  <c r="AI586" i="1"/>
  <c r="AI502" i="1"/>
  <c r="AI416" i="1"/>
  <c r="AI330" i="1"/>
  <c r="AI246" i="1"/>
  <c r="AI160" i="1"/>
  <c r="AI74" i="1"/>
  <c r="AI669" i="1"/>
  <c r="AI605" i="1"/>
  <c r="AI541" i="1"/>
  <c r="AI477" i="1"/>
  <c r="AI413" i="1"/>
  <c r="AI349" i="1"/>
  <c r="AI285" i="1"/>
  <c r="AI221" i="1"/>
  <c r="AI157" i="1"/>
  <c r="AI93" i="1"/>
  <c r="AI29" i="1"/>
  <c r="AI643" i="1"/>
  <c r="AI579" i="1"/>
  <c r="AI515" i="1"/>
  <c r="AI451" i="1"/>
  <c r="AI387" i="1"/>
  <c r="AI323" i="1"/>
  <c r="AI259" i="1"/>
  <c r="AI195" i="1"/>
  <c r="AI131" i="1"/>
  <c r="AI67" i="1"/>
  <c r="AI3" i="1"/>
  <c r="AI1145" i="1"/>
  <c r="AI1401" i="1"/>
  <c r="AI1305" i="1"/>
  <c r="AI1170" i="1"/>
  <c r="AI1450" i="1"/>
  <c r="AI1513" i="1"/>
  <c r="AI805" i="1"/>
  <c r="AI636" i="1"/>
  <c r="AI1154" i="1"/>
  <c r="AI1249" i="1"/>
  <c r="AI1464" i="1"/>
  <c r="AI1120" i="1"/>
  <c r="AI1527" i="1"/>
  <c r="AI1025" i="1"/>
  <c r="AI1582" i="1"/>
  <c r="AI898" i="1"/>
  <c r="AI1533" i="1"/>
  <c r="AI1389" i="1"/>
  <c r="AI1205" i="1"/>
  <c r="AI943" i="1"/>
  <c r="AI324" i="1"/>
  <c r="AI408" i="1"/>
  <c r="AI905" i="1"/>
  <c r="AI306" i="1"/>
  <c r="AI849" i="1"/>
  <c r="AI337" i="1"/>
  <c r="AI775" i="1"/>
  <c r="AI1454" i="1"/>
  <c r="AI582" i="1"/>
  <c r="AI1556" i="1"/>
  <c r="AI1372" i="1"/>
  <c r="AI1188" i="1"/>
  <c r="AI1072" i="1"/>
  <c r="AI942" i="1"/>
  <c r="AI720" i="1"/>
  <c r="AI402" i="1"/>
  <c r="AI66" i="1"/>
  <c r="AI1584" i="1"/>
  <c r="AI1472" i="1"/>
  <c r="AI1352" i="1"/>
  <c r="AI1240" i="1"/>
  <c r="AI1136" i="1"/>
  <c r="AI930" i="1"/>
  <c r="AI505" i="1"/>
  <c r="AI1655" i="1"/>
  <c r="AI1551" i="1"/>
  <c r="AI1455" i="1"/>
  <c r="AI1343" i="1"/>
  <c r="AI1231" i="1"/>
  <c r="AI1127" i="1"/>
  <c r="AI948" i="1"/>
  <c r="AI455" i="1"/>
  <c r="AI1566" i="1"/>
  <c r="AI1382" i="1"/>
  <c r="AI1198" i="1"/>
  <c r="AI875" i="1"/>
  <c r="AI1659" i="1"/>
  <c r="AI1595" i="1"/>
  <c r="AI1531" i="1"/>
  <c r="AI1467" i="1"/>
  <c r="AI1403" i="1"/>
  <c r="AI1339" i="1"/>
  <c r="AI1275" i="1"/>
  <c r="AI1211" i="1"/>
  <c r="AI1147" i="1"/>
  <c r="AI1071" i="1"/>
  <c r="AI940" i="1"/>
  <c r="AI719" i="1"/>
  <c r="AI400" i="1"/>
  <c r="AI63" i="1"/>
  <c r="AI1052" i="1"/>
  <c r="AI984" i="1"/>
  <c r="AI911" i="1"/>
  <c r="AI836" i="1"/>
  <c r="AI736" i="1"/>
  <c r="AI625" i="1"/>
  <c r="AI496" i="1"/>
  <c r="AI367" i="1"/>
  <c r="AI238" i="1"/>
  <c r="AI105" i="1"/>
  <c r="AI1091" i="1"/>
  <c r="AI1027" i="1"/>
  <c r="AI955" i="1"/>
  <c r="AI882" i="1"/>
  <c r="AI797" i="1"/>
  <c r="AI700" i="1"/>
  <c r="AI575" i="1"/>
  <c r="AI446" i="1"/>
  <c r="AI314" i="1"/>
  <c r="AI185" i="1"/>
  <c r="AI56" i="1"/>
  <c r="AI1066" i="1"/>
  <c r="AI1000" i="1"/>
  <c r="AI927" i="1"/>
  <c r="AI854" i="1"/>
  <c r="AI758" i="1"/>
  <c r="AI655" i="1"/>
  <c r="AI526" i="1"/>
  <c r="AI393" i="1"/>
  <c r="AI264" i="1"/>
  <c r="AI135" i="1"/>
  <c r="AI6" i="1"/>
  <c r="AI957" i="1"/>
  <c r="AI893" i="1"/>
  <c r="AI823" i="1"/>
  <c r="AI737" i="1"/>
  <c r="AI644" i="1"/>
  <c r="AI529" i="1"/>
  <c r="AI415" i="1"/>
  <c r="AI303" i="1"/>
  <c r="AI188" i="1"/>
  <c r="AI73" i="1"/>
  <c r="AI827" i="1"/>
  <c r="AI763" i="1"/>
  <c r="AI699" i="1"/>
  <c r="AI620" i="1"/>
  <c r="AI535" i="1"/>
  <c r="AI449" i="1"/>
  <c r="AI364" i="1"/>
  <c r="AI279" i="1"/>
  <c r="AI193" i="1"/>
  <c r="AI108" i="1"/>
  <c r="AI23" i="1"/>
  <c r="AI794" i="1"/>
  <c r="AI730" i="1"/>
  <c r="AI662" i="1"/>
  <c r="AI576" i="1"/>
  <c r="AI490" i="1"/>
  <c r="AI406" i="1"/>
  <c r="AI320" i="1"/>
  <c r="AI234" i="1"/>
  <c r="AI150" i="1"/>
  <c r="AI64" i="1"/>
  <c r="AI661" i="1"/>
  <c r="AI597" i="1"/>
  <c r="AI533" i="1"/>
  <c r="AI469" i="1"/>
  <c r="AI405" i="1"/>
  <c r="AI341" i="1"/>
  <c r="AI277" i="1"/>
  <c r="AI213" i="1"/>
  <c r="AI149" i="1"/>
  <c r="AI85" i="1"/>
  <c r="AI21" i="1"/>
  <c r="AI635" i="1"/>
  <c r="AI571" i="1"/>
  <c r="AI507" i="1"/>
  <c r="AI443" i="1"/>
  <c r="AI379" i="1"/>
  <c r="AI315" i="1"/>
  <c r="AI251" i="1"/>
  <c r="AI187" i="1"/>
  <c r="AI123" i="1"/>
  <c r="AI59" i="1"/>
  <c r="AI932" i="1"/>
  <c r="AI1306" i="1"/>
  <c r="AI1618" i="1"/>
  <c r="AI1138" i="1"/>
  <c r="AI1418" i="1"/>
  <c r="AI1321" i="1"/>
  <c r="AI681" i="1"/>
  <c r="AI474" i="1"/>
  <c r="AI743" i="1"/>
  <c r="AI1217" i="1"/>
  <c r="AI1440" i="1"/>
  <c r="AI953" i="1"/>
  <c r="AI1495" i="1"/>
  <c r="AI971" i="1"/>
  <c r="AI1430" i="1"/>
  <c r="AI824" i="1"/>
  <c r="AI1525" i="1"/>
  <c r="AI1341" i="1"/>
  <c r="AI1197" i="1"/>
  <c r="AI916" i="1"/>
  <c r="AI80" i="1"/>
  <c r="AI434" i="1"/>
  <c r="AI921" i="1"/>
  <c r="AI465" i="1"/>
  <c r="AI862" i="1"/>
  <c r="AI360" i="1"/>
  <c r="AI879" i="1"/>
  <c r="AI1438" i="1"/>
  <c r="AI454" i="1"/>
  <c r="AI1508" i="1"/>
  <c r="AI1364" i="1"/>
  <c r="AI1180" i="1"/>
  <c r="AI1061" i="1"/>
  <c r="AI915" i="1"/>
  <c r="AI689" i="1"/>
  <c r="AI368" i="1"/>
  <c r="AI30" i="1"/>
  <c r="AI1568" i="1"/>
  <c r="AI1456" i="1"/>
  <c r="AI1336" i="1"/>
  <c r="AI1224" i="1"/>
  <c r="AI1128" i="1"/>
  <c r="AI884" i="1"/>
  <c r="AI468" i="1"/>
  <c r="AI1647" i="1"/>
  <c r="AI1535" i="1"/>
  <c r="AI1439" i="1"/>
  <c r="AI1335" i="1"/>
  <c r="AI1223" i="1"/>
  <c r="AI1111" i="1"/>
  <c r="AI903" i="1"/>
  <c r="AI376" i="1"/>
  <c r="AI1550" i="1"/>
  <c r="AI1350" i="1"/>
  <c r="AI1174" i="1"/>
  <c r="AI764" i="1"/>
  <c r="AI1651" i="1"/>
  <c r="AI1587" i="1"/>
  <c r="AI1523" i="1"/>
  <c r="AI1459" i="1"/>
  <c r="AI1395" i="1"/>
  <c r="AI1331" i="1"/>
  <c r="AI1267" i="1"/>
  <c r="AI1203" i="1"/>
  <c r="AI1139" i="1"/>
  <c r="AI1057" i="1"/>
  <c r="AI914" i="1"/>
  <c r="AI684" i="1"/>
  <c r="AI354" i="1"/>
  <c r="AI28" i="1"/>
  <c r="AI1044" i="1"/>
  <c r="AI975" i="1"/>
  <c r="AI902" i="1"/>
  <c r="AI822" i="1"/>
  <c r="AI725" i="1"/>
  <c r="AI610" i="1"/>
  <c r="AI479" i="1"/>
  <c r="AI350" i="1"/>
  <c r="AI220" i="1"/>
  <c r="AI90" i="1"/>
  <c r="AI1083" i="1"/>
  <c r="AI1019" i="1"/>
  <c r="AI946" i="1"/>
  <c r="AI873" i="1"/>
  <c r="AI784" i="1"/>
  <c r="AI687" i="1"/>
  <c r="AI560" i="1"/>
  <c r="AI430" i="1"/>
  <c r="AI297" i="1"/>
  <c r="AI168" i="1"/>
  <c r="AI39" i="1"/>
  <c r="AI1058" i="1"/>
  <c r="AI991" i="1"/>
  <c r="AI918" i="1"/>
  <c r="AI844" i="1"/>
  <c r="AI745" i="1"/>
  <c r="AI638" i="1"/>
  <c r="AI508" i="1"/>
  <c r="AI378" i="1"/>
  <c r="AI249" i="1"/>
  <c r="AI120" i="1"/>
  <c r="AI1013" i="1"/>
  <c r="AI949" i="1"/>
  <c r="AI885" i="1"/>
  <c r="AI813" i="1"/>
  <c r="AI727" i="1"/>
  <c r="AI628" i="1"/>
  <c r="AI516" i="1"/>
  <c r="AI401" i="1"/>
  <c r="AI287" i="1"/>
  <c r="AI175" i="1"/>
  <c r="AI60" i="1"/>
  <c r="AI819" i="1"/>
  <c r="AI755" i="1"/>
  <c r="AI691" i="1"/>
  <c r="AI609" i="1"/>
  <c r="AI524" i="1"/>
  <c r="AI439" i="1"/>
  <c r="AI353" i="1"/>
  <c r="AI268" i="1"/>
  <c r="AI183" i="1"/>
  <c r="AI97" i="1"/>
  <c r="AI12" i="1"/>
  <c r="AI786" i="1"/>
  <c r="AI722" i="1"/>
  <c r="AI650" i="1"/>
  <c r="AI566" i="1"/>
  <c r="AI480" i="1"/>
  <c r="AI394" i="1"/>
  <c r="AI310" i="1"/>
  <c r="AI224" i="1"/>
  <c r="AI138" i="1"/>
  <c r="AI54" i="1"/>
  <c r="AI653" i="1"/>
  <c r="AI589" i="1"/>
  <c r="AI525" i="1"/>
  <c r="AI461" i="1"/>
  <c r="AI397" i="1"/>
  <c r="AI333" i="1"/>
  <c r="AI269" i="1"/>
  <c r="AI205" i="1"/>
  <c r="AI141" i="1"/>
  <c r="AI77" i="1"/>
  <c r="AI13" i="1"/>
  <c r="AI627" i="1"/>
  <c r="AI563" i="1"/>
  <c r="AI499" i="1"/>
  <c r="AI435" i="1"/>
  <c r="AI371" i="1"/>
  <c r="AI307" i="1"/>
  <c r="AI243" i="1"/>
  <c r="AI179" i="1"/>
  <c r="AI115" i="1"/>
  <c r="AI51" i="1"/>
  <c r="AI1242" i="1"/>
  <c r="AI1210" i="1"/>
  <c r="AI1273" i="1"/>
  <c r="AI1585" i="1"/>
  <c r="AI1386" i="1"/>
  <c r="AI1289" i="1"/>
  <c r="AI1425" i="1"/>
  <c r="AI143" i="1"/>
  <c r="AI602" i="1"/>
  <c r="AI958" i="1"/>
  <c r="AI1432" i="1"/>
  <c r="AI904" i="1"/>
  <c r="AI1375" i="1"/>
  <c r="AI926" i="1"/>
  <c r="AI1398" i="1"/>
  <c r="AI164" i="1"/>
  <c r="AI1517" i="1"/>
  <c r="AI1333" i="1"/>
  <c r="AI1149" i="1"/>
  <c r="AI897" i="1"/>
  <c r="AH2" i="1"/>
  <c r="AI2" i="1" s="1"/>
  <c r="AI590" i="1"/>
  <c r="AI934" i="1"/>
  <c r="AI488" i="1"/>
  <c r="AI951" i="1"/>
  <c r="AI390" i="1"/>
  <c r="AI895" i="1"/>
  <c r="AI1294" i="1"/>
  <c r="AI326" i="1"/>
  <c r="AI1500" i="1"/>
  <c r="AI1316" i="1"/>
  <c r="AI1172" i="1"/>
  <c r="AI1047" i="1"/>
  <c r="AI896" i="1"/>
  <c r="AI654" i="1"/>
  <c r="AI322" i="1"/>
  <c r="AI1656" i="1"/>
  <c r="AI1552" i="1"/>
  <c r="AI1448" i="1"/>
  <c r="AI1328" i="1"/>
  <c r="AI1208" i="1"/>
  <c r="AI1112" i="1"/>
  <c r="AI858" i="1"/>
  <c r="AI377" i="1"/>
  <c r="AI1631" i="1"/>
  <c r="AI1519" i="1"/>
  <c r="AI1423" i="1"/>
  <c r="AI1319" i="1"/>
  <c r="AI1207" i="1"/>
  <c r="AI1103" i="1"/>
  <c r="AI857" i="1"/>
  <c r="AI294" i="1"/>
  <c r="AI1518" i="1"/>
  <c r="AI1326" i="1"/>
  <c r="AI1150" i="1"/>
  <c r="AI664" i="1"/>
  <c r="AI1643" i="1"/>
  <c r="AI1579" i="1"/>
  <c r="AI1515" i="1"/>
  <c r="AI1451" i="1"/>
  <c r="AI1387" i="1"/>
  <c r="AI1323" i="1"/>
  <c r="AI1259" i="1"/>
  <c r="AI1195" i="1"/>
  <c r="AI1131" i="1"/>
  <c r="AI1046" i="1"/>
  <c r="AI888" i="1"/>
  <c r="AI649" i="1"/>
  <c r="AI319" i="1"/>
  <c r="AI1100" i="1"/>
  <c r="AI1036" i="1"/>
  <c r="AI966" i="1"/>
  <c r="AI892" i="1"/>
  <c r="AI809" i="1"/>
  <c r="AI712" i="1"/>
  <c r="AI593" i="1"/>
  <c r="AI464" i="1"/>
  <c r="AI335" i="1"/>
  <c r="AI206" i="1"/>
  <c r="AI72" i="1"/>
  <c r="AI1075" i="1"/>
  <c r="AI1010" i="1"/>
  <c r="AI937" i="1"/>
  <c r="AI864" i="1"/>
  <c r="AI773" i="1"/>
  <c r="AI674" i="1"/>
  <c r="AI542" i="1"/>
  <c r="AI412" i="1"/>
  <c r="AI282" i="1"/>
  <c r="AI153" i="1"/>
  <c r="AI24" i="1"/>
  <c r="AI1050" i="1"/>
  <c r="AI982" i="1"/>
  <c r="AI908" i="1"/>
  <c r="AI831" i="1"/>
  <c r="AI734" i="1"/>
  <c r="AI623" i="1"/>
  <c r="AI494" i="1"/>
  <c r="AI361" i="1"/>
  <c r="AI232" i="1"/>
  <c r="AI102" i="1"/>
  <c r="AI1005" i="1"/>
  <c r="AI941" i="1"/>
  <c r="AI877" i="1"/>
  <c r="AI801" i="1"/>
  <c r="AI717" i="1"/>
  <c r="AI615" i="1"/>
  <c r="AI500" i="1"/>
  <c r="AI388" i="1"/>
  <c r="AI273" i="1"/>
  <c r="AI159" i="1"/>
  <c r="AI47" i="1"/>
  <c r="AI811" i="1"/>
  <c r="AI747" i="1"/>
  <c r="AI683" i="1"/>
  <c r="AI599" i="1"/>
  <c r="AI513" i="1"/>
  <c r="AI428" i="1"/>
  <c r="AI343" i="1"/>
  <c r="AI257" i="1"/>
  <c r="AI172" i="1"/>
  <c r="AI87" i="1"/>
  <c r="AI842" i="1"/>
  <c r="AI778" i="1"/>
  <c r="AI714" i="1"/>
  <c r="AI640" i="1"/>
  <c r="AI554" i="1"/>
  <c r="AI470" i="1"/>
  <c r="AI384" i="1"/>
  <c r="AI298" i="1"/>
  <c r="AI214" i="1"/>
  <c r="AI128" i="1"/>
  <c r="AI42" i="1"/>
  <c r="AI645" i="1"/>
  <c r="AI581" i="1"/>
  <c r="AI517" i="1"/>
  <c r="AI453" i="1"/>
  <c r="AI389" i="1"/>
  <c r="AI325" i="1"/>
  <c r="AI261" i="1"/>
  <c r="AI197" i="1"/>
  <c r="AI133" i="1"/>
  <c r="AI69" i="1"/>
  <c r="AI5" i="1"/>
  <c r="AI619" i="1"/>
  <c r="AI555" i="1"/>
  <c r="AI491" i="1"/>
  <c r="AI427" i="1"/>
  <c r="AI363" i="1"/>
  <c r="AI299" i="1"/>
  <c r="AI235" i="1"/>
  <c r="AI171" i="1"/>
  <c r="AI107" i="1"/>
  <c r="AI43" i="1"/>
  <c r="AI1114" i="1"/>
  <c r="AI1362" i="1"/>
  <c r="AI1594" i="1"/>
  <c r="AI1521" i="1"/>
  <c r="AI1194" i="1"/>
  <c r="AI1257" i="1"/>
  <c r="AI1361" i="1"/>
  <c r="AI1474" i="1"/>
  <c r="AI433" i="1"/>
  <c r="AI859" i="1"/>
  <c r="AI1320" i="1"/>
  <c r="AI837" i="1"/>
  <c r="AI1351" i="1"/>
  <c r="AI504" i="1"/>
  <c r="AI1374" i="1"/>
  <c r="AI1653" i="1"/>
  <c r="AI1469" i="1"/>
  <c r="AI1325" i="1"/>
  <c r="AI1141" i="1"/>
  <c r="AI726" i="1"/>
  <c r="AI16" i="1"/>
  <c r="AI616" i="1"/>
  <c r="AI48" i="1"/>
  <c r="AI518" i="1"/>
  <c r="AI967" i="1"/>
  <c r="AI548" i="1"/>
  <c r="AI907" i="1"/>
  <c r="AI1270" i="1"/>
  <c r="AI1636" i="1"/>
  <c r="AI1492" i="1"/>
  <c r="AI1308" i="1"/>
  <c r="AI1124" i="1"/>
  <c r="AI1033" i="1"/>
  <c r="AI870" i="1"/>
  <c r="AI612" i="1"/>
  <c r="AI274" i="1"/>
  <c r="AI1640" i="1"/>
  <c r="AI1536" i="1"/>
  <c r="AI1424" i="1"/>
  <c r="AI1312" i="1"/>
  <c r="AI1192" i="1"/>
  <c r="AI1104" i="1"/>
  <c r="AI800" i="1"/>
  <c r="AI295" i="1"/>
  <c r="AI1615" i="1"/>
  <c r="AI1511" i="1"/>
  <c r="AI1415" i="1"/>
  <c r="AI1311" i="1"/>
  <c r="AI1199" i="1"/>
  <c r="AI1078" i="1"/>
  <c r="AI825" i="1"/>
  <c r="AI166" i="1"/>
  <c r="AI1502" i="1"/>
  <c r="AI1302" i="1"/>
  <c r="AI1118" i="1"/>
  <c r="AI536" i="1"/>
  <c r="AI1635" i="1"/>
  <c r="AI1571" i="1"/>
  <c r="AI1507" i="1"/>
  <c r="AI1443" i="1"/>
  <c r="AI1379" i="1"/>
  <c r="AI1315" i="1"/>
  <c r="AI1251" i="1"/>
  <c r="AI1187" i="1"/>
  <c r="AI1123" i="1"/>
  <c r="AI1032" i="1"/>
  <c r="AI868" i="1"/>
  <c r="AI604" i="1"/>
  <c r="AI272" i="1"/>
  <c r="AI1092" i="1"/>
  <c r="AI1028" i="1"/>
  <c r="AI956" i="1"/>
  <c r="AI883" i="1"/>
  <c r="AI798" i="1"/>
  <c r="AI701" i="1"/>
  <c r="AI578" i="1"/>
  <c r="AI447" i="1"/>
  <c r="AI318" i="1"/>
  <c r="AI186" i="1"/>
  <c r="AI57" i="1"/>
  <c r="AI1067" i="1"/>
  <c r="AI1001" i="1"/>
  <c r="AI928" i="1"/>
  <c r="AI855" i="1"/>
  <c r="AI760" i="1"/>
  <c r="AI656" i="1"/>
  <c r="AI527" i="1"/>
  <c r="AI398" i="1"/>
  <c r="AI265" i="1"/>
  <c r="AI136" i="1"/>
  <c r="AI7" i="1"/>
  <c r="AI1042" i="1"/>
  <c r="AI972" i="1"/>
  <c r="AI899" i="1"/>
  <c r="AI820" i="1"/>
  <c r="AI721" i="1"/>
  <c r="AI606" i="1"/>
  <c r="AI476" i="1"/>
  <c r="AI346" i="1"/>
  <c r="AI216" i="1"/>
  <c r="AI84" i="1"/>
  <c r="AI997" i="1"/>
  <c r="AI933" i="1"/>
  <c r="AI869" i="1"/>
  <c r="AI791" i="1"/>
  <c r="AI705" i="1"/>
  <c r="AI601" i="1"/>
  <c r="AI487" i="1"/>
  <c r="AI372" i="1"/>
  <c r="AI260" i="1"/>
  <c r="AI145" i="1"/>
  <c r="AI31" i="1"/>
  <c r="AI803" i="1"/>
  <c r="AI739" i="1"/>
  <c r="AI673" i="1"/>
  <c r="AI588" i="1"/>
  <c r="AI503" i="1"/>
  <c r="AI417" i="1"/>
  <c r="AI332" i="1"/>
  <c r="AI247" i="1"/>
  <c r="AI161" i="1"/>
  <c r="AI76" i="1"/>
  <c r="AI834" i="1"/>
  <c r="AI770" i="1"/>
  <c r="AI706" i="1"/>
  <c r="AI630" i="1"/>
  <c r="AI544" i="1"/>
  <c r="AI458" i="1"/>
  <c r="AI374" i="1"/>
  <c r="AI288" i="1"/>
  <c r="AI202" i="1"/>
  <c r="AI118" i="1"/>
  <c r="AI32" i="1"/>
  <c r="AI637" i="1"/>
  <c r="AI573" i="1"/>
  <c r="AI509" i="1"/>
  <c r="AI445" i="1"/>
  <c r="AI381" i="1"/>
  <c r="AI317" i="1"/>
  <c r="AI253" i="1"/>
  <c r="AI189" i="1"/>
  <c r="AI125" i="1"/>
  <c r="AI61" i="1"/>
  <c r="AI675" i="1"/>
  <c r="AI611" i="1"/>
  <c r="AI547" i="1"/>
  <c r="AI483" i="1"/>
  <c r="AI419" i="1"/>
  <c r="AI355" i="1"/>
  <c r="AI291" i="1"/>
  <c r="AI227" i="1"/>
  <c r="AI163" i="1"/>
  <c r="AI99" i="1"/>
  <c r="AI35" i="1"/>
  <c r="AI931" i="1"/>
  <c r="AI552" i="1"/>
  <c r="AI1465" i="1"/>
  <c r="AI1457" i="1"/>
  <c r="AI1162" i="1"/>
  <c r="AI1041" i="1"/>
  <c r="AI1297" i="1"/>
  <c r="AI1442" i="1"/>
  <c r="AI1537" i="1"/>
  <c r="AI742" i="1"/>
  <c r="AI1296" i="1"/>
  <c r="AI212" i="1"/>
  <c r="AI1327" i="1"/>
  <c r="AI422" i="1"/>
  <c r="AI1222" i="1"/>
  <c r="AI1645" i="1"/>
  <c r="AI1461" i="1"/>
  <c r="AI1277" i="1"/>
  <c r="AI1133" i="1"/>
  <c r="AI696" i="1"/>
  <c r="AI176" i="1"/>
  <c r="AI646" i="1"/>
  <c r="AI78" i="1"/>
  <c r="AI668" i="1"/>
  <c r="AI979" i="1"/>
  <c r="AI569" i="1"/>
  <c r="AI996" i="1"/>
  <c r="AI1254" i="1"/>
  <c r="AI1628" i="1"/>
  <c r="AI1444" i="1"/>
  <c r="AI1300" i="1"/>
  <c r="AI1116" i="1"/>
  <c r="AI1022" i="1"/>
  <c r="AI841" i="1"/>
  <c r="AI570" i="1"/>
  <c r="AI240" i="1"/>
  <c r="AI1632" i="1"/>
  <c r="AI1520" i="1"/>
  <c r="AI1416" i="1"/>
  <c r="AI1304" i="1"/>
  <c r="AI1184" i="1"/>
  <c r="AI1079" i="1"/>
  <c r="AI741" i="1"/>
  <c r="AI262" i="1"/>
  <c r="AI1607" i="1"/>
  <c r="AI1503" i="1"/>
  <c r="AI1399" i="1"/>
  <c r="AI1295" i="1"/>
  <c r="AI1191" i="1"/>
  <c r="AI1053" i="1"/>
  <c r="AI765" i="1"/>
  <c r="AI82" i="1"/>
  <c r="AI1478" i="1"/>
  <c r="AI1286" i="1"/>
  <c r="AI1077" i="1"/>
  <c r="AI420" i="1"/>
  <c r="AI1627" i="1"/>
  <c r="AI1563" i="1"/>
  <c r="AI1499" i="1"/>
  <c r="AI1435" i="1"/>
  <c r="AI1371" i="1"/>
  <c r="AI1307" i="1"/>
  <c r="AI1243" i="1"/>
  <c r="AI1179" i="1"/>
  <c r="AI1115" i="1"/>
  <c r="AI1021" i="1"/>
  <c r="AI840" i="1"/>
  <c r="AI562" i="1"/>
  <c r="AI239" i="1"/>
  <c r="AI1084" i="1"/>
  <c r="AI1020" i="1"/>
  <c r="AI947" i="1"/>
  <c r="AI874" i="1"/>
  <c r="AI785" i="1"/>
  <c r="AI688" i="1"/>
  <c r="AI561" i="1"/>
  <c r="AI432" i="1"/>
  <c r="AI302" i="1"/>
  <c r="AI169" i="1"/>
  <c r="AI40" i="1"/>
  <c r="AI1059" i="1"/>
  <c r="AI992" i="1"/>
  <c r="AI919" i="1"/>
  <c r="AI846" i="1"/>
  <c r="AI748" i="1"/>
  <c r="AI1146" i="1"/>
  <c r="AI1338" i="1"/>
  <c r="AI1370" i="1"/>
  <c r="AI1003" i="1"/>
  <c r="AI1095" i="1"/>
  <c r="AI977" i="1"/>
  <c r="AI506" i="1"/>
  <c r="AI1410" i="1"/>
  <c r="AI1505" i="1"/>
  <c r="AI1624" i="1"/>
  <c r="AI1280" i="1"/>
  <c r="AI134" i="1"/>
  <c r="AI1215" i="1"/>
  <c r="AI338" i="1"/>
  <c r="AI1190" i="1"/>
  <c r="AI1597" i="1"/>
  <c r="AI1453" i="1"/>
  <c r="AI1269" i="1"/>
  <c r="AI1073" i="1"/>
  <c r="AI660" i="1"/>
  <c r="AI198" i="1"/>
  <c r="AI767" i="1"/>
  <c r="AI98" i="1"/>
  <c r="AI693" i="1"/>
  <c r="AI127" i="1"/>
  <c r="AI596" i="1"/>
  <c r="AI1654" i="1"/>
  <c r="AI1110" i="1"/>
  <c r="AI1620" i="1"/>
  <c r="AI1436" i="1"/>
  <c r="AI1252" i="1"/>
  <c r="AI1108" i="1"/>
  <c r="AI1007" i="1"/>
  <c r="AI816" i="1"/>
  <c r="AI530" i="1"/>
  <c r="AI194" i="1"/>
  <c r="AI1616" i="1"/>
  <c r="AI1512" i="1"/>
  <c r="AI1400" i="1"/>
  <c r="AI1288" i="1"/>
  <c r="AI1176" i="1"/>
  <c r="AI1040" i="1"/>
  <c r="AI679" i="1"/>
  <c r="AI174" i="1"/>
  <c r="AI1591" i="1"/>
  <c r="AI1487" i="1"/>
  <c r="AI1383" i="1"/>
  <c r="AI1279" i="1"/>
  <c r="AI1175" i="1"/>
  <c r="AI1039" i="1"/>
  <c r="AI703" i="1"/>
  <c r="AI1638" i="1"/>
  <c r="AI1446" i="1"/>
  <c r="AI1262" i="1"/>
  <c r="AI1049" i="1"/>
  <c r="AI242" i="1"/>
  <c r="AI1619" i="1"/>
  <c r="AI1555" i="1"/>
  <c r="AI1491" i="1"/>
  <c r="AI1427" i="1"/>
  <c r="AI1363" i="1"/>
  <c r="AI1299" i="1"/>
  <c r="AI1235" i="1"/>
  <c r="AI1171" i="1"/>
  <c r="AI1107" i="1"/>
  <c r="AI1006" i="1"/>
  <c r="AI815" i="1"/>
  <c r="AI521" i="1"/>
  <c r="AI191" i="1"/>
  <c r="AI1076" i="1"/>
  <c r="AI1011" i="1"/>
  <c r="AI938" i="1"/>
  <c r="AI865" i="1"/>
  <c r="AI774" i="1"/>
  <c r="AI676" i="1"/>
  <c r="AI546" i="1"/>
  <c r="AI414" i="1"/>
  <c r="AI284" i="1"/>
  <c r="AI154" i="1"/>
  <c r="AI25" i="1"/>
  <c r="AI1051" i="1"/>
  <c r="AI983" i="1"/>
  <c r="AI910" i="1"/>
  <c r="AI832" i="1"/>
  <c r="AI735" i="1"/>
  <c r="AI1522" i="1"/>
  <c r="AI1473" i="1"/>
  <c r="AI1405" i="1"/>
  <c r="AI156" i="1"/>
  <c r="AI987" i="1"/>
  <c r="AI1160" i="1"/>
  <c r="AI1159" i="1"/>
  <c r="AI1611" i="1"/>
  <c r="AI1096" i="1"/>
  <c r="AI856" i="1"/>
  <c r="AI1043" i="1"/>
  <c r="AI510" i="1"/>
  <c r="AI218" i="1"/>
  <c r="AI1026" i="1"/>
  <c r="AI807" i="1"/>
  <c r="AI558" i="1"/>
  <c r="AI184" i="1"/>
  <c r="AI925" i="1"/>
  <c r="AI759" i="1"/>
  <c r="AI457" i="1"/>
  <c r="AI132" i="1"/>
  <c r="AI779" i="1"/>
  <c r="AI567" i="1"/>
  <c r="AI321" i="1"/>
  <c r="AI129" i="1"/>
  <c r="AI754" i="1"/>
  <c r="AI534" i="1"/>
  <c r="AI342" i="1"/>
  <c r="AI96" i="1"/>
  <c r="AI565" i="1"/>
  <c r="AI421" i="1"/>
  <c r="AI237" i="1"/>
  <c r="AI53" i="1"/>
  <c r="AI587" i="1"/>
  <c r="AI403" i="1"/>
  <c r="AI219" i="1"/>
  <c r="AI75" i="1"/>
  <c r="AI1466" i="1"/>
  <c r="AI1600" i="1"/>
  <c r="AI1261" i="1"/>
  <c r="AI733" i="1"/>
  <c r="AI782" i="1"/>
  <c r="AI1015" i="1"/>
  <c r="AI1014" i="1"/>
  <c r="AI1547" i="1"/>
  <c r="AI986" i="1"/>
  <c r="AI761" i="1"/>
  <c r="AI974" i="1"/>
  <c r="AI495" i="1"/>
  <c r="AI121" i="1"/>
  <c r="AI1018" i="1"/>
  <c r="AI796" i="1"/>
  <c r="AI462" i="1"/>
  <c r="AI167" i="1"/>
  <c r="AI917" i="1"/>
  <c r="AI695" i="1"/>
  <c r="AI444" i="1"/>
  <c r="AI116" i="1"/>
  <c r="AI731" i="1"/>
  <c r="AI556" i="1"/>
  <c r="AI311" i="1"/>
  <c r="AI65" i="1"/>
  <c r="AI746" i="1"/>
  <c r="AI522" i="1"/>
  <c r="AI278" i="1"/>
  <c r="AI86" i="1"/>
  <c r="AI557" i="1"/>
  <c r="AI373" i="1"/>
  <c r="AI229" i="1"/>
  <c r="AI45" i="1"/>
  <c r="AI539" i="1"/>
  <c r="AI395" i="1"/>
  <c r="AI211" i="1"/>
  <c r="AI27" i="1"/>
  <c r="AI1298" i="1"/>
  <c r="AI1168" i="1"/>
  <c r="AI1062" i="1"/>
  <c r="AI1630" i="1"/>
  <c r="AI484" i="1"/>
  <c r="AI633" i="1"/>
  <c r="AI632" i="1"/>
  <c r="AI1483" i="1"/>
  <c r="AI780" i="1"/>
  <c r="AI658" i="1"/>
  <c r="AI900" i="1"/>
  <c r="AI478" i="1"/>
  <c r="AI104" i="1"/>
  <c r="AI963" i="1"/>
  <c r="AI783" i="1"/>
  <c r="AI442" i="1"/>
  <c r="AI70" i="1"/>
  <c r="AI909" i="1"/>
  <c r="AI685" i="1"/>
  <c r="AI359" i="1"/>
  <c r="AI103" i="1"/>
  <c r="AI723" i="1"/>
  <c r="AI492" i="1"/>
  <c r="AI300" i="1"/>
  <c r="AI55" i="1"/>
  <c r="AI698" i="1"/>
  <c r="AI512" i="1"/>
  <c r="AI266" i="1"/>
  <c r="AI22" i="1"/>
  <c r="AI549" i="1"/>
  <c r="AI365" i="1"/>
  <c r="AI181" i="1"/>
  <c r="AI37" i="1"/>
  <c r="AI531" i="1"/>
  <c r="AI347" i="1"/>
  <c r="AI203" i="1"/>
  <c r="AI19" i="1"/>
  <c r="AI804" i="1"/>
  <c r="AI50" i="1"/>
  <c r="AI404" i="1"/>
  <c r="AI1088" i="1"/>
  <c r="AI158" i="1"/>
  <c r="AI92" i="1"/>
  <c r="AI1622" i="1"/>
  <c r="AI1419" i="1"/>
  <c r="AI482" i="1"/>
  <c r="AI528" i="1"/>
  <c r="AI821" i="1"/>
  <c r="AI380" i="1"/>
  <c r="AI88" i="1"/>
  <c r="AI954" i="1"/>
  <c r="AI710" i="1"/>
  <c r="AI425" i="1"/>
  <c r="AI52" i="1"/>
  <c r="AI861" i="1"/>
  <c r="AI671" i="1"/>
  <c r="AI345" i="1"/>
  <c r="AI17" i="1"/>
  <c r="AI715" i="1"/>
  <c r="AI481" i="1"/>
  <c r="AI236" i="1"/>
  <c r="AI44" i="1"/>
  <c r="AI690" i="1"/>
  <c r="AI448" i="1"/>
  <c r="AI256" i="1"/>
  <c r="AI10" i="1"/>
  <c r="AI501" i="1"/>
  <c r="AI357" i="1"/>
  <c r="AI173" i="1"/>
  <c r="AI667" i="1"/>
  <c r="AI523" i="1"/>
  <c r="AI339" i="1"/>
  <c r="AI155" i="1"/>
  <c r="AI11" i="1"/>
  <c r="AI1577" i="1"/>
  <c r="AI1183" i="1"/>
  <c r="AI226" i="1"/>
  <c r="AI1572" i="1"/>
  <c r="AI1608" i="1"/>
  <c r="AI1575" i="1"/>
  <c r="AI1422" i="1"/>
  <c r="AI1355" i="1"/>
  <c r="AI144" i="1"/>
  <c r="AI399" i="1"/>
  <c r="AI724" i="1"/>
  <c r="AI366" i="1"/>
  <c r="AI1098" i="1"/>
  <c r="AI945" i="1"/>
  <c r="AI697" i="1"/>
  <c r="AI328" i="1"/>
  <c r="AI38" i="1"/>
  <c r="AI853" i="1"/>
  <c r="AI585" i="1"/>
  <c r="AI329" i="1"/>
  <c r="AI4" i="1"/>
  <c r="AI663" i="1"/>
  <c r="AI471" i="1"/>
  <c r="AI225" i="1"/>
  <c r="AI826" i="1"/>
  <c r="AI682" i="1"/>
  <c r="AI438" i="1"/>
  <c r="AI192" i="1"/>
  <c r="AI677" i="1"/>
  <c r="AI493" i="1"/>
  <c r="AI309" i="1"/>
  <c r="AI165" i="1"/>
  <c r="AI659" i="1"/>
  <c r="AI475" i="1"/>
  <c r="AI331" i="1"/>
  <c r="AI147" i="1"/>
  <c r="AI886" i="1"/>
  <c r="AI1614" i="1"/>
  <c r="AI789" i="1"/>
  <c r="AI1428" i="1"/>
  <c r="AI1496" i="1"/>
  <c r="AI1471" i="1"/>
  <c r="AI1238" i="1"/>
  <c r="AI1291" i="1"/>
  <c r="AI1068" i="1"/>
  <c r="AI270" i="1"/>
  <c r="AI639" i="1"/>
  <c r="AI348" i="1"/>
  <c r="AI1090" i="1"/>
  <c r="AI890" i="1"/>
  <c r="AI686" i="1"/>
  <c r="AI313" i="1"/>
  <c r="AI989" i="1"/>
  <c r="AI845" i="1"/>
  <c r="AI572" i="1"/>
  <c r="AI244" i="1"/>
  <c r="AI843" i="1"/>
  <c r="AI652" i="1"/>
  <c r="AI407" i="1"/>
  <c r="AI215" i="1"/>
  <c r="AI818" i="1"/>
  <c r="AI618" i="1"/>
  <c r="AI426" i="1"/>
  <c r="AI182" i="1"/>
  <c r="AI629" i="1"/>
  <c r="AI485" i="1"/>
  <c r="AI301" i="1"/>
  <c r="AI117" i="1"/>
  <c r="AI651" i="1"/>
  <c r="AI467" i="1"/>
  <c r="AI283" i="1"/>
  <c r="AI139" i="1"/>
  <c r="AI180" i="1"/>
  <c r="AI1166" i="1"/>
  <c r="AI255" i="1"/>
  <c r="AI1244" i="1"/>
  <c r="AI1384" i="1"/>
  <c r="AI1367" i="1"/>
  <c r="AI1012" i="1"/>
  <c r="AI1227" i="1"/>
  <c r="AI1002" i="1"/>
  <c r="AI137" i="1"/>
  <c r="AI624" i="1"/>
  <c r="AI250" i="1"/>
  <c r="AI1082" i="1"/>
  <c r="AI881" i="1"/>
  <c r="AI591" i="1"/>
  <c r="AI296" i="1"/>
  <c r="AI981" i="1"/>
  <c r="AI781" i="1"/>
  <c r="AI559" i="1"/>
  <c r="AI231" i="1"/>
  <c r="AI795" i="1"/>
  <c r="AI641" i="1"/>
  <c r="AI396" i="1"/>
  <c r="AI151" i="1"/>
  <c r="AI810" i="1"/>
  <c r="AI608" i="1"/>
  <c r="AI362" i="1"/>
  <c r="AI170" i="1"/>
  <c r="AI621" i="1"/>
  <c r="AI437" i="1"/>
  <c r="AI293" i="1"/>
  <c r="AI109" i="1"/>
  <c r="AI603" i="1"/>
  <c r="AI459" i="1"/>
  <c r="AI275" i="1"/>
  <c r="AI91" i="1"/>
  <c r="AI1218" i="1"/>
  <c r="AI1589" i="1"/>
  <c r="AI713" i="1"/>
  <c r="AI1097" i="1"/>
  <c r="AI1272" i="1"/>
  <c r="AI1263" i="1"/>
  <c r="AI114" i="1"/>
  <c r="AI1163" i="1"/>
  <c r="AI929" i="1"/>
  <c r="AI8" i="1"/>
  <c r="AI607" i="1"/>
  <c r="AI233" i="1"/>
  <c r="AI1034" i="1"/>
  <c r="AI872" i="1"/>
  <c r="AI574" i="1"/>
  <c r="AI199" i="1"/>
  <c r="AI973" i="1"/>
  <c r="AI769" i="1"/>
  <c r="AI473" i="1"/>
  <c r="AI217" i="1"/>
  <c r="AI787" i="1"/>
  <c r="AI577" i="1"/>
  <c r="AI385" i="1"/>
  <c r="AI140" i="1"/>
  <c r="AI762" i="1"/>
  <c r="AI598" i="1"/>
  <c r="AI352" i="1"/>
  <c r="AI106" i="1"/>
  <c r="AI613" i="1"/>
  <c r="AI429" i="1"/>
  <c r="AI245" i="1"/>
  <c r="AI101" i="1"/>
  <c r="AI595" i="1"/>
  <c r="AI411" i="1"/>
  <c r="AI267" i="1"/>
  <c r="AI83" i="1"/>
  <c r="AJ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50E7D6-39E6-4B7E-A8F7-8C123D591A09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<sst xmlns="http://schemas.openxmlformats.org/spreadsheetml/2006/main" count="34592" uniqueCount="5474">
  <si>
    <t>color</t>
  </si>
  <si>
    <t>director_name</t>
  </si>
  <si>
    <t>duration</t>
  </si>
  <si>
    <t>movie_title</t>
  </si>
  <si>
    <t>language</t>
  </si>
  <si>
    <t>country</t>
  </si>
  <si>
    <t>content_rating</t>
  </si>
  <si>
    <t>title_year</t>
  </si>
  <si>
    <t>imdb_score</t>
  </si>
  <si>
    <t>Color</t>
  </si>
  <si>
    <t>James Cameron</t>
  </si>
  <si>
    <t>AvatarÂ </t>
  </si>
  <si>
    <t>English</t>
  </si>
  <si>
    <t>USA</t>
  </si>
  <si>
    <t>PG-13</t>
  </si>
  <si>
    <t>Gore Verbinski</t>
  </si>
  <si>
    <t>Sam Mendes</t>
  </si>
  <si>
    <t>UK</t>
  </si>
  <si>
    <t>Christopher Nolan</t>
  </si>
  <si>
    <t>Joseph Gordon-Levitt</t>
  </si>
  <si>
    <t>Documentary</t>
  </si>
  <si>
    <t>Andrew Stanton</t>
  </si>
  <si>
    <t>Sam Raimi</t>
  </si>
  <si>
    <t>Nathan Greno</t>
  </si>
  <si>
    <t>PG</t>
  </si>
  <si>
    <t>Joss Whedon</t>
  </si>
  <si>
    <t>David Yates</t>
  </si>
  <si>
    <t>Zack Snyder</t>
  </si>
  <si>
    <t>Bryan Singer</t>
  </si>
  <si>
    <t>Kevin Spacey</t>
  </si>
  <si>
    <t>Marc Forster</t>
  </si>
  <si>
    <t>Andrew Adamson</t>
  </si>
  <si>
    <t>The AvengersÂ </t>
  </si>
  <si>
    <t>Rob Marshall</t>
  </si>
  <si>
    <t>Barry Sonnenfeld</t>
  </si>
  <si>
    <t>Peter Jackson</t>
  </si>
  <si>
    <t>New Zealand</t>
  </si>
  <si>
    <t>Marc Webb</t>
  </si>
  <si>
    <t>Ridley Scott</t>
  </si>
  <si>
    <t>Chris Weitz</t>
  </si>
  <si>
    <t>TitanicÂ </t>
  </si>
  <si>
    <t>Anthony Russo</t>
  </si>
  <si>
    <t>Peter Berg</t>
  </si>
  <si>
    <t>Colin Trevorrow</t>
  </si>
  <si>
    <t>Jurassic WorldÂ </t>
  </si>
  <si>
    <t>Shane Black</t>
  </si>
  <si>
    <t>Jon Favreau</t>
  </si>
  <si>
    <t>Tim Burton</t>
  </si>
  <si>
    <t>Brett Ratner</t>
  </si>
  <si>
    <t>Canada</t>
  </si>
  <si>
    <t>Dan Scanlon</t>
  </si>
  <si>
    <t>Steve Buscemi</t>
  </si>
  <si>
    <t>G</t>
  </si>
  <si>
    <t>Michael Bay</t>
  </si>
  <si>
    <t>Joseph Kosinski</t>
  </si>
  <si>
    <t>John Lasseter</t>
  </si>
  <si>
    <t>Martin Campbell</t>
  </si>
  <si>
    <t>Lee Unkrich</t>
  </si>
  <si>
    <t>Tom Hanks</t>
  </si>
  <si>
    <t>McG</t>
  </si>
  <si>
    <t>James Wan</t>
  </si>
  <si>
    <t>J.J. Abrams</t>
  </si>
  <si>
    <t>Baz Luhrmann</t>
  </si>
  <si>
    <t>Australia</t>
  </si>
  <si>
    <t>Mike Newell</t>
  </si>
  <si>
    <t>Guillermo del Toro</t>
  </si>
  <si>
    <t>Steven Spielberg</t>
  </si>
  <si>
    <t>Mark Andrews</t>
  </si>
  <si>
    <t>Justin Lin</t>
  </si>
  <si>
    <t>Jeff Garlin</t>
  </si>
  <si>
    <t>Roland Emmerich</t>
  </si>
  <si>
    <t>Tom McCarthy</t>
  </si>
  <si>
    <t>Robert Zemeckis</t>
  </si>
  <si>
    <t>Lana Wachowski</t>
  </si>
  <si>
    <t>The Dark KnightÂ </t>
  </si>
  <si>
    <t>Pete Docter</t>
  </si>
  <si>
    <t>Rob Letterman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</si>
  <si>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</si>
  <si>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</si>
  <si>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</si>
  <si>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</si>
  <si>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</si>
  <si>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</si>
  <si>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</si>
  <si>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</si>
  <si>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</si>
  <si>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Angelina Jolie Pitt</t>
  </si>
  <si>
    <t>Matt Reeves</t>
  </si>
  <si>
    <t>Roland JoffÃ©</t>
  </si>
  <si>
    <t>Belgium</t>
  </si>
  <si>
    <t>R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</si>
  <si>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</si>
  <si>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</si>
  <si>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</si>
  <si>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</si>
  <si>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</si>
  <si>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</si>
  <si>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</si>
  <si>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</si>
  <si>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Japanese</t>
  </si>
  <si>
    <t>Japan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</si>
  <si>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</si>
  <si>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</si>
  <si>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</si>
  <si>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</si>
  <si>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</si>
  <si>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</si>
  <si>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</si>
  <si>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</si>
  <si>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</si>
  <si>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</si>
  <si>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 xml:space="preserve"> Black and White</t>
  </si>
  <si>
    <t>Oliver Stone</t>
  </si>
  <si>
    <t>Germany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</si>
  <si>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</si>
  <si>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</si>
  <si>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</si>
  <si>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</si>
  <si>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</si>
  <si>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</si>
  <si>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</si>
  <si>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</si>
  <si>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</si>
  <si>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</si>
  <si>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</si>
  <si>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China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</si>
  <si>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</si>
  <si>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</si>
  <si>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</si>
  <si>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</si>
  <si>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</si>
  <si>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</si>
  <si>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</si>
  <si>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</si>
  <si>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Adventure</t>
  </si>
  <si>
    <t>Lee Tamahori</t>
  </si>
  <si>
    <t>Paul Feig</t>
  </si>
  <si>
    <t>Alessandro Carloni</t>
  </si>
  <si>
    <t>Peter Ramsey</t>
  </si>
  <si>
    <t>Dean Parisot</t>
  </si>
  <si>
    <t>Edward Zwick</t>
  </si>
  <si>
    <t>Tony Goldwyn</t>
  </si>
  <si>
    <t>Leonard Nimoy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</si>
  <si>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</si>
  <si>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</si>
  <si>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</si>
  <si>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</si>
  <si>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</si>
  <si>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</si>
  <si>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</si>
  <si>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</si>
  <si>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</si>
  <si>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IÃ±Ã¡rritu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</si>
  <si>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</si>
  <si>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</si>
  <si>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</si>
  <si>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</si>
  <si>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</si>
  <si>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</si>
  <si>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</si>
  <si>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CuarÃ³n</t>
  </si>
  <si>
    <t>Eric Leighton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</si>
  <si>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</si>
  <si>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</si>
  <si>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</si>
  <si>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</si>
  <si>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</si>
  <si>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</si>
  <si>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</si>
  <si>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</si>
  <si>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</si>
  <si>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Action</t>
  </si>
  <si>
    <t>John Woo</t>
  </si>
  <si>
    <t>Tim Story</t>
  </si>
  <si>
    <t>Mark Steven Johnson</t>
  </si>
  <si>
    <t>Neill Blomkamp</t>
  </si>
  <si>
    <t>David Twohy</t>
  </si>
  <si>
    <t>JosÃ© Padilha</t>
  </si>
  <si>
    <t>James L. Brooks</t>
  </si>
  <si>
    <t>James Mangold</t>
  </si>
  <si>
    <t>George Lucas</t>
  </si>
  <si>
    <t>Star Wars: Episode I - The Phantom MenaceÂ </t>
  </si>
  <si>
    <t>Kirk De Micco</t>
  </si>
  <si>
    <t>French</t>
  </si>
  <si>
    <t>France</t>
  </si>
  <si>
    <t>Cedric Nicolas-Troyan</t>
  </si>
  <si>
    <t>Roger Donaldson</t>
  </si>
  <si>
    <t>Grant Heslov</t>
  </si>
  <si>
    <t>Dave Green</t>
  </si>
  <si>
    <t>Josh Trank</t>
  </si>
  <si>
    <t>Tim Blake Nelson</t>
  </si>
  <si>
    <t>Tim Heidecker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</si>
  <si>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</si>
  <si>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</si>
  <si>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</si>
  <si>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</si>
  <si>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</si>
  <si>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</si>
  <si>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</si>
  <si>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</si>
  <si>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</si>
  <si>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</si>
  <si>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</si>
  <si>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</si>
  <si>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</si>
  <si>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Comedy</t>
  </si>
  <si>
    <t>Peter Chelsom</t>
  </si>
  <si>
    <t>Warren Beatty</t>
  </si>
  <si>
    <t>New Line</t>
  </si>
  <si>
    <t>Dominic Sena</t>
  </si>
  <si>
    <t>Robert Duvall</t>
  </si>
  <si>
    <t>Denzel Washington</t>
  </si>
  <si>
    <t>RZA</t>
  </si>
  <si>
    <t>Tony Scott</t>
  </si>
  <si>
    <t>Paul Weitz</t>
  </si>
  <si>
    <t>Adam McKay</t>
  </si>
  <si>
    <t>Chuck Russell</t>
  </si>
  <si>
    <t>Quentin Tarantino</t>
  </si>
  <si>
    <t>Gary Trousdale</t>
  </si>
  <si>
    <t>Jason Alexander</t>
  </si>
  <si>
    <t>Mark Dindal</t>
  </si>
  <si>
    <t>Simon West</t>
  </si>
  <si>
    <t>Sylvester Stallone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</si>
  <si>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</si>
  <si>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</si>
  <si>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</si>
  <si>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</si>
  <si>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</si>
  <si>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</si>
  <si>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</si>
  <si>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</si>
  <si>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</si>
  <si>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</si>
  <si>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</si>
  <si>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</si>
  <si>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</si>
  <si>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</si>
  <si>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</si>
  <si>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Mandarin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</si>
  <si>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</si>
  <si>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</si>
  <si>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</si>
  <si>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</si>
  <si>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</si>
  <si>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</si>
  <si>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</si>
  <si>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</si>
  <si>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</si>
  <si>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</si>
  <si>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</si>
  <si>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</si>
  <si>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</si>
  <si>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</si>
  <si>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</si>
  <si>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</si>
  <si>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</si>
  <si>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</si>
  <si>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</si>
  <si>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</si>
  <si>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Aboriginal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</si>
  <si>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</si>
  <si>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</si>
  <si>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</si>
  <si>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</si>
  <si>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</si>
  <si>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</si>
  <si>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</si>
  <si>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Richard E. Grant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</si>
  <si>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</si>
  <si>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</si>
  <si>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</si>
  <si>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</si>
  <si>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</si>
  <si>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</si>
  <si>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</si>
  <si>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</si>
  <si>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</si>
  <si>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</si>
  <si>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</si>
  <si>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</si>
  <si>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Tarsem Singh</t>
  </si>
  <si>
    <t>Edgar Wright</t>
  </si>
  <si>
    <t>Jon Amiel</t>
  </si>
  <si>
    <t>Peter Segal</t>
  </si>
  <si>
    <t>Pete Travis</t>
  </si>
  <si>
    <t>George A. Romero</t>
  </si>
  <si>
    <t>Seth MacFarlane</t>
  </si>
  <si>
    <t>The Hunger GamesÂ </t>
  </si>
  <si>
    <t>Todd Phillips</t>
  </si>
  <si>
    <t>Gary Winick</t>
  </si>
  <si>
    <t>Mimi Leder</t>
  </si>
  <si>
    <t>Paul Michael Glaser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</si>
  <si>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</si>
  <si>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</si>
  <si>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</si>
  <si>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</si>
  <si>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</si>
  <si>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</si>
  <si>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</si>
  <si>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</si>
  <si>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</si>
  <si>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</si>
  <si>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</si>
  <si>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</si>
  <si>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</si>
  <si>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James Algar</t>
  </si>
  <si>
    <t>Spanish</t>
  </si>
  <si>
    <t>Vincent Ward</t>
  </si>
  <si>
    <t>Steven Brill</t>
  </si>
  <si>
    <t>Terry Gilliam</t>
  </si>
  <si>
    <t>Barry Cook</t>
  </si>
  <si>
    <t>Roger Christian</t>
  </si>
  <si>
    <t>Joe Dante</t>
  </si>
  <si>
    <t>Kevin Costner</t>
  </si>
  <si>
    <t>Adam Goldberg</t>
  </si>
  <si>
    <t>Antony Hoffman</t>
  </si>
  <si>
    <t>Jacques Perrin</t>
  </si>
  <si>
    <t>Mexico</t>
  </si>
  <si>
    <t>The Lion KingÂ </t>
  </si>
  <si>
    <t>Cody Cameron</t>
  </si>
  <si>
    <t>John Singleton</t>
  </si>
  <si>
    <t>Oliver Hirschbiegel</t>
  </si>
  <si>
    <t>Des McAnuff</t>
  </si>
  <si>
    <t>Yarrow Cheney</t>
  </si>
  <si>
    <t>Albert Brooks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</si>
  <si>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</si>
  <si>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</si>
  <si>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</si>
  <si>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</si>
  <si>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</si>
  <si>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</si>
  <si>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</si>
  <si>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</si>
  <si>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</si>
  <si>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</si>
  <si>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</si>
  <si>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</si>
  <si>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</si>
  <si>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</si>
  <si>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</si>
  <si>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</si>
  <si>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</si>
  <si>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</si>
  <si>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</si>
  <si>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</si>
  <si>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</si>
  <si>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</si>
  <si>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</si>
  <si>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</si>
  <si>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</si>
  <si>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</si>
  <si>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</si>
  <si>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</si>
  <si>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</si>
  <si>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</si>
  <si>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Todd Graff</t>
  </si>
  <si>
    <t>Drama</t>
  </si>
  <si>
    <t>Gary Shore</t>
  </si>
  <si>
    <t>Andrzej Bartkowiak</t>
  </si>
  <si>
    <t>Dexter Fletcher</t>
  </si>
  <si>
    <t>Tate Taylor</t>
  </si>
  <si>
    <t>MÃ¥ns MÃ¥rlind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</si>
  <si>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</si>
  <si>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</si>
  <si>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</si>
  <si>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</si>
  <si>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</si>
  <si>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</si>
  <si>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</si>
  <si>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HÃ¥fstrÃ¶m</t>
  </si>
  <si>
    <t>Phil Alden Robinson</t>
  </si>
  <si>
    <t>David Slade</t>
  </si>
  <si>
    <t>Joseph Ruben</t>
  </si>
  <si>
    <t>Alejandro AmenÃ¡bar</t>
  </si>
  <si>
    <t>Spain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</si>
  <si>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</si>
  <si>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</si>
  <si>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</si>
  <si>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</si>
  <si>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</si>
  <si>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</si>
  <si>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</si>
  <si>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</si>
  <si>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</si>
  <si>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</si>
  <si>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</si>
  <si>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</si>
  <si>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</si>
  <si>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</si>
  <si>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</si>
  <si>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</si>
  <si>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</si>
  <si>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Michael Moore</t>
  </si>
  <si>
    <t>Stuart Beattie</t>
  </si>
  <si>
    <t>Roman Polanski</t>
  </si>
  <si>
    <t>Frank Miller</t>
  </si>
  <si>
    <t>Baltasar KormÃ¡kur</t>
  </si>
  <si>
    <t>Hong Kong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</si>
  <si>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</si>
  <si>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</si>
  <si>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</si>
  <si>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</si>
  <si>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</si>
  <si>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</si>
  <si>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</si>
  <si>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</si>
  <si>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</si>
  <si>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</si>
  <si>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Woody Allen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</si>
  <si>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</si>
  <si>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</si>
  <si>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</si>
  <si>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</si>
  <si>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</si>
  <si>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</si>
  <si>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</si>
  <si>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</si>
  <si>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</si>
  <si>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</si>
  <si>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</si>
  <si>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</si>
  <si>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</si>
  <si>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</si>
  <si>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</si>
  <si>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</si>
  <si>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</si>
  <si>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</si>
  <si>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</si>
  <si>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</si>
  <si>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</si>
  <si>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</si>
  <si>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</si>
  <si>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</si>
  <si>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</si>
  <si>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</si>
  <si>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</si>
  <si>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</si>
  <si>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Harold Becker</t>
  </si>
  <si>
    <t>Ben Falcone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</si>
  <si>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</si>
  <si>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</si>
  <si>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</si>
  <si>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</si>
  <si>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</si>
  <si>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</si>
  <si>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</si>
  <si>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</si>
  <si>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</si>
  <si>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</si>
  <si>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</si>
  <si>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John Dahl</t>
  </si>
  <si>
    <t>Filipino</t>
  </si>
  <si>
    <t>Tim Miller</t>
  </si>
  <si>
    <t>DeadpoolÂ 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</si>
  <si>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</si>
  <si>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</si>
  <si>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</si>
  <si>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</si>
  <si>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</si>
  <si>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</si>
  <si>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</si>
  <si>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</si>
  <si>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</si>
  <si>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</si>
  <si>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</si>
  <si>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</si>
  <si>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</si>
  <si>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</si>
  <si>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Charles S. Dutton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</si>
  <si>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</si>
  <si>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</si>
  <si>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</si>
  <si>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</si>
  <si>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</si>
  <si>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</si>
  <si>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</si>
  <si>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</si>
  <si>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</si>
  <si>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</si>
  <si>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</si>
  <si>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</si>
  <si>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</si>
  <si>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Not Rated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</si>
  <si>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</si>
  <si>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</si>
  <si>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</si>
  <si>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</si>
  <si>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</si>
  <si>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</si>
  <si>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</si>
  <si>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</si>
  <si>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</si>
  <si>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</si>
  <si>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</si>
  <si>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</si>
  <si>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</si>
  <si>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</si>
  <si>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</si>
  <si>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</si>
  <si>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Jon Stewart</t>
  </si>
  <si>
    <t>Bonnie Hunt</t>
  </si>
  <si>
    <t>Neil Jordan</t>
  </si>
  <si>
    <t>Rawson Marshall Thurber</t>
  </si>
  <si>
    <t>Spike Lee</t>
  </si>
  <si>
    <t>Brian Helgeland</t>
  </si>
  <si>
    <t>Bill Duke</t>
  </si>
  <si>
    <t>Frank Marshall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</si>
  <si>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</si>
  <si>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</si>
  <si>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</si>
  <si>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</si>
  <si>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</si>
  <si>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</si>
  <si>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</si>
  <si>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</si>
  <si>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</si>
  <si>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</si>
  <si>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</si>
  <si>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</si>
  <si>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GutiÃ©rrez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</si>
  <si>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</si>
  <si>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</si>
  <si>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</si>
  <si>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</si>
  <si>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</si>
  <si>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</si>
  <si>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</si>
  <si>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</si>
  <si>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</si>
  <si>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</si>
  <si>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Joan Chen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</si>
  <si>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</si>
  <si>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</si>
  <si>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</si>
  <si>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</si>
  <si>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</si>
  <si>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</si>
  <si>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</si>
  <si>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</si>
  <si>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</si>
  <si>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</si>
  <si>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</si>
  <si>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</si>
  <si>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</si>
  <si>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</si>
  <si>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</si>
  <si>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</si>
  <si>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Andrew Wilson</t>
  </si>
  <si>
    <t>Patrick Lussier</t>
  </si>
  <si>
    <t>James Wong</t>
  </si>
  <si>
    <t>Richard Curtis</t>
  </si>
  <si>
    <t>Czech Republic</t>
  </si>
  <si>
    <t>Olivier Megaton</t>
  </si>
  <si>
    <t>Hindi</t>
  </si>
  <si>
    <t>India</t>
  </si>
  <si>
    <t>Unrated</t>
  </si>
  <si>
    <t>Penny Marshall</t>
  </si>
  <si>
    <t>Russian</t>
  </si>
  <si>
    <t>Paul Bolger</t>
  </si>
  <si>
    <t>Stephen Frears</t>
  </si>
  <si>
    <t>P.J. Hogan</t>
  </si>
  <si>
    <t>Brad Furman</t>
  </si>
  <si>
    <t>Terence Young</t>
  </si>
  <si>
    <t>South Korea</t>
  </si>
  <si>
    <t>David Zucker</t>
  </si>
  <si>
    <t>Denis Villeneuve</t>
  </si>
  <si>
    <t>Thomas Carter</t>
  </si>
  <si>
    <t>Roger Michell</t>
  </si>
  <si>
    <t>Luis Llosa</t>
  </si>
  <si>
    <t>Peru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</si>
  <si>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</si>
  <si>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</si>
  <si>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</si>
  <si>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</si>
  <si>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</si>
  <si>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</si>
  <si>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</si>
  <si>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</si>
  <si>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</si>
  <si>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</si>
  <si>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</si>
  <si>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</si>
  <si>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</si>
  <si>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</si>
  <si>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</si>
  <si>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</si>
  <si>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</si>
  <si>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</si>
  <si>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Ben Affleck</t>
  </si>
  <si>
    <t>Brian Gibson</t>
  </si>
  <si>
    <t>Norman Ferguson</t>
  </si>
  <si>
    <t>Approved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</si>
  <si>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</si>
  <si>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</si>
  <si>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</si>
  <si>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</si>
  <si>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</si>
  <si>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</si>
  <si>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</si>
  <si>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</si>
  <si>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</si>
  <si>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</si>
  <si>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</si>
  <si>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</si>
  <si>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</si>
  <si>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</si>
  <si>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</si>
  <si>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</si>
  <si>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</si>
  <si>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Gordon Chan</t>
  </si>
  <si>
    <t>Asger Leth</t>
  </si>
  <si>
    <t>John G. Avildsen</t>
  </si>
  <si>
    <t>Anne Fletcher</t>
  </si>
  <si>
    <t>Bruce Beresford</t>
  </si>
  <si>
    <t>Bruce Campbell</t>
  </si>
  <si>
    <t>Sam Taylor-Johnson</t>
  </si>
  <si>
    <t>Ken Kwapis</t>
  </si>
  <si>
    <t>Wes Craven</t>
  </si>
  <si>
    <t>Etan Cohen</t>
  </si>
  <si>
    <t>Nick Cassavetes</t>
  </si>
  <si>
    <t>Horror</t>
  </si>
  <si>
    <t>Nicholas Stoller</t>
  </si>
  <si>
    <t>Mark A.Z. DippÃ©</t>
  </si>
  <si>
    <t>Cal Brunker</t>
  </si>
  <si>
    <t>Maya</t>
  </si>
  <si>
    <t>NimrÃ³d Antal</t>
  </si>
  <si>
    <t>Alejandro Agresti</t>
  </si>
  <si>
    <t>Peter Hedges</t>
  </si>
  <si>
    <t>Paul Weiland</t>
  </si>
  <si>
    <t>Colin Strause</t>
  </si>
  <si>
    <t>Greg Mottola</t>
  </si>
  <si>
    <t>Jake Kasdan</t>
  </si>
  <si>
    <t>Nat Faxon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</si>
  <si>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</si>
  <si>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</si>
  <si>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</si>
  <si>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</si>
  <si>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</si>
  <si>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</si>
  <si>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</si>
  <si>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</si>
  <si>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</si>
  <si>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NC-17</t>
  </si>
  <si>
    <t>Sofia Coppola</t>
  </si>
  <si>
    <t>Stephen Kay</t>
  </si>
  <si>
    <t>J.A. Bayona</t>
  </si>
  <si>
    <t>Elaine May</t>
  </si>
  <si>
    <t>Dennie Gordon</t>
  </si>
  <si>
    <t>Bob Saget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</si>
  <si>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</si>
  <si>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</si>
  <si>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</si>
  <si>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</si>
  <si>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</si>
  <si>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</si>
  <si>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</si>
  <si>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PoirÃ©</t>
  </si>
  <si>
    <t>John Gatins</t>
  </si>
  <si>
    <t>Marc F. Adler</t>
  </si>
  <si>
    <t>Geoffrey Sax</t>
  </si>
  <si>
    <t>Richard Shepard</t>
  </si>
  <si>
    <t>Peter Ho-Sun Chan</t>
  </si>
  <si>
    <t>Kazakh</t>
  </si>
  <si>
    <t>Joon-ho Bong</t>
  </si>
  <si>
    <t>Jonathan Lynn</t>
  </si>
  <si>
    <t>David Carson</t>
  </si>
  <si>
    <t>Kar-Wai Wong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</si>
  <si>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</si>
  <si>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</si>
  <si>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</si>
  <si>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</si>
  <si>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</si>
  <si>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</si>
  <si>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</si>
  <si>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Italy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</si>
  <si>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</si>
  <si>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</si>
  <si>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</si>
  <si>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</si>
  <si>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</si>
  <si>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</si>
  <si>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</si>
  <si>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</si>
  <si>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Russia</t>
  </si>
  <si>
    <t>Irvin Kershner</t>
  </si>
  <si>
    <t>Steve Pink</t>
  </si>
  <si>
    <t>Scott Hicks</t>
  </si>
  <si>
    <t>Chris Rock</t>
  </si>
  <si>
    <t>Wilson Yip</t>
  </si>
  <si>
    <t>Cantonese</t>
  </si>
  <si>
    <t>Robert Wise</t>
  </si>
  <si>
    <t>Kevin Rodney Sullivan</t>
  </si>
  <si>
    <t>X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</si>
  <si>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</si>
  <si>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</si>
  <si>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</si>
  <si>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</si>
  <si>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</si>
  <si>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</si>
  <si>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</si>
  <si>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</si>
  <si>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</si>
  <si>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</si>
  <si>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</si>
  <si>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</si>
  <si>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</si>
  <si>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Susanna White</t>
  </si>
  <si>
    <t>Frank Whaley</t>
  </si>
  <si>
    <t>Chris Carter</t>
  </si>
  <si>
    <t>Tommy O'Haver</t>
  </si>
  <si>
    <t>Peter Landesman</t>
  </si>
  <si>
    <t>Gary Chapman</t>
  </si>
  <si>
    <t>Craig Mazin</t>
  </si>
  <si>
    <t>Allen Hughes</t>
  </si>
  <si>
    <t>Lasse HallstrÃ¶m</t>
  </si>
  <si>
    <t>Jean-Marc VallÃ©e</t>
  </si>
  <si>
    <t>Hark Tsui</t>
  </si>
  <si>
    <t>Aruba</t>
  </si>
  <si>
    <t>Lexi Alexander</t>
  </si>
  <si>
    <t>Ronny Yu</t>
  </si>
  <si>
    <t>Bille August</t>
  </si>
  <si>
    <t>Denmark</t>
  </si>
  <si>
    <t>Jean-Paul Rappeneau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</si>
  <si>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</si>
  <si>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</si>
  <si>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</si>
  <si>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</si>
  <si>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</si>
  <si>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</si>
  <si>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</si>
  <si>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</si>
  <si>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</si>
  <si>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</si>
  <si>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</si>
  <si>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</si>
  <si>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</si>
  <si>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</si>
  <si>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</si>
  <si>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</si>
  <si>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</si>
  <si>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</si>
  <si>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</si>
  <si>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</si>
  <si>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Ireland</t>
  </si>
  <si>
    <t>Miguel Sapochnik</t>
  </si>
  <si>
    <t>Hyung-rae Shim</t>
  </si>
  <si>
    <t>Don Scardino</t>
  </si>
  <si>
    <t>Tim Robbins</t>
  </si>
  <si>
    <t>Nanette Burstein</t>
  </si>
  <si>
    <t>Ariel Vromen</t>
  </si>
  <si>
    <t>Lewis Gilbert</t>
  </si>
  <si>
    <t>John Francis Daley</t>
  </si>
  <si>
    <t>Joey Lauren Adams</t>
  </si>
  <si>
    <t>J.B. Rogers</t>
  </si>
  <si>
    <t>Michael Sucsy</t>
  </si>
  <si>
    <t>Tom Vaughan</t>
  </si>
  <si>
    <t>South Africa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</si>
  <si>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</si>
  <si>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</si>
  <si>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</si>
  <si>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</si>
  <si>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</si>
  <si>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</si>
  <si>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</si>
  <si>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</si>
  <si>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</si>
  <si>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Peter Lepeniotis</t>
  </si>
  <si>
    <t>Ted Demme</t>
  </si>
  <si>
    <t>William Shatner</t>
  </si>
  <si>
    <t>Steve Box</t>
  </si>
  <si>
    <t>Lee Toland Krieger</t>
  </si>
  <si>
    <t>Tim McCanlies</t>
  </si>
  <si>
    <t>Drew Goddard</t>
  </si>
  <si>
    <t>Jason Friedberg</t>
  </si>
  <si>
    <t>John R. Leonetti</t>
  </si>
  <si>
    <t>Kimberly Peirce</t>
  </si>
  <si>
    <t>Liz Friedlander</t>
  </si>
  <si>
    <t>Phil Joanou</t>
  </si>
  <si>
    <t>Shane Acker</t>
  </si>
  <si>
    <t>Stephen J. Anderson</t>
  </si>
  <si>
    <t>Troy Miller</t>
  </si>
  <si>
    <t>Brett Leonard</t>
  </si>
  <si>
    <t>Alister Grierson</t>
  </si>
  <si>
    <t>Nick Hurran</t>
  </si>
  <si>
    <t>Charles Stone III</t>
  </si>
  <si>
    <t>Paul Haggis</t>
  </si>
  <si>
    <t>Kurt Wimmer</t>
  </si>
  <si>
    <t>Jean-FranÃ§ois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</si>
  <si>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</si>
  <si>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</si>
  <si>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</si>
  <si>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</si>
  <si>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</si>
  <si>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</si>
  <si>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</si>
  <si>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</si>
  <si>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</si>
  <si>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</si>
  <si>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</si>
  <si>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</si>
  <si>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Atom Egoyan</t>
  </si>
  <si>
    <t>Paul Gross</t>
  </si>
  <si>
    <t>Iceland</t>
  </si>
  <si>
    <t>Sergio Leone</t>
  </si>
  <si>
    <t>Niels Arden Oplev</t>
  </si>
  <si>
    <t>Michael Radford</t>
  </si>
  <si>
    <t>Kaige Chen</t>
  </si>
  <si>
    <t>Corey Yuen</t>
  </si>
  <si>
    <t>Andrew Dominik</t>
  </si>
  <si>
    <t>Li Zhang</t>
  </si>
  <si>
    <t>Laurent Tirard</t>
  </si>
  <si>
    <t>German</t>
  </si>
  <si>
    <t>Elizabeth Banks</t>
  </si>
  <si>
    <t>Edward Norton</t>
  </si>
  <si>
    <t>Richard Attenborough</t>
  </si>
  <si>
    <t>Don Mancini</t>
  </si>
  <si>
    <t>Romania</t>
  </si>
  <si>
    <t>John Maybury</t>
  </si>
  <si>
    <t>Igor Kovalyov</t>
  </si>
  <si>
    <t>Miguel Arteta</t>
  </si>
  <si>
    <t>James Gray</t>
  </si>
  <si>
    <t>Janusz Kaminski</t>
  </si>
  <si>
    <t>Robert B. Weide</t>
  </si>
  <si>
    <t>Jeff Wadlow</t>
  </si>
  <si>
    <t>Camille Delamarre</t>
  </si>
  <si>
    <t>David Lean</t>
  </si>
  <si>
    <t>Richard Eyre</t>
  </si>
  <si>
    <t>Nicholas Meyer</t>
  </si>
  <si>
    <t>Callie Khouri</t>
  </si>
  <si>
    <t>Philip Kaufman</t>
  </si>
  <si>
    <t>West Germany</t>
  </si>
  <si>
    <t>Saul Dibb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</si>
  <si>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</si>
  <si>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</si>
  <si>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</si>
  <si>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</si>
  <si>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</si>
  <si>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</si>
  <si>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</si>
  <si>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</si>
  <si>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</si>
  <si>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Alan Shapiro</t>
  </si>
  <si>
    <t>Fernando Meirelles</t>
  </si>
  <si>
    <t>Aramaic</t>
  </si>
  <si>
    <t>Michael Hoffman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</si>
  <si>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</si>
  <si>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</si>
  <si>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</si>
  <si>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</si>
  <si>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</si>
  <si>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</si>
  <si>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</si>
  <si>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</si>
  <si>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</si>
  <si>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</si>
  <si>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</si>
  <si>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</si>
  <si>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</si>
  <si>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</si>
  <si>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</si>
  <si>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</si>
  <si>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</si>
  <si>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</si>
  <si>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</si>
  <si>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</si>
  <si>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</si>
  <si>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</si>
  <si>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</si>
  <si>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</si>
  <si>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Nigel Cole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</si>
  <si>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</si>
  <si>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</si>
  <si>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</si>
  <si>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</si>
  <si>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</si>
  <si>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</si>
  <si>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</si>
  <si>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</si>
  <si>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Italian</t>
  </si>
  <si>
    <t>Bill Paxton</t>
  </si>
  <si>
    <t>Richard Kelly</t>
  </si>
  <si>
    <t>Carter Smith</t>
  </si>
  <si>
    <t>John Schlesinger</t>
  </si>
  <si>
    <t>Ringo Lam</t>
  </si>
  <si>
    <t>Bruce McCulloch</t>
  </si>
  <si>
    <t>Jorma Taccone</t>
  </si>
  <si>
    <t>Patricia Riggen</t>
  </si>
  <si>
    <t>Chile</t>
  </si>
  <si>
    <t>Jonathan Kaplan</t>
  </si>
  <si>
    <t>Ole Bornedal</t>
  </si>
  <si>
    <t>Richard Benjamin</t>
  </si>
  <si>
    <t>Craig R. Baxley</t>
  </si>
  <si>
    <t>John Hillcoat</t>
  </si>
  <si>
    <t>Marcos Siega</t>
  </si>
  <si>
    <t>Rachel Talalay</t>
  </si>
  <si>
    <t>Jeffrey W. Byrd</t>
  </si>
  <si>
    <t>Robert Towne</t>
  </si>
  <si>
    <t>Giuseppe Tornatore</t>
  </si>
  <si>
    <t>Werner Herzog</t>
  </si>
  <si>
    <t>Herbert Ross</t>
  </si>
  <si>
    <t>Neil LaBute</t>
  </si>
  <si>
    <t>George Gallo</t>
  </si>
  <si>
    <t>Sidney Lumet</t>
  </si>
  <si>
    <t>Douglas McGrath</t>
  </si>
  <si>
    <t>Richard Williams</t>
  </si>
  <si>
    <t>Mary McGuckian</t>
  </si>
  <si>
    <t>Jonathan Newman</t>
  </si>
  <si>
    <t>Michael Dinner</t>
  </si>
  <si>
    <t>Joseph Sargent</t>
  </si>
  <si>
    <t>Jerry Zaks</t>
  </si>
  <si>
    <t>Fred Durst</t>
  </si>
  <si>
    <t>Anne Fontaine</t>
  </si>
  <si>
    <t>Mira Nair</t>
  </si>
  <si>
    <t>Mel Brooks</t>
  </si>
  <si>
    <t>Russell Crowe</t>
  </si>
  <si>
    <t>Jessie Nelson</t>
  </si>
  <si>
    <t>Christopher Spencer</t>
  </si>
  <si>
    <t>Mike Bigelow</t>
  </si>
  <si>
    <t>Thriller</t>
  </si>
  <si>
    <t>Daniel Sackheim</t>
  </si>
  <si>
    <t>Harry Elfont</t>
  </si>
  <si>
    <t>Uli Edel</t>
  </si>
  <si>
    <t>Fred Dekker</t>
  </si>
  <si>
    <t>Brian Trenchard-Smith</t>
  </si>
  <si>
    <t>Blake Edwards</t>
  </si>
  <si>
    <t>Dutch</t>
  </si>
  <si>
    <t>Netherlands</t>
  </si>
  <si>
    <t>Christian Carion</t>
  </si>
  <si>
    <t>David Palmer</t>
  </si>
  <si>
    <t>Rowan Joffe</t>
  </si>
  <si>
    <t>John Curran</t>
  </si>
  <si>
    <t>Juan JosÃ©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</si>
  <si>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</si>
  <si>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</si>
  <si>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</si>
  <si>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</si>
  <si>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</si>
  <si>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</si>
  <si>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</si>
  <si>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</si>
  <si>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</si>
  <si>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</si>
  <si>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</si>
  <si>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</si>
  <si>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</si>
  <si>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</si>
  <si>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</si>
  <si>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</si>
  <si>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</si>
  <si>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</si>
  <si>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</si>
  <si>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</si>
  <si>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Takashi Shimizu</t>
  </si>
  <si>
    <t>Anton Corbijn</t>
  </si>
  <si>
    <t>Gregory Nava</t>
  </si>
  <si>
    <t>John Patrick Shanley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</si>
  <si>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</si>
  <si>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</si>
  <si>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</si>
  <si>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</si>
  <si>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</si>
  <si>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</si>
  <si>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</si>
  <si>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</si>
  <si>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</si>
  <si>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Hungary</t>
  </si>
  <si>
    <t>William Brent Bell</t>
  </si>
  <si>
    <t>Anthony Bell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</si>
  <si>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</si>
  <si>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</si>
  <si>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</si>
  <si>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</si>
  <si>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</si>
  <si>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</si>
  <si>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</si>
  <si>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</si>
  <si>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</si>
  <si>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</si>
  <si>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Dari</t>
  </si>
  <si>
    <t>Paul Abascal</t>
  </si>
  <si>
    <t>Chris Koch</t>
  </si>
  <si>
    <t>Amy Heckerling</t>
  </si>
  <si>
    <t>George Stevens</t>
  </si>
  <si>
    <t>Billy Ray</t>
  </si>
  <si>
    <t>Mark Mylod</t>
  </si>
  <si>
    <t>James Mather</t>
  </si>
  <si>
    <t>Michael O. Sajbel</t>
  </si>
  <si>
    <t>Nick Gomez</t>
  </si>
  <si>
    <t>Charles T. Kanganis</t>
  </si>
  <si>
    <t>Christopher Guest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</si>
  <si>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</si>
  <si>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</si>
  <si>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</si>
  <si>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</si>
  <si>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</si>
  <si>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</si>
  <si>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</si>
  <si>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</si>
  <si>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</si>
  <si>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Marc Abraham</t>
  </si>
  <si>
    <t>Todd Haynes</t>
  </si>
  <si>
    <t>Mabrouk El Mechri</t>
  </si>
  <si>
    <t>Charlie Kaufman</t>
  </si>
  <si>
    <t>Nancy Walker</t>
  </si>
  <si>
    <t>Angelo Pizzo</t>
  </si>
  <si>
    <t>Katsuhiro Ã”tomo</t>
  </si>
  <si>
    <t>David Anspaugh</t>
  </si>
  <si>
    <t>Daniel Algrant</t>
  </si>
  <si>
    <t>Mark Rosman</t>
  </si>
  <si>
    <t>Britt Allcroft</t>
  </si>
  <si>
    <t>Brian Percival</t>
  </si>
  <si>
    <t>Anand Tucker</t>
  </si>
  <si>
    <t>Michael Dowse</t>
  </si>
  <si>
    <t>Daniel Barnz</t>
  </si>
  <si>
    <t>Emile Ardolino</t>
  </si>
  <si>
    <t>Robert Altman</t>
  </si>
  <si>
    <t>Hebrew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</si>
  <si>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</si>
  <si>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</si>
  <si>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</si>
  <si>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</si>
  <si>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</si>
  <si>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</si>
  <si>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</si>
  <si>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</si>
  <si>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</si>
  <si>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</si>
  <si>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</si>
  <si>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</si>
  <si>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</si>
  <si>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</si>
  <si>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</si>
  <si>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</si>
  <si>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IstvÃ¡n SzabÃ³</t>
  </si>
  <si>
    <t>Matthew Robbins</t>
  </si>
  <si>
    <t>Mongolian</t>
  </si>
  <si>
    <t>Hal Needham</t>
  </si>
  <si>
    <t>Jeff Nichols</t>
  </si>
  <si>
    <t>Greece</t>
  </si>
  <si>
    <t>Jonathan Teplitzky</t>
  </si>
  <si>
    <t>Michael Haneke</t>
  </si>
  <si>
    <t>Mike Marvin</t>
  </si>
  <si>
    <t>Gregor Jordan</t>
  </si>
  <si>
    <t>Lance Hool</t>
  </si>
  <si>
    <t>Christian Volckman</t>
  </si>
  <si>
    <t>Rodrigo CortÃ©s</t>
  </si>
  <si>
    <t>Cory Edwards</t>
  </si>
  <si>
    <t>Terry George</t>
  </si>
  <si>
    <t>Xavier Gens</t>
  </si>
  <si>
    <t>Kasi Lemmons</t>
  </si>
  <si>
    <t>Vondie Curtis-Hall</t>
  </si>
  <si>
    <t>Matt Dillon</t>
  </si>
  <si>
    <t>George Cukor</t>
  </si>
  <si>
    <t>John Hoffman</t>
  </si>
  <si>
    <t>Kevin Greutert</t>
  </si>
  <si>
    <t>John Fortenberry</t>
  </si>
  <si>
    <t>Jason Moore</t>
  </si>
  <si>
    <t>Robert Harmon</t>
  </si>
  <si>
    <t>Trent Cooper</t>
  </si>
  <si>
    <t>Gary Halvorson</t>
  </si>
  <si>
    <t>Fede Alvarez</t>
  </si>
  <si>
    <t>Sidney J. Furie</t>
  </si>
  <si>
    <t>Wayne Kramer</t>
  </si>
  <si>
    <t>Rowdy Herrington</t>
  </si>
  <si>
    <t>Jim Goddard</t>
  </si>
  <si>
    <t>Noel Marshall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</si>
  <si>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</si>
  <si>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</si>
  <si>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</si>
  <si>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</si>
  <si>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</si>
  <si>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</si>
  <si>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</si>
  <si>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</si>
  <si>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</si>
  <si>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</si>
  <si>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</si>
  <si>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</si>
  <si>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Joe Cornish</t>
  </si>
  <si>
    <t>Diane English</t>
  </si>
  <si>
    <t>Robert Iscove</t>
  </si>
  <si>
    <t>Peter Kosminsky</t>
  </si>
  <si>
    <t>Allen Coulter</t>
  </si>
  <si>
    <t>Clare Kilner</t>
  </si>
  <si>
    <t>Josef Rusnak</t>
  </si>
  <si>
    <t>Bruce Paltrow</t>
  </si>
  <si>
    <t>Adam Rifkin</t>
  </si>
  <si>
    <t>Susanne Bier</t>
  </si>
  <si>
    <t>Kenneth Johnson</t>
  </si>
  <si>
    <t>James Ivory</t>
  </si>
  <si>
    <t>Jessy Terrero</t>
  </si>
  <si>
    <t>Vicente Amorim</t>
  </si>
  <si>
    <t>Gaspar NoÃ©</t>
  </si>
  <si>
    <t>Tommy Lee Jones</t>
  </si>
  <si>
    <t>Jesse Vaughan</t>
  </si>
  <si>
    <t>Norway</t>
  </si>
  <si>
    <t>Wayne Beach</t>
  </si>
  <si>
    <t>GÃ©rard Krawczyk</t>
  </si>
  <si>
    <t>Taiwan</t>
  </si>
  <si>
    <t>Udayan Prasad</t>
  </si>
  <si>
    <t>Korean</t>
  </si>
  <si>
    <t>Morten Tyldum</t>
  </si>
  <si>
    <t>AndrÃ©s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</si>
  <si>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</si>
  <si>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</si>
  <si>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</si>
  <si>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</si>
  <si>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</si>
  <si>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</si>
  <si>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</si>
  <si>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</si>
  <si>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</si>
  <si>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</si>
  <si>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</si>
  <si>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</si>
  <si>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</si>
  <si>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</si>
  <si>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</si>
  <si>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</si>
  <si>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</si>
  <si>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</si>
  <si>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</si>
  <si>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</si>
  <si>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</si>
  <si>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</si>
  <si>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</si>
  <si>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Official site</t>
  </si>
  <si>
    <t>David Nutter</t>
  </si>
  <si>
    <t>Derek Cianfrance</t>
  </si>
  <si>
    <t>Stephan Elliott</t>
  </si>
  <si>
    <t>Mark L. Lester</t>
  </si>
  <si>
    <t>Tom Green</t>
  </si>
  <si>
    <t>Mike Nawrocki</t>
  </si>
  <si>
    <t>Douglas Aarniokoski</t>
  </si>
  <si>
    <t>Bryan Barber</t>
  </si>
  <si>
    <t>Lone Scherfig</t>
  </si>
  <si>
    <t>Drew Barrymore</t>
  </si>
  <si>
    <t>Brian Koppelman</t>
  </si>
  <si>
    <t>James Foley</t>
  </si>
  <si>
    <t>Steve Gomer</t>
  </si>
  <si>
    <t>Mark Piznarski</t>
  </si>
  <si>
    <t>Craig Brewer</t>
  </si>
  <si>
    <t>David Raynr</t>
  </si>
  <si>
    <t>Mort Nathan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</si>
  <si>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</si>
  <si>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</si>
  <si>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</si>
  <si>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</si>
  <si>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</si>
  <si>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</si>
  <si>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</si>
  <si>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</si>
  <si>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Mark Romanek</t>
  </si>
  <si>
    <t>Brad Anderson</t>
  </si>
  <si>
    <t>Michael Chapman</t>
  </si>
  <si>
    <t>Antonio Banderas</t>
  </si>
  <si>
    <t>Fritz Lang</t>
  </si>
  <si>
    <t>Hsiao-Hsien Hou</t>
  </si>
  <si>
    <t>Tony Jaa</t>
  </si>
  <si>
    <t>Thai</t>
  </si>
  <si>
    <t>Thailand</t>
  </si>
  <si>
    <t>RyÃ»hei Kitamura</t>
  </si>
  <si>
    <t>Dito Montiel</t>
  </si>
  <si>
    <t>Stefan Ruzowitzky</t>
  </si>
  <si>
    <t>Jake Paltrow</t>
  </si>
  <si>
    <t>Gregory Jacobs</t>
  </si>
  <si>
    <t>Gilles Paquet-Brenner</t>
  </si>
  <si>
    <t>Lars von Trier</t>
  </si>
  <si>
    <t>John Cornell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</si>
  <si>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</si>
  <si>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</si>
  <si>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</si>
  <si>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</si>
  <si>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</si>
  <si>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</si>
  <si>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</si>
  <si>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</si>
  <si>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</si>
  <si>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</si>
  <si>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</si>
  <si>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</si>
  <si>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</si>
  <si>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</si>
  <si>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Iran</t>
  </si>
  <si>
    <t>Kenneth Lonergan</t>
  </si>
  <si>
    <t>Poland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</si>
  <si>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</si>
  <si>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</si>
  <si>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</si>
  <si>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</si>
  <si>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</si>
  <si>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</si>
  <si>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</si>
  <si>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</si>
  <si>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</si>
  <si>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</si>
  <si>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</si>
  <si>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</si>
  <si>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</si>
  <si>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</si>
  <si>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</si>
  <si>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</si>
  <si>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</si>
  <si>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</si>
  <si>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</si>
  <si>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</si>
  <si>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</si>
  <si>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</si>
  <si>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</si>
  <si>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</si>
  <si>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</si>
  <si>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</si>
  <si>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Bosnian</t>
  </si>
  <si>
    <t>John Stainton</t>
  </si>
  <si>
    <t>Paul Schrader</t>
  </si>
  <si>
    <t>Stewart Hendler</t>
  </si>
  <si>
    <t>Mark Herman</t>
  </si>
  <si>
    <t>Abel Ferrara</t>
  </si>
  <si>
    <t>Vincent Gallo</t>
  </si>
  <si>
    <t>Ethan Maniquis</t>
  </si>
  <si>
    <t>George Hickenlooper</t>
  </si>
  <si>
    <t>Je-kyu Kang</t>
  </si>
  <si>
    <t>William Dear</t>
  </si>
  <si>
    <t>StÃ©phane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</si>
  <si>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</si>
  <si>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</si>
  <si>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</si>
  <si>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</si>
  <si>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</si>
  <si>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</si>
  <si>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GP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</si>
  <si>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</si>
  <si>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</si>
  <si>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</si>
  <si>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</si>
  <si>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</si>
  <si>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</si>
  <si>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</si>
  <si>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Ernest R. Dickerson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</si>
  <si>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</si>
  <si>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</si>
  <si>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</si>
  <si>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</si>
  <si>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</si>
  <si>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</si>
  <si>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</si>
  <si>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</si>
  <si>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</si>
  <si>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</si>
  <si>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</si>
  <si>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</si>
  <si>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</si>
  <si>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Harmony Korine</t>
  </si>
  <si>
    <t>Ira Sachs</t>
  </si>
  <si>
    <t>Carroll Ballard</t>
  </si>
  <si>
    <t>Takeshi Kitano</t>
  </si>
  <si>
    <t>Marco Kreuzpaintner</t>
  </si>
  <si>
    <t>Lajos Koltai</t>
  </si>
  <si>
    <t>Hungarian</t>
  </si>
  <si>
    <t>Alan Rudolph</t>
  </si>
  <si>
    <t>Chuan Lu</t>
  </si>
  <si>
    <t>Georgia</t>
  </si>
  <si>
    <t>Christopher Smith</t>
  </si>
  <si>
    <t>Akira Kurosawa</t>
  </si>
  <si>
    <t>Star Wars: Episode IV - A New HopeÂ </t>
  </si>
  <si>
    <t>Dan Mazer</t>
  </si>
  <si>
    <t>Portuguese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</si>
  <si>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</si>
  <si>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</si>
  <si>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</si>
  <si>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</si>
  <si>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</si>
  <si>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</si>
  <si>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</si>
  <si>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</si>
  <si>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</si>
  <si>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</si>
  <si>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William A. Graham</t>
  </si>
  <si>
    <t>Agnieszka Holland</t>
  </si>
  <si>
    <t>David Hackl</t>
  </si>
  <si>
    <t>Ray Lawrence</t>
  </si>
  <si>
    <t>Karan Johar</t>
  </si>
  <si>
    <t>Ruairi Robinson</t>
  </si>
  <si>
    <t>Jaume BalaguerÃ³</t>
  </si>
  <si>
    <t>E.T. the Extra-TerrestrialÂ </t>
  </si>
  <si>
    <t>Jon Kasdan</t>
  </si>
  <si>
    <t>Dean Wright</t>
  </si>
  <si>
    <t>Darren Lynn Bousman</t>
  </si>
  <si>
    <t>Leigh Whannell</t>
  </si>
  <si>
    <t>James DeMonaco</t>
  </si>
  <si>
    <t>Carol Reed</t>
  </si>
  <si>
    <t>Chuck Sheetz</t>
  </si>
  <si>
    <t>Marcus Raboy</t>
  </si>
  <si>
    <t>Michael Schultz</t>
  </si>
  <si>
    <t>Peter Sollett</t>
  </si>
  <si>
    <t>Bob Dolman</t>
  </si>
  <si>
    <t>Greg Coolidge</t>
  </si>
  <si>
    <t>CiarÃ¡n Foy</t>
  </si>
  <si>
    <t>Salim Akil</t>
  </si>
  <si>
    <t>Olatunde Osunsanmi</t>
  </si>
  <si>
    <t>Leon Ichaso</t>
  </si>
  <si>
    <t>Joseph Zito</t>
  </si>
  <si>
    <t>Patricia Rozema</t>
  </si>
  <si>
    <t>Rob Schmidt</t>
  </si>
  <si>
    <t>Western</t>
  </si>
  <si>
    <t>Robert Ben Garant</t>
  </si>
  <si>
    <t>Morgan Spurlock</t>
  </si>
  <si>
    <t>Tuck Tucker</t>
  </si>
  <si>
    <t>Theodore Witcher</t>
  </si>
  <si>
    <t>Joel Edgerton</t>
  </si>
  <si>
    <t>Jim Hanon</t>
  </si>
  <si>
    <t>Michael Patrick Jann</t>
  </si>
  <si>
    <t>Jeff Lowell</t>
  </si>
  <si>
    <t>Lorene Scafaria</t>
  </si>
  <si>
    <t>Marcus Dunstan</t>
  </si>
  <si>
    <t>Timothy BjÃ¶rklund</t>
  </si>
  <si>
    <t>FranÃ§ois Girard</t>
  </si>
  <si>
    <t>Scott Kalvert</t>
  </si>
  <si>
    <t>Jason Bateman</t>
  </si>
  <si>
    <t>David Schwimmer</t>
  </si>
  <si>
    <t>Eric Bross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</si>
  <si>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</si>
  <si>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</si>
  <si>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</si>
  <si>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</si>
  <si>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</si>
  <si>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</si>
  <si>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</si>
  <si>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</si>
  <si>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</si>
  <si>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</si>
  <si>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Derrick Borte</t>
  </si>
  <si>
    <t>Richard Kwietniowski</t>
  </si>
  <si>
    <t>Bob Odenkirk</t>
  </si>
  <si>
    <t>Joshua Seftel</t>
  </si>
  <si>
    <t>Dan Harris</t>
  </si>
  <si>
    <t>Mel Smith</t>
  </si>
  <si>
    <t>Alan Metter</t>
  </si>
  <si>
    <t>Arthur Hiller</t>
  </si>
  <si>
    <t>Michael Meredith</t>
  </si>
  <si>
    <t>Julio DePietro</t>
  </si>
  <si>
    <t>Katherine Dieckmann</t>
  </si>
  <si>
    <t>Scott Marshall</t>
  </si>
  <si>
    <t>Ãlex de la Iglesia</t>
  </si>
  <si>
    <t>Michael Clancy</t>
  </si>
  <si>
    <t>Gurinder Chadha</t>
  </si>
  <si>
    <t>Andy Garcia</t>
  </si>
  <si>
    <t>Gary Sherman</t>
  </si>
  <si>
    <t>Stanley Kramer</t>
  </si>
  <si>
    <t>Yash Chopra</t>
  </si>
  <si>
    <t>Floria Sigismondi</t>
  </si>
  <si>
    <t>Kris Isacsson</t>
  </si>
  <si>
    <t>Ben Younger</t>
  </si>
  <si>
    <t>Tamara Jenkins</t>
  </si>
  <si>
    <t>Hart Bochner</t>
  </si>
  <si>
    <t>Chatrichalerm Yukol</t>
  </si>
  <si>
    <t>Dario Argento</t>
  </si>
  <si>
    <t>Marc Forby</t>
  </si>
  <si>
    <t>Ole Christian Madsen</t>
  </si>
  <si>
    <t>Danish</t>
  </si>
  <si>
    <t>Meiert Avis</t>
  </si>
  <si>
    <t>Peter Faiman</t>
  </si>
  <si>
    <t>Joby Harold</t>
  </si>
  <si>
    <t>Ekachai Uekrongtham</t>
  </si>
  <si>
    <t>Mark Rydell</t>
  </si>
  <si>
    <t>David E. Talbert</t>
  </si>
  <si>
    <t>Ari Sandel</t>
  </si>
  <si>
    <t>John Sayles</t>
  </si>
  <si>
    <t>Passed</t>
  </si>
  <si>
    <t>Arabic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</si>
  <si>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</si>
  <si>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</si>
  <si>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</si>
  <si>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</si>
  <si>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</si>
  <si>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</si>
  <si>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</si>
  <si>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Peter R. Hunt</t>
  </si>
  <si>
    <t>M</t>
  </si>
  <si>
    <t>Jonas Elmer</t>
  </si>
  <si>
    <t>Mary Harron</t>
  </si>
  <si>
    <t>Troy Duffy</t>
  </si>
  <si>
    <t>Nicole Holofcener</t>
  </si>
  <si>
    <t>Matty Rich</t>
  </si>
  <si>
    <t>Fina Torres</t>
  </si>
  <si>
    <t>Duke Johnson</t>
  </si>
  <si>
    <t>FranÃ§ois Ozon</t>
  </si>
  <si>
    <t>Anna Boden</t>
  </si>
  <si>
    <t>Steve James</t>
  </si>
  <si>
    <t>Tomm Moore</t>
  </si>
  <si>
    <t>John Carney</t>
  </si>
  <si>
    <t>David Jacobson</t>
  </si>
  <si>
    <t>Michael Corrente</t>
  </si>
  <si>
    <t>Keith Gordon</t>
  </si>
  <si>
    <t>Andrew Currie</t>
  </si>
  <si>
    <t>Marc SchÃ¶lermann</t>
  </si>
  <si>
    <t>Robert Moresco</t>
  </si>
  <si>
    <t>Thomas Vinterberg</t>
  </si>
  <si>
    <t>Ol Parker</t>
  </si>
  <si>
    <t>David Webb Peoples</t>
  </si>
  <si>
    <t>Stanley Tong</t>
  </si>
  <si>
    <t>Eli Roth</t>
  </si>
  <si>
    <t>Tony Richardson</t>
  </si>
  <si>
    <t>Charles Robert Carner</t>
  </si>
  <si>
    <t>Rodrigo GarcÃ­a</t>
  </si>
  <si>
    <t>Vincent Paronnaud</t>
  </si>
  <si>
    <t>Daniel Barber</t>
  </si>
  <si>
    <t>Robert Marcarelli</t>
  </si>
  <si>
    <t>Guy Hamilton</t>
  </si>
  <si>
    <t>Michael Anderson</t>
  </si>
  <si>
    <t>Matt Bettinelli-Olpin</t>
  </si>
  <si>
    <t>Aaron Schneider</t>
  </si>
  <si>
    <t>Tom Ford</t>
  </si>
  <si>
    <t>Tony Maylam</t>
  </si>
  <si>
    <t>Mitch Davis</t>
  </si>
  <si>
    <t>Kevin Brodie</t>
  </si>
  <si>
    <t>Lynne Ramsay</t>
  </si>
  <si>
    <t>Tim Chambers</t>
  </si>
  <si>
    <t>Dick Richards</t>
  </si>
  <si>
    <t>Alex Zamm</t>
  </si>
  <si>
    <t>Spencer Susser</t>
  </si>
  <si>
    <t>Thaddeus O'Sullivan</t>
  </si>
  <si>
    <t>Shari Springer Berman</t>
  </si>
  <si>
    <t>Stephen Milburn Anderson</t>
  </si>
  <si>
    <t>Arie Posin</t>
  </si>
  <si>
    <t>Damian Nieman</t>
  </si>
  <si>
    <t>Mark Tonderai</t>
  </si>
  <si>
    <t>Brazil</t>
  </si>
  <si>
    <t>Rachel Perkins</t>
  </si>
  <si>
    <t>Luis Valdez</t>
  </si>
  <si>
    <t>Louis Morneau</t>
  </si>
  <si>
    <t>Caroline Link</t>
  </si>
  <si>
    <t>Sterling Van Wagenen</t>
  </si>
  <si>
    <t>Zal Batmanglij</t>
  </si>
  <si>
    <t>Oren Moverman</t>
  </si>
  <si>
    <t>Wolfgang Becker</t>
  </si>
  <si>
    <t>George Roy Hill</t>
  </si>
  <si>
    <t>Robert Stevenson</t>
  </si>
  <si>
    <t>Jerome Robbins</t>
  </si>
  <si>
    <t>Gary Hardwick</t>
  </si>
  <si>
    <t>King Vidor</t>
  </si>
  <si>
    <t>Fred Savage</t>
  </si>
  <si>
    <t>Rusty Cundieff</t>
  </si>
  <si>
    <t>Dominique Othenin-Girard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</si>
  <si>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</si>
  <si>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</si>
  <si>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</si>
  <si>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</si>
  <si>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</si>
  <si>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</si>
  <si>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</si>
  <si>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</si>
  <si>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</si>
  <si>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</si>
  <si>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David Atkins</t>
  </si>
  <si>
    <t>Patrick Stettner</t>
  </si>
  <si>
    <t>Sam Peckinpah</t>
  </si>
  <si>
    <t>Sylvio Tabet</t>
  </si>
  <si>
    <t>Rick Bieber</t>
  </si>
  <si>
    <t>S.R. Bindler</t>
  </si>
  <si>
    <t>CÃ©dric Klapisch</t>
  </si>
  <si>
    <t>Martin Koolhoven</t>
  </si>
  <si>
    <t>Prachya Pinkaew</t>
  </si>
  <si>
    <t>Darren Grant</t>
  </si>
  <si>
    <t>Christophe Barratier</t>
  </si>
  <si>
    <t>Ã‰mile Gaudreault</t>
  </si>
  <si>
    <t>James Cox</t>
  </si>
  <si>
    <t>James Toback</t>
  </si>
  <si>
    <t>Aki KaurismÃ¤ki</t>
  </si>
  <si>
    <t>Finland</t>
  </si>
  <si>
    <t>Hitoshi Matsumoto</t>
  </si>
  <si>
    <t>George Ratliff</t>
  </si>
  <si>
    <t>Shane Meadows</t>
  </si>
  <si>
    <t>Norwegian</t>
  </si>
  <si>
    <t>Michael McGowan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</si>
  <si>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</si>
  <si>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</si>
  <si>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</si>
  <si>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</si>
  <si>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</si>
  <si>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</si>
  <si>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</si>
  <si>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</si>
  <si>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</si>
  <si>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George Jackson</t>
  </si>
  <si>
    <t>Maurice Joyce</t>
  </si>
  <si>
    <t>Jesse Peretz</t>
  </si>
  <si>
    <t>Ice Cube</t>
  </si>
  <si>
    <t>Richard Glatzer</t>
  </si>
  <si>
    <t>Rob Hedden</t>
  </si>
  <si>
    <t>Joe Chappelle</t>
  </si>
  <si>
    <t>Mickey Liddell</t>
  </si>
  <si>
    <t>Fred Walton</t>
  </si>
  <si>
    <t>Steve Carver</t>
  </si>
  <si>
    <t>Gonzalo LÃ³pez-Gallego</t>
  </si>
  <si>
    <t>Christine Jeffs</t>
  </si>
  <si>
    <t>Don Coscarelli</t>
  </si>
  <si>
    <t>Michael Tiddes</t>
  </si>
  <si>
    <t>Mamoru Hosoda</t>
  </si>
  <si>
    <t>Brian Dannelly</t>
  </si>
  <si>
    <t>Denys Arcand</t>
  </si>
  <si>
    <t>J.S. Cardone</t>
  </si>
  <si>
    <t>Jay Levey</t>
  </si>
  <si>
    <t>Xavier Beauvois</t>
  </si>
  <si>
    <t>Randall Miller</t>
  </si>
  <si>
    <t>Dan Rush</t>
  </si>
  <si>
    <t>Michael Cuesta</t>
  </si>
  <si>
    <t>Fenton Bailey</t>
  </si>
  <si>
    <t>Jeremy Saulnier</t>
  </si>
  <si>
    <t>Nicholas Fackler</t>
  </si>
  <si>
    <t>Morgan J. Freeman</t>
  </si>
  <si>
    <t>Klaus Menzel</t>
  </si>
  <si>
    <t>Oren Peli</t>
  </si>
  <si>
    <t>JirÃ­ Menzel</t>
  </si>
  <si>
    <t>Czech</t>
  </si>
  <si>
    <t>Frank LaLoggia</t>
  </si>
  <si>
    <t>Michel Leclerc</t>
  </si>
  <si>
    <t>Tom Kalin</t>
  </si>
  <si>
    <t>Carlos Saura</t>
  </si>
  <si>
    <t>Alex Kendrick</t>
  </si>
  <si>
    <t>Mike van Diem</t>
  </si>
  <si>
    <t>Jonas Ã…kerlund</t>
  </si>
  <si>
    <t>Todd Solondz</t>
  </si>
  <si>
    <t>Barry Skolnick</t>
  </si>
  <si>
    <t>Johnnie To</t>
  </si>
  <si>
    <t>Agnieszka Wojtowicz-Vosloo</t>
  </si>
  <si>
    <t>Nick Love</t>
  </si>
  <si>
    <t>Cecil B. DeMille</t>
  </si>
  <si>
    <t>Henry Hobson</t>
  </si>
  <si>
    <t>Mike Figgis</t>
  </si>
  <si>
    <t>Billy Wilder</t>
  </si>
  <si>
    <t>Lisa Cholodenko</t>
  </si>
  <si>
    <t>Ed Gass-Donnelly</t>
  </si>
  <si>
    <t>DJ Pooh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</si>
  <si>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</si>
  <si>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</si>
  <si>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</si>
  <si>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</si>
  <si>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</si>
  <si>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</si>
  <si>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</si>
  <si>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</si>
  <si>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Mars Callahan</t>
  </si>
  <si>
    <t>Stefan Schwartz</t>
  </si>
  <si>
    <t>Robert Lee King</t>
  </si>
  <si>
    <t>Fernando LeÃ³n de Aranoa</t>
  </si>
  <si>
    <t>Jim Mickle</t>
  </si>
  <si>
    <t>Karim AÃ¯nouz</t>
  </si>
  <si>
    <t>Edward Burns</t>
  </si>
  <si>
    <t>Victor Fleming</t>
  </si>
  <si>
    <t>Richard Raymond</t>
  </si>
  <si>
    <t>George Sidney</t>
  </si>
  <si>
    <t>Peter Stebbings</t>
  </si>
  <si>
    <t>Vincente Minnelli</t>
  </si>
  <si>
    <t>Dagur KÃ¡ri</t>
  </si>
  <si>
    <t>Jim Abrahams</t>
  </si>
  <si>
    <t>Michael Gornick</t>
  </si>
  <si>
    <t>Robert Eggers</t>
  </si>
  <si>
    <t>Michael Martin</t>
  </si>
  <si>
    <t>Argentina</t>
  </si>
  <si>
    <t>Louis C.K.</t>
  </si>
  <si>
    <t>Salvador Carrasco</t>
  </si>
  <si>
    <t>AndrÃ© Ã˜vredal</t>
  </si>
  <si>
    <t>Robert Cary</t>
  </si>
  <si>
    <t>Adam Rapp</t>
  </si>
  <si>
    <t>Robert Townsend</t>
  </si>
  <si>
    <t>Luc Jacquet</t>
  </si>
  <si>
    <t>Clark Gregg</t>
  </si>
  <si>
    <t>Damien Chazelle</t>
  </si>
  <si>
    <t>Justin Kerrigan</t>
  </si>
  <si>
    <t>Karen Moncrieff</t>
  </si>
  <si>
    <t>Joshua Marston</t>
  </si>
  <si>
    <t>Colombia</t>
  </si>
  <si>
    <t>Tod Williams</t>
  </si>
  <si>
    <t>Jack Sholder</t>
  </si>
  <si>
    <t>Tom McLoughlin</t>
  </si>
  <si>
    <t>Adam Marcus</t>
  </si>
  <si>
    <t>Benny Boom</t>
  </si>
  <si>
    <t>Nnegest LikkÃ©</t>
  </si>
  <si>
    <t>Christopher Leitch</t>
  </si>
  <si>
    <t>Patricia Cardoso</t>
  </si>
  <si>
    <t>Damien O'Donnell</t>
  </si>
  <si>
    <t>Peter M. Cohen</t>
  </si>
  <si>
    <t>Anthony Hickox</t>
  </si>
  <si>
    <t>Tom Schulman</t>
  </si>
  <si>
    <t>Jill Sprecher</t>
  </si>
  <si>
    <t>Darren Stein</t>
  </si>
  <si>
    <t>Zulu</t>
  </si>
  <si>
    <t>David Nixon</t>
  </si>
  <si>
    <t>Jason Eisener</t>
  </si>
  <si>
    <t>Michael Landon Jr.</t>
  </si>
  <si>
    <t>Whit Stillman</t>
  </si>
  <si>
    <t>Leslye Headland</t>
  </si>
  <si>
    <t>Deon Taylor</t>
  </si>
  <si>
    <t>Susan Seidelman</t>
  </si>
  <si>
    <t>John Carl Buechler</t>
  </si>
  <si>
    <t>Victor Nunez</t>
  </si>
  <si>
    <t>Pawel Pawlikowski</t>
  </si>
  <si>
    <t>Nacho Vigalondo</t>
  </si>
  <si>
    <t>Dinesh D'Souza</t>
  </si>
  <si>
    <t>Tommy Lee Wallace</t>
  </si>
  <si>
    <t>Leslie Small</t>
  </si>
  <si>
    <t>Alison Maclean</t>
  </si>
  <si>
    <t>Isabel Coixet</t>
  </si>
  <si>
    <t>James Ponsoldt</t>
  </si>
  <si>
    <t>Joshua Tickell</t>
  </si>
  <si>
    <t>Michael D. Sellers</t>
  </si>
  <si>
    <t>Reed Cowan</t>
  </si>
  <si>
    <t>James Dodson</t>
  </si>
  <si>
    <t>Alex Rivera</t>
  </si>
  <si>
    <t>Robby Henson</t>
  </si>
  <si>
    <t>Carmen Marron</t>
  </si>
  <si>
    <t>Danny Steinmann</t>
  </si>
  <si>
    <t>Jon Gunn</t>
  </si>
  <si>
    <t>William Wyler</t>
  </si>
  <si>
    <t>Petter NÃ¦ss</t>
  </si>
  <si>
    <t>Michael Herz</t>
  </si>
  <si>
    <t>David Robert Mitchell</t>
  </si>
  <si>
    <t>Chia-Liang Liu</t>
  </si>
  <si>
    <t>Chris Kentis</t>
  </si>
  <si>
    <t>Sylvain Chomet</t>
  </si>
  <si>
    <t>Chris Eyre</t>
  </si>
  <si>
    <t>Elia Kazan</t>
  </si>
  <si>
    <t>Debra Granik</t>
  </si>
  <si>
    <t>Miranda July</t>
  </si>
  <si>
    <t>Max Joseph</t>
  </si>
  <si>
    <t>Kevin Tenney</t>
  </si>
  <si>
    <t>Ari Folman</t>
  </si>
  <si>
    <t>Israel</t>
  </si>
  <si>
    <t>Gary Rogers</t>
  </si>
  <si>
    <t>Marielle Heller</t>
  </si>
  <si>
    <t>David Sington</t>
  </si>
  <si>
    <t>Kelly Reichardt</t>
  </si>
  <si>
    <t>Huck Botko</t>
  </si>
  <si>
    <t>David Duchovny</t>
  </si>
  <si>
    <t>Lance Mungia</t>
  </si>
  <si>
    <t>Hue Rhodes</t>
  </si>
  <si>
    <t>Hunter Richards</t>
  </si>
  <si>
    <t>Laurie Collyer</t>
  </si>
  <si>
    <t>Ralph Ziman</t>
  </si>
  <si>
    <t>Orson Welles</t>
  </si>
  <si>
    <t>Paul Bunnell</t>
  </si>
  <si>
    <t>Tim Hunter</t>
  </si>
  <si>
    <t>Pascal Arnold</t>
  </si>
  <si>
    <t>Jamal Hill</t>
  </si>
  <si>
    <t>Daniel Stamm</t>
  </si>
  <si>
    <t>Carlos Carrera</t>
  </si>
  <si>
    <t>Benh Zeitlin</t>
  </si>
  <si>
    <t>Maggie Greenwald</t>
  </si>
  <si>
    <t>Lucky McKee</t>
  </si>
  <si>
    <t>Steven R. Monroe</t>
  </si>
  <si>
    <t>Mark Illsley</t>
  </si>
  <si>
    <t>Ritesh Batra</t>
  </si>
  <si>
    <t>Sally Potter</t>
  </si>
  <si>
    <t>Nadine Labaki</t>
  </si>
  <si>
    <t>FranÃ§ois Truffaut</t>
  </si>
  <si>
    <t>Adrienne Shelly</t>
  </si>
  <si>
    <t>Newt Arnold</t>
  </si>
  <si>
    <t>FabiÃ¡n Bielinsky</t>
  </si>
  <si>
    <t>Rebecca Miller</t>
  </si>
  <si>
    <t>Maggie Carey</t>
  </si>
  <si>
    <t>Henry Bean</t>
  </si>
  <si>
    <t>Charles Chaplin</t>
  </si>
  <si>
    <t>Pete Jones</t>
  </si>
  <si>
    <t>Bruce McDonald</t>
  </si>
  <si>
    <t>James Mottern</t>
  </si>
  <si>
    <t>William Cottrell</t>
  </si>
  <si>
    <t>Lucrecia Martel</t>
  </si>
  <si>
    <t>Zak Penn</t>
  </si>
  <si>
    <t>Ham Tran</t>
  </si>
  <si>
    <t>Vietnamese</t>
  </si>
  <si>
    <t>Rich Cowan</t>
  </si>
  <si>
    <t>Jonathan Kesselman</t>
  </si>
  <si>
    <t>Jamie Babbit</t>
  </si>
  <si>
    <t>David Boyd</t>
  </si>
  <si>
    <t>Anna Muylaert</t>
  </si>
  <si>
    <t>Steve Taylor</t>
  </si>
  <si>
    <t>Kurt Voss</t>
  </si>
  <si>
    <t>Rob McKittrick</t>
  </si>
  <si>
    <t>Jeff Burr</t>
  </si>
  <si>
    <t>Panos Cosmatos</t>
  </si>
  <si>
    <t>Gareth Evans</t>
  </si>
  <si>
    <t>Indonesian</t>
  </si>
  <si>
    <t>Indonesia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</si>
  <si>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</si>
  <si>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</si>
  <si>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</si>
  <si>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</si>
  <si>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</si>
  <si>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</si>
  <si>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</si>
  <si>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Ben Lewin</t>
  </si>
  <si>
    <t>Courtney Hunt</t>
  </si>
  <si>
    <t>Morgan Neville</t>
  </si>
  <si>
    <t>Chris Paine</t>
  </si>
  <si>
    <t>Greg Berlanti</t>
  </si>
  <si>
    <t>Marc Levin</t>
  </si>
  <si>
    <t>Richard Dutcher</t>
  </si>
  <si>
    <t>Finn Taylor</t>
  </si>
  <si>
    <t>Goran Dukic</t>
  </si>
  <si>
    <t>Mike Cahill</t>
  </si>
  <si>
    <t>Efram Potelle</t>
  </si>
  <si>
    <t>Joshua Oppenheimer</t>
  </si>
  <si>
    <t>Alex Gibney</t>
  </si>
  <si>
    <t>Paul Crowder</t>
  </si>
  <si>
    <t>Anthony Powell</t>
  </si>
  <si>
    <t>Johnny Remo</t>
  </si>
  <si>
    <t>Ti West</t>
  </si>
  <si>
    <t>Lena Dunham</t>
  </si>
  <si>
    <t>Nick Tomnay</t>
  </si>
  <si>
    <t>Eric Nicholas</t>
  </si>
  <si>
    <t>Benjamin Dickinson</t>
  </si>
  <si>
    <t>Hal Haberman</t>
  </si>
  <si>
    <t>Kat Coiro</t>
  </si>
  <si>
    <t>Cristian Mungiu</t>
  </si>
  <si>
    <t>Romanian</t>
  </si>
  <si>
    <t>Persian</t>
  </si>
  <si>
    <t>Ramaa Mosley</t>
  </si>
  <si>
    <t>C. Jay Cox</t>
  </si>
  <si>
    <t>Jamie Travis</t>
  </si>
  <si>
    <t>Rich Christiano</t>
  </si>
  <si>
    <t>Asghar Farhadi</t>
  </si>
  <si>
    <t>Matt Maiellaro</t>
  </si>
  <si>
    <t>Ben Wheatley</t>
  </si>
  <si>
    <t>Oliver Blackburn</t>
  </si>
  <si>
    <t>Ryan Fleck</t>
  </si>
  <si>
    <t>Mark Sandrich</t>
  </si>
  <si>
    <t>Daniel Myrick</t>
  </si>
  <si>
    <t>Michael Wadleigh</t>
  </si>
  <si>
    <t>Scott Ziehl</t>
  </si>
  <si>
    <t>Joe Camp</t>
  </si>
  <si>
    <t>John 'Bud' Cardos</t>
  </si>
  <si>
    <t>Brian Baugh</t>
  </si>
  <si>
    <t>Barry W. Blaustein</t>
  </si>
  <si>
    <t>Siddiq Barmak</t>
  </si>
  <si>
    <t>Afghanistan</t>
  </si>
  <si>
    <t>Joseph Dorman</t>
  </si>
  <si>
    <t>Greg Harrison</t>
  </si>
  <si>
    <t>Jacob Aaron Estes</t>
  </si>
  <si>
    <t>Eric Schaeffer</t>
  </si>
  <si>
    <t>Neema Barnette</t>
  </si>
  <si>
    <t>Joe Swanberg</t>
  </si>
  <si>
    <t>Quentin Dupieux</t>
  </si>
  <si>
    <t>Alex Smith</t>
  </si>
  <si>
    <t>Gareth Edwards</t>
  </si>
  <si>
    <t>Alex Craig Mann</t>
  </si>
  <si>
    <t>Hans Canosa</t>
  </si>
  <si>
    <t>Lloyd Kaufman</t>
  </si>
  <si>
    <t>Lloyd Bacon</t>
  </si>
  <si>
    <t>Jonathan Caouette</t>
  </si>
  <si>
    <t>Lucio Fulci</t>
  </si>
  <si>
    <t>Harry Beaumont</t>
  </si>
  <si>
    <t>Franck Khalfoun</t>
  </si>
  <si>
    <t>Henry Alex Rubin</t>
  </si>
  <si>
    <t>Sam Firstenberg</t>
  </si>
  <si>
    <t>Gregory Widen</t>
  </si>
  <si>
    <t>Eddie O'Flaherty</t>
  </si>
  <si>
    <t>Bruce Dellis</t>
  </si>
  <si>
    <t>Craig Zobel</t>
  </si>
  <si>
    <t>Maria Maggenti</t>
  </si>
  <si>
    <t>Piyush Dinker Pandya</t>
  </si>
  <si>
    <t>Bill Plympton</t>
  </si>
  <si>
    <t>Drake Doremus</t>
  </si>
  <si>
    <t>Tom Putnam</t>
  </si>
  <si>
    <t>Jon Shear</t>
  </si>
  <si>
    <t>EugÃ¨ne LouriÃ©</t>
  </si>
  <si>
    <t>Ricki Stern</t>
  </si>
  <si>
    <t>Majid Majidi</t>
  </si>
  <si>
    <t>Andrew Haigh</t>
  </si>
  <si>
    <t>Melvin Van Peebles</t>
  </si>
  <si>
    <t>Michel Orion Scott</t>
  </si>
  <si>
    <t>Travis Cluff</t>
  </si>
  <si>
    <t>Larry Blamire</t>
  </si>
  <si>
    <t>E.L. Katz</t>
  </si>
  <si>
    <t>Myles Berkowitz</t>
  </si>
  <si>
    <t>Brandon Trost</t>
  </si>
  <si>
    <t>Kevin Jordan</t>
  </si>
  <si>
    <t>Jafar Panahi</t>
  </si>
  <si>
    <t>Shane Carruth</t>
  </si>
  <si>
    <t>Grand Total</t>
  </si>
  <si>
    <t>budget($)</t>
  </si>
  <si>
    <t>budget(million $)</t>
  </si>
  <si>
    <t>gross (in $)</t>
  </si>
  <si>
    <t>gross (in million $)</t>
  </si>
  <si>
    <t>Profit</t>
  </si>
  <si>
    <t>MEDIAN</t>
  </si>
  <si>
    <t>Fantasy</t>
  </si>
  <si>
    <t>Sci-Fi</t>
  </si>
  <si>
    <t>Romance</t>
  </si>
  <si>
    <t>Family</t>
  </si>
  <si>
    <t>Animation</t>
  </si>
  <si>
    <t>Musical</t>
  </si>
  <si>
    <t>Crime</t>
  </si>
  <si>
    <t>Biography</t>
  </si>
  <si>
    <t>History</t>
  </si>
  <si>
    <t>War</t>
  </si>
  <si>
    <t>Mystery</t>
  </si>
  <si>
    <t>Sport</t>
  </si>
  <si>
    <t>Music</t>
  </si>
  <si>
    <t>Film-Noir</t>
  </si>
  <si>
    <t>genre1</t>
  </si>
  <si>
    <t>genre2</t>
  </si>
  <si>
    <t>genre3</t>
  </si>
  <si>
    <t>genre4</t>
  </si>
  <si>
    <t>genre5</t>
  </si>
  <si>
    <t>genre6</t>
  </si>
  <si>
    <t>genre7</t>
  </si>
  <si>
    <t>genres</t>
  </si>
  <si>
    <t>No. of Movies</t>
  </si>
  <si>
    <t>The Hunger Games: Catching FireÂ </t>
  </si>
  <si>
    <t>Jurassic ParkÂ </t>
  </si>
  <si>
    <t>Despicable Me 2Â </t>
  </si>
  <si>
    <t>American SniperÂ </t>
  </si>
  <si>
    <t>Finding NemoÂ </t>
  </si>
  <si>
    <t>Shrek 2Â </t>
  </si>
  <si>
    <t>The Lord of the Rings: The Return of the KingÂ </t>
  </si>
  <si>
    <t>Star Wars: Episode VI - Return of the JediÂ </t>
  </si>
  <si>
    <t>Forrest GumpÂ </t>
  </si>
  <si>
    <t>Star Wars: Episode V - The Empire Strikes BackÂ </t>
  </si>
  <si>
    <t>Home AloneÂ </t>
  </si>
  <si>
    <t>Star Wars: Episode III - Revenge of the SithÂ </t>
  </si>
  <si>
    <t>Spider-ManÂ </t>
  </si>
  <si>
    <t>MinionsÂ </t>
  </si>
  <si>
    <t>The Sixth SenseÂ </t>
  </si>
  <si>
    <t>JawsÂ </t>
  </si>
  <si>
    <t>FrozenÂ </t>
  </si>
  <si>
    <t>The Secret Life of PetsÂ </t>
  </si>
  <si>
    <t>The Twilight Saga: New MoonÂ </t>
  </si>
  <si>
    <t>The Lord of the Rings: The Two TowersÂ </t>
  </si>
  <si>
    <t>The HangoverÂ </t>
  </si>
  <si>
    <t>My Big Fat Greek WeddingÂ </t>
  </si>
  <si>
    <t>The Twilight Saga: EclipseÂ </t>
  </si>
  <si>
    <t>Independence DayÂ </t>
  </si>
  <si>
    <t>The Blind SideÂ </t>
  </si>
  <si>
    <t>Raiders of the Lost ArkÂ </t>
  </si>
  <si>
    <t>The Lord of the Rings: The Fellowship of the RingÂ </t>
  </si>
  <si>
    <t>Beverly Hills CopÂ </t>
  </si>
  <si>
    <t>BatmanÂ </t>
  </si>
  <si>
    <t>Toy Story 3Â </t>
  </si>
  <si>
    <t>The Hunger Games: Mockingjay - Part 1Â </t>
  </si>
  <si>
    <t>Iron Man 3Â </t>
  </si>
  <si>
    <t>Avengers: Age of UltronÂ </t>
  </si>
  <si>
    <t>ShrekÂ </t>
  </si>
  <si>
    <t>Transformers: Revenge of the FallenÂ </t>
  </si>
  <si>
    <t>Meet the FockersÂ </t>
  </si>
  <si>
    <t>The Dark Knight RisesÂ </t>
  </si>
  <si>
    <t>Pirates of the Caribbean: Dead Man's ChestÂ </t>
  </si>
  <si>
    <t>The Lego MovieÂ </t>
  </si>
  <si>
    <t>The ExorcistÂ </t>
  </si>
  <si>
    <t>Star Wars: Episode II - Attack of the ClonesÂ </t>
  </si>
  <si>
    <t>GhostÂ </t>
  </si>
  <si>
    <t>Gone with the WindÂ </t>
  </si>
  <si>
    <t>Mrs. DoubtfireÂ </t>
  </si>
  <si>
    <t>Harry Potter and the Sorcerer's StoneÂ </t>
  </si>
  <si>
    <t>Back to the FutureÂ </t>
  </si>
  <si>
    <t>AladdinÂ </t>
  </si>
  <si>
    <t>The Jungle BookÂ </t>
  </si>
  <si>
    <t>Snow White and the Seven DwarfsÂ </t>
  </si>
  <si>
    <t>Despicable MeÂ </t>
  </si>
  <si>
    <t>Inside OutÂ </t>
  </si>
  <si>
    <t>Iron ManÂ </t>
  </si>
  <si>
    <t>GreaseÂ </t>
  </si>
  <si>
    <t>Monsters, Inc.Â </t>
  </si>
  <si>
    <t>The Hangover Part IIÂ </t>
  </si>
  <si>
    <t>GravityÂ </t>
  </si>
  <si>
    <t>Spider-Man 2Â </t>
  </si>
  <si>
    <t>Austin Powers: The Spy Who Shagged MeÂ </t>
  </si>
  <si>
    <t>The Twilight Saga: Breaking Dawn - Part 2Â </t>
  </si>
  <si>
    <t>The IncrediblesÂ </t>
  </si>
  <si>
    <t>TransformersÂ </t>
  </si>
  <si>
    <t>TedÂ </t>
  </si>
  <si>
    <t>Crocodile DundeeÂ </t>
  </si>
  <si>
    <t>Pirates of the Caribbean: The Curse of the Black PearlÂ </t>
  </si>
  <si>
    <t>Pretty WomanÂ </t>
  </si>
  <si>
    <t>Guardians of the GalaxyÂ </t>
  </si>
  <si>
    <t>Dances with WolvesÂ </t>
  </si>
  <si>
    <t>Harry Potter and the Chamber of SecretsÂ </t>
  </si>
  <si>
    <t>Toy StoryÂ </t>
  </si>
  <si>
    <t>Top GunÂ </t>
  </si>
  <si>
    <t>Bruce AlmightyÂ </t>
  </si>
  <si>
    <t>Shrek the ThirdÂ </t>
  </si>
  <si>
    <t>Men in BlackÂ </t>
  </si>
  <si>
    <t>Furious 7Â </t>
  </si>
  <si>
    <t>Transformers: Dark of the MoonÂ </t>
  </si>
  <si>
    <t>Alvin and the ChipmunksÂ </t>
  </si>
  <si>
    <t>Captain America: Civil WarÂ </t>
  </si>
  <si>
    <t>3 Men and a BabyÂ </t>
  </si>
  <si>
    <t>The Lost World: Jurassic ParkÂ </t>
  </si>
  <si>
    <t>SignsÂ </t>
  </si>
  <si>
    <t>Toy Story 2Â </t>
  </si>
  <si>
    <t>Home Alone 2: Lost in New YorkÂ </t>
  </si>
  <si>
    <t>TootsieÂ </t>
  </si>
  <si>
    <t>The Sound of MusicÂ </t>
  </si>
  <si>
    <t>TwilightÂ </t>
  </si>
  <si>
    <t>Pitch Perfect 2Â </t>
  </si>
  <si>
    <t>The StingÂ </t>
  </si>
  <si>
    <t>There's Something About MaryÂ </t>
  </si>
  <si>
    <t>Indiana Jones and the Temple of DoomÂ </t>
  </si>
  <si>
    <t>Austin Powers in GoldmemberÂ </t>
  </si>
  <si>
    <t>TwisterÂ </t>
  </si>
  <si>
    <t>Indiana Jones and the Last CrusadeÂ </t>
  </si>
  <si>
    <t>Rain ManÂ </t>
  </si>
  <si>
    <t>Saving Private RyanÂ </t>
  </si>
  <si>
    <t>300Â </t>
  </si>
  <si>
    <t>The HelpÂ </t>
  </si>
  <si>
    <t>Alvin and the Chipmunks: The SqueakquelÂ </t>
  </si>
  <si>
    <t>Cast AwayÂ </t>
  </si>
  <si>
    <t>Fatal AttractionÂ </t>
  </si>
  <si>
    <t>Harry Potter and the Order of the PhoenixÂ </t>
  </si>
  <si>
    <t>22 Jump StreetÂ </t>
  </si>
  <si>
    <t>The WaterboyÂ </t>
  </si>
  <si>
    <t>Night at the MuseumÂ </t>
  </si>
  <si>
    <t>The Blair Witch ProjectÂ </t>
  </si>
  <si>
    <t>ElfÂ </t>
  </si>
  <si>
    <t>Harry Potter and the Goblet of FireÂ </t>
  </si>
  <si>
    <t>The FugitiveÂ </t>
  </si>
  <si>
    <t>Animal HouseÂ </t>
  </si>
  <si>
    <t>GremlinsÂ </t>
  </si>
  <si>
    <t>How the Grinch Stole ChristmasÂ </t>
  </si>
  <si>
    <t>BridesmaidsÂ </t>
  </si>
  <si>
    <t>Liar LiarÂ </t>
  </si>
  <si>
    <t>Rush Hour 2Â </t>
  </si>
  <si>
    <t>JunoÂ </t>
  </si>
  <si>
    <t>Alice in WonderlandÂ </t>
  </si>
  <si>
    <t>True GritÂ </t>
  </si>
  <si>
    <t>Straight Outta ComptonÂ </t>
  </si>
  <si>
    <t>InceptionÂ </t>
  </si>
  <si>
    <t>NeighborsÂ </t>
  </si>
  <si>
    <t>Indiana Jones and the Kingdom of the Crystal SkullÂ </t>
  </si>
  <si>
    <t>PlatoonÂ </t>
  </si>
  <si>
    <t>The Matrix ReloadedÂ </t>
  </si>
  <si>
    <t>Big DaddyÂ </t>
  </si>
  <si>
    <t>The GodfatherÂ </t>
  </si>
  <si>
    <t>Good Will HuntingÂ </t>
  </si>
  <si>
    <t>Slumdog MillionaireÂ </t>
  </si>
  <si>
    <t>Fifty Shades of GreyÂ </t>
  </si>
  <si>
    <t>ChicagoÂ </t>
  </si>
  <si>
    <t>Beverly Hills Cop IIÂ </t>
  </si>
  <si>
    <t>CarsÂ </t>
  </si>
  <si>
    <t>The ProposalÂ </t>
  </si>
  <si>
    <t>The King's SpeechÂ </t>
  </si>
  <si>
    <t>The Santa ClauseÂ </t>
  </si>
  <si>
    <t>The Hunger Games: Mockingjay - Part 2Â </t>
  </si>
  <si>
    <t>The MartianÂ </t>
  </si>
  <si>
    <t>TakenÂ </t>
  </si>
  <si>
    <t>Harry Potter and the Prisoner of AzkabanÂ </t>
  </si>
  <si>
    <t>Sherlock HolmesÂ </t>
  </si>
  <si>
    <t>Knocked UpÂ </t>
  </si>
  <si>
    <t>MadagascarÂ </t>
  </si>
  <si>
    <t>UpÂ </t>
  </si>
  <si>
    <t>Robin Hood: Prince of ThievesÂ </t>
  </si>
  <si>
    <t>Ice AgeÂ </t>
  </si>
  <si>
    <t>The ConjuringÂ </t>
  </si>
  <si>
    <t>LincolnÂ </t>
  </si>
  <si>
    <t>The Bourne UltimatumÂ </t>
  </si>
  <si>
    <t>Blazing SaddlesÂ </t>
  </si>
  <si>
    <t>The HeatÂ </t>
  </si>
  <si>
    <t>The FirmÂ </t>
  </si>
  <si>
    <t>RockyÂ </t>
  </si>
  <si>
    <t>Ice Age: The MeltdownÂ </t>
  </si>
  <si>
    <t>American Pie 2Â </t>
  </si>
  <si>
    <t>Gran TorinoÂ </t>
  </si>
  <si>
    <t>American BeautyÂ </t>
  </si>
  <si>
    <t>American GraffitiÂ </t>
  </si>
  <si>
    <t>We're the MillersÂ </t>
  </si>
  <si>
    <t>Fahrenheit 9/11Â </t>
  </si>
  <si>
    <t>Crouching Tiger, Hidden DragonÂ </t>
  </si>
  <si>
    <t>The Fault in Our StarsÂ </t>
  </si>
  <si>
    <t>What Women WantÂ </t>
  </si>
  <si>
    <t>A Beautiful MindÂ </t>
  </si>
  <si>
    <t>Catch Me If You CanÂ </t>
  </si>
  <si>
    <t>Iron Man 2Â </t>
  </si>
  <si>
    <t>The Silence of the LambsÂ </t>
  </si>
  <si>
    <t>The Chronicles of Narnia: The Lion, the Witch and the WardrobeÂ </t>
  </si>
  <si>
    <t>Meet the ParentsÂ </t>
  </si>
  <si>
    <t>Dumb &amp; DumberÂ </t>
  </si>
  <si>
    <t>Silver Linings PlaybookÂ </t>
  </si>
  <si>
    <t>Good Morning, VietnamÂ </t>
  </si>
  <si>
    <t>Borat: Cultural Learnings of America for Make Benefit Glorious Nation of KazakhstanÂ </t>
  </si>
  <si>
    <t>American HustleÂ </t>
  </si>
  <si>
    <t>Apollo 13Â </t>
  </si>
  <si>
    <t>Lethal Weapon 3Â </t>
  </si>
  <si>
    <t>Ride AlongÂ </t>
  </si>
  <si>
    <t>Close Encounters of the Third KindÂ </t>
  </si>
  <si>
    <t>The MatrixÂ </t>
  </si>
  <si>
    <t>The Simpsons MovieÂ </t>
  </si>
  <si>
    <t>Paranormal ActivityÂ </t>
  </si>
  <si>
    <t>Star TrekÂ </t>
  </si>
  <si>
    <t>One Flew Over the Cuckoo's NestÂ </t>
  </si>
  <si>
    <t>The Pursuit of HappynessÂ </t>
  </si>
  <si>
    <t>HitchÂ </t>
  </si>
  <si>
    <t>Gone GirlÂ </t>
  </si>
  <si>
    <t>Magic MikeÂ </t>
  </si>
  <si>
    <t>Ice Age: Dawn of the DinosaursÂ </t>
  </si>
  <si>
    <t>The Fast and the FuriousÂ </t>
  </si>
  <si>
    <t>Rambo: First Blood Part IIÂ </t>
  </si>
  <si>
    <t>I Am LegendÂ </t>
  </si>
  <si>
    <t>CinderellaÂ </t>
  </si>
  <si>
    <t>X-Men 2Â </t>
  </si>
  <si>
    <t>SkyfallÂ </t>
  </si>
  <si>
    <t>The Mummy ReturnsÂ </t>
  </si>
  <si>
    <t>Jerry MaguireÂ </t>
  </si>
  <si>
    <t>Terminator 2: Judgment DayÂ </t>
  </si>
  <si>
    <t>War of the WorldsÂ </t>
  </si>
  <si>
    <t>The MaskÂ </t>
  </si>
  <si>
    <t>Wayne's WorldÂ </t>
  </si>
  <si>
    <t>Porky'sÂ </t>
  </si>
  <si>
    <t>SuperbadÂ </t>
  </si>
  <si>
    <t>A Few Good MenÂ </t>
  </si>
  <si>
    <t>The Bourne SupremacyÂ </t>
  </si>
  <si>
    <t>Mission: ImpossibleÂ </t>
  </si>
  <si>
    <t>Doctor ZhivagoÂ </t>
  </si>
  <si>
    <t>Daddy's HomeÂ </t>
  </si>
  <si>
    <t>The GrudgeÂ </t>
  </si>
  <si>
    <t>Pulp FictionÂ </t>
  </si>
  <si>
    <t>Bringing Down the HouseÂ </t>
  </si>
  <si>
    <t>Identity ThiefÂ </t>
  </si>
  <si>
    <t>Driving Miss DaisyÂ </t>
  </si>
  <si>
    <t>Paranormal Activity 3Â </t>
  </si>
  <si>
    <t>Cheaper by the DozenÂ </t>
  </si>
  <si>
    <t>Ocean's ElevenÂ </t>
  </si>
  <si>
    <t>Happy FeetÂ </t>
  </si>
  <si>
    <t>As Good as It GetsÂ </t>
  </si>
  <si>
    <t>Jackass 3DÂ </t>
  </si>
  <si>
    <t>BigÂ </t>
  </si>
  <si>
    <t>The BodyguardÂ </t>
  </si>
  <si>
    <t>TwinsÂ </t>
  </si>
  <si>
    <t>21 Jump StreetÂ </t>
  </si>
  <si>
    <t>Butch Cassidy and the Sundance KidÂ </t>
  </si>
  <si>
    <t>Mary PoppinsÂ </t>
  </si>
  <si>
    <t>SpeedÂ </t>
  </si>
  <si>
    <t>The VowÂ </t>
  </si>
  <si>
    <t>Taken 2Â </t>
  </si>
  <si>
    <t>Dodgeball: A True Underdog StoryÂ </t>
  </si>
  <si>
    <t>Black SwanÂ </t>
  </si>
  <si>
    <t>Crocodile Dundee IIÂ </t>
  </si>
  <si>
    <t>The Da Vinci CodeÂ </t>
  </si>
  <si>
    <t>The Hunt for Red OctoberÂ </t>
  </si>
  <si>
    <t>Mamma Mia!Â </t>
  </si>
  <si>
    <t>ArgoÂ </t>
  </si>
  <si>
    <t>Walk the LineÂ </t>
  </si>
  <si>
    <t>FlashdanceÂ </t>
  </si>
  <si>
    <t>American PieÂ </t>
  </si>
  <si>
    <t>Mission: Impossible IIÂ </t>
  </si>
  <si>
    <t>Captain America: The Winter SoldierÂ </t>
  </si>
  <si>
    <t>The Devil Wears PradaÂ </t>
  </si>
  <si>
    <t>Hotel Transylvania 2Â </t>
  </si>
  <si>
    <t>Sweet Home AlabamaÂ </t>
  </si>
  <si>
    <t>The SpongeBob Movie: Sponge Out of WaterÂ </t>
  </si>
  <si>
    <t>Jurassic Park IIIÂ </t>
  </si>
  <si>
    <t>ScreamÂ </t>
  </si>
  <si>
    <t>Les MisÃ©rablesÂ </t>
  </si>
  <si>
    <t>Air Force OneÂ </t>
  </si>
  <si>
    <t>Big Momma's HouseÂ </t>
  </si>
  <si>
    <t>Bad GrandpaÂ </t>
  </si>
  <si>
    <t>UnforgivenÂ </t>
  </si>
  <si>
    <t>Lee Daniels' The ButlerÂ </t>
  </si>
  <si>
    <t>PocahontasÂ </t>
  </si>
  <si>
    <t>LucyÂ </t>
  </si>
  <si>
    <t>Shark TaleÂ </t>
  </si>
  <si>
    <t>Remember the TitansÂ </t>
  </si>
  <si>
    <t>District 9Â </t>
  </si>
  <si>
    <t>The FlintstonesÂ </t>
  </si>
  <si>
    <t>Kung Fu PandaÂ </t>
  </si>
  <si>
    <t>Lone SurvivorÂ </t>
  </si>
  <si>
    <t>Patch AdamsÂ </t>
  </si>
  <si>
    <t>Fast FiveÂ </t>
  </si>
  <si>
    <t>Star Trek IV: The Voyage HomeÂ </t>
  </si>
  <si>
    <t>GladiatorÂ </t>
  </si>
  <si>
    <t>Freaky FridayÂ </t>
  </si>
  <si>
    <t>Batman ForeverÂ </t>
  </si>
  <si>
    <t>Rise of the Planet of the ApesÂ </t>
  </si>
  <si>
    <t>Young FrankensteinÂ </t>
  </si>
  <si>
    <t>The 40-Year-Old VirginÂ </t>
  </si>
  <si>
    <t>Marley &amp; MeÂ </t>
  </si>
  <si>
    <t>Saw IIÂ </t>
  </si>
  <si>
    <t>Jaws 2Â </t>
  </si>
  <si>
    <t>Batman ReturnsÂ </t>
  </si>
  <si>
    <t>The Karate KidÂ </t>
  </si>
  <si>
    <t>Horrible BossesÂ </t>
  </si>
  <si>
    <t>X-MenÂ </t>
  </si>
  <si>
    <t>Runaway BrideÂ </t>
  </si>
  <si>
    <t>Grown UpsÂ </t>
  </si>
  <si>
    <t>Paranormal Activity 2Â </t>
  </si>
  <si>
    <t>PinocchioÂ </t>
  </si>
  <si>
    <t>My Best Friend's WeddingÂ </t>
  </si>
  <si>
    <t>Bad TeacherÂ </t>
  </si>
  <si>
    <t>Batman v Superman: Dawn of JusticeÂ </t>
  </si>
  <si>
    <t>Planet of the ApesÂ </t>
  </si>
  <si>
    <t>Airplane!Â </t>
  </si>
  <si>
    <t>High School Musical 3: Senior YearÂ </t>
  </si>
  <si>
    <t>Think Like a ManÂ </t>
  </si>
  <si>
    <t>The OthersÂ </t>
  </si>
  <si>
    <t>Dead Poets SocietyÂ </t>
  </si>
  <si>
    <t>The First Wives ClubÂ </t>
  </si>
  <si>
    <t>The Santa Clause 2Â </t>
  </si>
  <si>
    <t>SupermanÂ </t>
  </si>
  <si>
    <t>The Color PurpleÂ </t>
  </si>
  <si>
    <t>Insidious: Chapter 2Â </t>
  </si>
  <si>
    <t>Spider-Man 3Â </t>
  </si>
  <si>
    <t>Back to the Future Part IIÂ </t>
  </si>
  <si>
    <t>Ace Ventura: When Nature CallsÂ </t>
  </si>
  <si>
    <t>Save the Last DanceÂ </t>
  </si>
  <si>
    <t>Into the WoodsÂ </t>
  </si>
  <si>
    <t>HancockÂ </t>
  </si>
  <si>
    <t>AnnabelleÂ </t>
  </si>
  <si>
    <t>Spy KidsÂ </t>
  </si>
  <si>
    <t>Scream 2Â </t>
  </si>
  <si>
    <t>The Imitation GameÂ </t>
  </si>
  <si>
    <t>Legally BlondeÂ </t>
  </si>
  <si>
    <t>Super 8Â </t>
  </si>
  <si>
    <t>When Harry Met Sally...Â </t>
  </si>
  <si>
    <t>The Green MileÂ </t>
  </si>
  <si>
    <t>Police AcademyÂ </t>
  </si>
  <si>
    <t>Analyze ThisÂ </t>
  </si>
  <si>
    <t>The Rugrats MovieÂ </t>
  </si>
  <si>
    <t>Mr. DeedsÂ </t>
  </si>
  <si>
    <t>The Longest YardÂ </t>
  </si>
  <si>
    <t>TrafficÂ </t>
  </si>
  <si>
    <t>Central IntelligenceÂ </t>
  </si>
  <si>
    <t>Mr. Holland's OpusÂ </t>
  </si>
  <si>
    <t>8 MileÂ </t>
  </si>
  <si>
    <t>The Addams FamilyÂ </t>
  </si>
  <si>
    <t>StripesÂ </t>
  </si>
  <si>
    <t>Shakespeare in LoveÂ </t>
  </si>
  <si>
    <t>Talladega Nights: The Ballad of Ricky BobbyÂ </t>
  </si>
  <si>
    <t>Over the HedgeÂ </t>
  </si>
  <si>
    <t>TrainwreckÂ </t>
  </si>
  <si>
    <t>The Nutty ProfessorÂ </t>
  </si>
  <si>
    <t>CreedÂ </t>
  </si>
  <si>
    <t>Beverly Hills ChihuahuaÂ </t>
  </si>
  <si>
    <t>Schindler's ListÂ </t>
  </si>
  <si>
    <t>Notting HillÂ </t>
  </si>
  <si>
    <t>Spy Kids 3-D: Game OverÂ </t>
  </si>
  <si>
    <t>Erin BrockovichÂ </t>
  </si>
  <si>
    <t>Shrek Forever AfterÂ </t>
  </si>
  <si>
    <t>National TreasureÂ </t>
  </si>
  <si>
    <t>Doctor DolittleÂ </t>
  </si>
  <si>
    <t>PhenomenonÂ </t>
  </si>
  <si>
    <t>FootlooseÂ </t>
  </si>
  <si>
    <t>Madagascar 3: Europe's Most WantedÂ </t>
  </si>
  <si>
    <t>The Princess DiariesÂ </t>
  </si>
  <si>
    <t>xXxÂ </t>
  </si>
  <si>
    <t>Million Dollar BabyÂ </t>
  </si>
  <si>
    <t>Saw IIIÂ </t>
  </si>
  <si>
    <t>This Is the EndÂ </t>
  </si>
  <si>
    <t>March of the PenguinsÂ </t>
  </si>
  <si>
    <t>Scooby-DooÂ </t>
  </si>
  <si>
    <t>Mean GirlsÂ </t>
  </si>
  <si>
    <t>Brokeback MountainÂ </t>
  </si>
  <si>
    <t>The Purge: Election YearÂ </t>
  </si>
  <si>
    <t>A Time to KillÂ </t>
  </si>
  <si>
    <t>The Game PlanÂ </t>
  </si>
  <si>
    <t>The FighterÂ </t>
  </si>
  <si>
    <t>Monsters UniversityÂ </t>
  </si>
  <si>
    <t>The Maze RunnerÂ </t>
  </si>
  <si>
    <t>Star Trek II: The Wrath of KhanÂ </t>
  </si>
  <si>
    <t>AlienÂ </t>
  </si>
  <si>
    <t>WarGamesÂ </t>
  </si>
  <si>
    <t>A League of Their OwnÂ </t>
  </si>
  <si>
    <t>ClickÂ </t>
  </si>
  <si>
    <t>Se7enÂ </t>
  </si>
  <si>
    <t>AliensÂ </t>
  </si>
  <si>
    <t>The Break-UpÂ </t>
  </si>
  <si>
    <t>Mr. &amp; Mrs. SmithÂ </t>
  </si>
  <si>
    <t>Ice Age: Continental DriftÂ </t>
  </si>
  <si>
    <t>Man of SteelÂ </t>
  </si>
  <si>
    <t>PoltergeistÂ </t>
  </si>
  <si>
    <t>Teenage Mutant Ninja TurtlesÂ </t>
  </si>
  <si>
    <t>DivergentÂ </t>
  </si>
  <si>
    <t>Lilo &amp; StitchÂ </t>
  </si>
  <si>
    <t>The Truman ShowÂ </t>
  </si>
  <si>
    <t>Deep ImpactÂ </t>
  </si>
  <si>
    <t>Kindergarten CopÂ </t>
  </si>
  <si>
    <t>Let's Be CopsÂ </t>
  </si>
  <si>
    <t>Bridge to TerabithiaÂ </t>
  </si>
  <si>
    <t>Mystic RiverÂ </t>
  </si>
  <si>
    <t>TammyÂ </t>
  </si>
  <si>
    <t>Mission: Impossible - Ghost ProtocolÂ </t>
  </si>
  <si>
    <t>The Naked Gun 2Â½: The Smell of FearÂ </t>
  </si>
  <si>
    <t>Hotel TransylvaniaÂ </t>
  </si>
  <si>
    <t>BarbershopÂ </t>
  </si>
  <si>
    <t>Django UnchainedÂ </t>
  </si>
  <si>
    <t>FlightÂ </t>
  </si>
  <si>
    <t>The DescendantsÂ </t>
  </si>
  <si>
    <t>The Purge: AnarchyÂ </t>
  </si>
  <si>
    <t>The Conjuring 2Â </t>
  </si>
  <si>
    <t>Scary Movie 3Â </t>
  </si>
  <si>
    <t>Sherlock Holmes: A Game of ShadowsÂ </t>
  </si>
  <si>
    <t>Miss CongenialityÂ </t>
  </si>
  <si>
    <t>SplashÂ </t>
  </si>
  <si>
    <t>Chicken RunÂ </t>
  </si>
  <si>
    <t>The Day After TomorrowÂ </t>
  </si>
  <si>
    <t>ArmageddonÂ </t>
  </si>
  <si>
    <t>The Bourne IdentityÂ </t>
  </si>
  <si>
    <t>The PurgeÂ </t>
  </si>
  <si>
    <t>MaleficentÂ </t>
  </si>
  <si>
    <t>Pineapple ExpressÂ </t>
  </si>
  <si>
    <t>The Crying GameÂ </t>
  </si>
  <si>
    <t>Ace Ventura: Pet DetectiveÂ </t>
  </si>
  <si>
    <t>DisturbiaÂ </t>
  </si>
  <si>
    <t>Clear and Present DangerÂ </t>
  </si>
  <si>
    <t>Justin Bieber: Never Say NeverÂ </t>
  </si>
  <si>
    <t>Private BenjaminÂ </t>
  </si>
  <si>
    <t>WantedÂ </t>
  </si>
  <si>
    <t>SidewaysÂ </t>
  </si>
  <si>
    <t>Star Trek III: The Search for SpockÂ </t>
  </si>
  <si>
    <t>Jackass: The MovieÂ </t>
  </si>
  <si>
    <t>The RockÂ </t>
  </si>
  <si>
    <t>Up in the AirÂ </t>
  </si>
  <si>
    <t>Pearl HarborÂ </t>
  </si>
  <si>
    <t>Valentine's DayÂ </t>
  </si>
  <si>
    <t>Bring It OnÂ </t>
  </si>
  <si>
    <t>BeetlejuiceÂ </t>
  </si>
  <si>
    <t>Nutty Professor II: The KlumpsÂ </t>
  </si>
  <si>
    <t>Anchorman: The Legend of Ron BurgundyÂ </t>
  </si>
  <si>
    <t>Alvin and the Chipmunks: ChipwreckedÂ </t>
  </si>
  <si>
    <t>Act of ValorÂ </t>
  </si>
  <si>
    <t>Big Hero 6Â </t>
  </si>
  <si>
    <t>Madea's Family ReunionÂ </t>
  </si>
  <si>
    <t>Blades of GloryÂ </t>
  </si>
  <si>
    <t>The PacifierÂ </t>
  </si>
  <si>
    <t>The Social NetworkÂ </t>
  </si>
  <si>
    <t>10 Cloverfield LaneÂ </t>
  </si>
  <si>
    <t>Journey to the Center of the EarthÂ </t>
  </si>
  <si>
    <t>Charlie and the Chocolate FactoryÂ </t>
  </si>
  <si>
    <t>RansomÂ </t>
  </si>
  <si>
    <t>RatatouilleÂ </t>
  </si>
  <si>
    <t>Groundhog DayÂ </t>
  </si>
  <si>
    <t>Out of AfricaÂ </t>
  </si>
  <si>
    <t>Born on the Fourth of JulyÂ </t>
  </si>
  <si>
    <t>How to Lose a Guy in 10 DaysÂ </t>
  </si>
  <si>
    <t>The Pelican BriefÂ </t>
  </si>
  <si>
    <t>Zero Dark ThirtyÂ </t>
  </si>
  <si>
    <t>The RookieÂ </t>
  </si>
  <si>
    <t>The SpongeBob SquarePants MovieÂ </t>
  </si>
  <si>
    <t>What Lies BeneathÂ </t>
  </si>
  <si>
    <t>Batman BeginsÂ </t>
  </si>
  <si>
    <t>I Know What You Did Last SummerÂ </t>
  </si>
  <si>
    <t>The TownÂ </t>
  </si>
  <si>
    <t>The Princess Diaries 2: Royal EngagementÂ </t>
  </si>
  <si>
    <t>The Exorcism of Emily RoseÂ </t>
  </si>
  <si>
    <t>CloverfieldÂ </t>
  </si>
  <si>
    <t>42Â </t>
  </si>
  <si>
    <t>My Fair LadyÂ </t>
  </si>
  <si>
    <t>The Golden ChildÂ </t>
  </si>
  <si>
    <t>ThunderballÂ </t>
  </si>
  <si>
    <t>Total RecallÂ </t>
  </si>
  <si>
    <t>Superman IIÂ </t>
  </si>
  <si>
    <t>The VillageÂ </t>
  </si>
  <si>
    <t>Julie &amp; JuliaÂ </t>
  </si>
  <si>
    <t>SawÂ </t>
  </si>
  <si>
    <t>He's Just Not That Into YouÂ </t>
  </si>
  <si>
    <t>Cool RunningsÂ </t>
  </si>
  <si>
    <t>Grown Ups 2Â </t>
  </si>
  <si>
    <t>Teenage Mutant Ninja Turtles II: The Secret of the OozeÂ </t>
  </si>
  <si>
    <t>RioÂ </t>
  </si>
  <si>
    <t>WitnessÂ </t>
  </si>
  <si>
    <t>The Best Man HolidayÂ </t>
  </si>
  <si>
    <t>Die HardÂ </t>
  </si>
  <si>
    <t>She's All ThatÂ </t>
  </si>
  <si>
    <t>Chariots of FireÂ </t>
  </si>
  <si>
    <t>Saw IVÂ </t>
  </si>
  <si>
    <t>Step UpÂ </t>
  </si>
  <si>
    <t>RobotsÂ </t>
  </si>
  <si>
    <t>Road TripÂ </t>
  </si>
  <si>
    <t>ChronicleÂ </t>
  </si>
  <si>
    <t>InsidiousÂ </t>
  </si>
  <si>
    <t>How to Train Your DragonÂ </t>
  </si>
  <si>
    <t>Mortal KombatÂ </t>
  </si>
  <si>
    <t>BraveÂ </t>
  </si>
  <si>
    <t>Parental GuidanceÂ </t>
  </si>
  <si>
    <t>The Devil InsideÂ </t>
  </si>
  <si>
    <t>The CroodsÂ </t>
  </si>
  <si>
    <t>Freddy vs. JasonÂ </t>
  </si>
  <si>
    <t>Captain PhillipsÂ </t>
  </si>
  <si>
    <t>ZombielandÂ </t>
  </si>
  <si>
    <t>Harry Potter and the Half-Blood PrinceÂ </t>
  </si>
  <si>
    <t>Little Miss SunshineÂ </t>
  </si>
  <si>
    <t>The English PatientÂ </t>
  </si>
  <si>
    <t>Lights OutÂ </t>
  </si>
  <si>
    <t>MamaÂ </t>
  </si>
  <si>
    <t>Boyz n the HoodÂ </t>
  </si>
  <si>
    <t>PhiladelphiaÂ </t>
  </si>
  <si>
    <t>The UntouchablesÂ </t>
  </si>
  <si>
    <t>Magic Mike XXLÂ </t>
  </si>
  <si>
    <t>Dumb and Dumber ToÂ </t>
  </si>
  <si>
    <t>2 Fast 2 FuriousÂ </t>
  </si>
  <si>
    <t>Beavis and Butt-Head Do AmericaÂ </t>
  </si>
  <si>
    <t>Jimmy Neutron: Boy GeniusÂ </t>
  </si>
  <si>
    <t>The Ugly TruthÂ </t>
  </si>
  <si>
    <t>Ride Along 2Â </t>
  </si>
  <si>
    <t>You've Got MailÂ </t>
  </si>
  <si>
    <t>Old SchoolÂ </t>
  </si>
  <si>
    <t>UnbrokenÂ </t>
  </si>
  <si>
    <t>The Sum of All FearsÂ </t>
  </si>
  <si>
    <t>Men in Black IIÂ </t>
  </si>
  <si>
    <t>Easy AÂ </t>
  </si>
  <si>
    <t>Get HardÂ </t>
  </si>
  <si>
    <t>CasperÂ </t>
  </si>
  <si>
    <t>Get SmartÂ </t>
  </si>
  <si>
    <t>Are We There Yet?Â </t>
  </si>
  <si>
    <t>George of the JungleÂ </t>
  </si>
  <si>
    <t>Ant-ManÂ </t>
  </si>
  <si>
    <t>HookÂ </t>
  </si>
  <si>
    <t>Hannah Montana: The MovieÂ </t>
  </si>
  <si>
    <t>American WeddingÂ </t>
  </si>
  <si>
    <t>No Country for Old MenÂ </t>
  </si>
  <si>
    <t>Couples RetreatÂ </t>
  </si>
  <si>
    <t>Scream 3Â </t>
  </si>
  <si>
    <t>Diary of a Wimpy KidÂ </t>
  </si>
  <si>
    <t>Paranormal Activity 4Â </t>
  </si>
  <si>
    <t>Ordinary PeopleÂ </t>
  </si>
  <si>
    <t>Miracles from HeavenÂ </t>
  </si>
  <si>
    <t>GoldenEyeÂ </t>
  </si>
  <si>
    <t>The RevenantÂ </t>
  </si>
  <si>
    <t>Deuce Bigalow: Male GigoloÂ </t>
  </si>
  <si>
    <t>The Bucket ListÂ </t>
  </si>
  <si>
    <t>Little FockersÂ </t>
  </si>
  <si>
    <t>Saving Mr. BanksÂ </t>
  </si>
  <si>
    <t>Four Weddings and a FuneralÂ </t>
  </si>
  <si>
    <t>Nacho LibreÂ </t>
  </si>
  <si>
    <t>GoldfingerÂ </t>
  </si>
  <si>
    <t>CrashÂ </t>
  </si>
  <si>
    <t>Pitch PerfectÂ </t>
  </si>
  <si>
    <t>Shutter IslandÂ </t>
  </si>
  <si>
    <t>La BambaÂ </t>
  </si>
  <si>
    <t>Next FridayÂ </t>
  </si>
  <si>
    <t>Back to the Future Part IIIÂ </t>
  </si>
  <si>
    <t>Spy Kids 2: Island of Lost DreamsÂ </t>
  </si>
  <si>
    <t>Die Hard 2Â </t>
  </si>
  <si>
    <t>Stomp the YardÂ </t>
  </si>
  <si>
    <t>HolesÂ </t>
  </si>
  <si>
    <t>Panic RoomÂ </t>
  </si>
  <si>
    <t>Star Trek: The Motion PictureÂ </t>
  </si>
  <si>
    <t>Apocalypse NowÂ </t>
  </si>
  <si>
    <t>The ClientÂ </t>
  </si>
  <si>
    <t>Snow DayÂ </t>
  </si>
  <si>
    <t>Star Trek: First ContactÂ </t>
  </si>
  <si>
    <t>1408Â </t>
  </si>
  <si>
    <t>Barbershop 2: Back in BusinessÂ </t>
  </si>
  <si>
    <t>Bad BoysÂ </t>
  </si>
  <si>
    <t>27 DressesÂ </t>
  </si>
  <si>
    <t>Double JeopardyÂ </t>
  </si>
  <si>
    <t>HalloweenÂ </t>
  </si>
  <si>
    <t>The QueenÂ </t>
  </si>
  <si>
    <t>The EqualizerÂ </t>
  </si>
  <si>
    <t>Rugrats in Paris: The MovieÂ </t>
  </si>
  <si>
    <t>National Lampoon's VacationÂ </t>
  </si>
  <si>
    <t>ChocolatÂ </t>
  </si>
  <si>
    <t>Rocky BalboaÂ </t>
  </si>
  <si>
    <t>School of RockÂ </t>
  </si>
  <si>
    <t>21Â </t>
  </si>
  <si>
    <t>Snow DogsÂ </t>
  </si>
  <si>
    <t>The Italian JobÂ </t>
  </si>
  <si>
    <t>Pet SemataryÂ </t>
  </si>
  <si>
    <t>Saw VÂ </t>
  </si>
  <si>
    <t>White NoiseÂ </t>
  </si>
  <si>
    <t>Along Came PollyÂ </t>
  </si>
  <si>
    <t>OuijaÂ </t>
  </si>
  <si>
    <t>50 First DatesÂ </t>
  </si>
  <si>
    <t>Scary Movie 4Â </t>
  </si>
  <si>
    <t>No Strings AttachedÂ </t>
  </si>
  <si>
    <t>Madea's Witness ProtectionÂ </t>
  </si>
  <si>
    <t>America's SweetheartsÂ </t>
  </si>
  <si>
    <t>Inglourious BasterdsÂ </t>
  </si>
  <si>
    <t>Bridget Jones's DiaryÂ </t>
  </si>
  <si>
    <t>What Happens in VegasÂ </t>
  </si>
  <si>
    <t>Interview with the Vampire: The Vampire ChroniclesÂ </t>
  </si>
  <si>
    <t>The Amityville HorrorÂ </t>
  </si>
  <si>
    <t>San AndreasÂ </t>
  </si>
  <si>
    <t>SinisterÂ </t>
  </si>
  <si>
    <t>HopÂ </t>
  </si>
  <si>
    <t>Mission: Impossible - Rogue NationÂ </t>
  </si>
  <si>
    <t>Star Trek VI: The Undiscovered CountryÂ </t>
  </si>
  <si>
    <t>Diary of a Mad Black WomanÂ </t>
  </si>
  <si>
    <t>Legally Blonde 2: Red, White &amp; BlondeÂ </t>
  </si>
  <si>
    <t>The Prince of TidesÂ </t>
  </si>
  <si>
    <t>PredatorÂ </t>
  </si>
  <si>
    <t>2001: A Space OdysseyÂ </t>
  </si>
  <si>
    <t>CluelessÂ </t>
  </si>
  <si>
    <t>Something's Gotta GiveÂ </t>
  </si>
  <si>
    <t>The Godfather: Part IIÂ </t>
  </si>
  <si>
    <t>Stand by MeÂ </t>
  </si>
  <si>
    <t>17 AgainÂ </t>
  </si>
  <si>
    <t>Daddy Day CareÂ </t>
  </si>
  <si>
    <t>Napoleon DynamiteÂ </t>
  </si>
  <si>
    <t>Cape FearÂ </t>
  </si>
  <si>
    <t>The Other WomanÂ </t>
  </si>
  <si>
    <t>HairsprayÂ </t>
  </si>
  <si>
    <t>WALLÂ·EÂ </t>
  </si>
  <si>
    <t>Date NightÂ </t>
  </si>
  <si>
    <t>The MuppetsÂ </t>
  </si>
  <si>
    <t>Inside ManÂ </t>
  </si>
  <si>
    <t>My GirlÂ </t>
  </si>
  <si>
    <t>Safe HavenÂ </t>
  </si>
  <si>
    <t>The Last SongÂ </t>
  </si>
  <si>
    <t>A Bug's LifeÂ </t>
  </si>
  <si>
    <t>Project XÂ </t>
  </si>
  <si>
    <t>EnchantedÂ </t>
  </si>
  <si>
    <t>Now You See MeÂ </t>
  </si>
  <si>
    <t>The Perfect StormÂ </t>
  </si>
  <si>
    <t>Divine Secrets of the Ya-Ya SisterhoodÂ </t>
  </si>
  <si>
    <t>Bram Stoker's DraculaÂ </t>
  </si>
  <si>
    <t>HostelÂ </t>
  </si>
  <si>
    <t>The DepartedÂ </t>
  </si>
  <si>
    <t>A Nightmare on Elm Street 4: The Dream MasterÂ </t>
  </si>
  <si>
    <t>The Full MontyÂ </t>
  </si>
  <si>
    <t>HomeÂ </t>
  </si>
  <si>
    <t>The Big ShortÂ </t>
  </si>
  <si>
    <t>Insidious: Chapter 3Â </t>
  </si>
  <si>
    <t>Bad SantaÂ </t>
  </si>
  <si>
    <t>My Cousin VinnyÂ </t>
  </si>
  <si>
    <t>Get ShortyÂ </t>
  </si>
  <si>
    <t>Cloudy with a Chance of Meatballs 2Â </t>
  </si>
  <si>
    <t>Eight BelowÂ </t>
  </si>
  <si>
    <t>My Big Fat Greek Wedding 2Â </t>
  </si>
  <si>
    <t>ContrabandÂ </t>
  </si>
  <si>
    <t>Non-StopÂ </t>
  </si>
  <si>
    <t>The Talented Mr. RipleyÂ </t>
  </si>
  <si>
    <t>Taken 3Â </t>
  </si>
  <si>
    <t>Think Like a Man TooÂ </t>
  </si>
  <si>
    <t>Safe HouseÂ </t>
  </si>
  <si>
    <t>Paul Blart: Mall Cop 2Â </t>
  </si>
  <si>
    <t>StepmomÂ </t>
  </si>
  <si>
    <t>Fiddler on the RoofÂ </t>
  </si>
  <si>
    <t>Dr. Dolittle 2Â </t>
  </si>
  <si>
    <t>The Mighty DucksÂ </t>
  </si>
  <si>
    <t>Star Trek: GenerationsÂ </t>
  </si>
  <si>
    <t>Lost in TranslationÂ </t>
  </si>
  <si>
    <t>OctopussyÂ </t>
  </si>
  <si>
    <t>GarfieldÂ </t>
  </si>
  <si>
    <t>A Nightmare on Elm Street 3: Dream WarriorsÂ </t>
  </si>
  <si>
    <t>The InternÂ </t>
  </si>
  <si>
    <t>Why Did I Get Married?Â </t>
  </si>
  <si>
    <t>Four ChristmasesÂ </t>
  </si>
  <si>
    <t>Kill Bill: Vol. 1Â </t>
  </si>
  <si>
    <t>Why Did I Get Married Too?Â </t>
  </si>
  <si>
    <t>Midnight in ParisÂ </t>
  </si>
  <si>
    <t>The Great GatsbyÂ </t>
  </si>
  <si>
    <t>Ever After: A Cinderella StoryÂ </t>
  </si>
  <si>
    <t>Sea of LoveÂ </t>
  </si>
  <si>
    <t>Me, Myself &amp; IreneÂ </t>
  </si>
  <si>
    <t>If I StayÂ </t>
  </si>
  <si>
    <t>Instructions Not IncludedÂ </t>
  </si>
  <si>
    <t>No Good DeedÂ </t>
  </si>
  <si>
    <t>Role ModelsÂ </t>
  </si>
  <si>
    <t>The Last ExorcismÂ </t>
  </si>
  <si>
    <t>Without a PaddleÂ </t>
  </si>
  <si>
    <t>BenjiÂ </t>
  </si>
  <si>
    <t>Alexander and the Terrible, Horrible, No Good, Very Bad DayÂ </t>
  </si>
  <si>
    <t>The CallÂ </t>
  </si>
  <si>
    <t>Maid in ManhattanÂ </t>
  </si>
  <si>
    <t>Major LeagueÂ </t>
  </si>
  <si>
    <t>The GiftÂ </t>
  </si>
  <si>
    <t>Star Trek Into DarknessÂ </t>
  </si>
  <si>
    <t>I Can Do Bad All by MyselfÂ </t>
  </si>
  <si>
    <t>Failure to LaunchÂ </t>
  </si>
  <si>
    <t>Dawn of the Planet of the ApesÂ </t>
  </si>
  <si>
    <t>The Color of MoneyÂ </t>
  </si>
  <si>
    <t>Crimson TideÂ </t>
  </si>
  <si>
    <t>Patriot GamesÂ </t>
  </si>
  <si>
    <t>Clash of the TitansÂ </t>
  </si>
  <si>
    <t>Just MarriedÂ </t>
  </si>
  <si>
    <t>Hotel for DogsÂ </t>
  </si>
  <si>
    <t>The VerdictÂ </t>
  </si>
  <si>
    <t>TakersÂ </t>
  </si>
  <si>
    <t>Son of GodÂ </t>
  </si>
  <si>
    <t>West Side StoryÂ </t>
  </si>
  <si>
    <t>A Haunted HouseÂ </t>
  </si>
  <si>
    <t>PreciousÂ </t>
  </si>
  <si>
    <t>Time BanditsÂ </t>
  </si>
  <si>
    <t>The Woman in BlackÂ </t>
  </si>
  <si>
    <t>The ShallowsÂ </t>
  </si>
  <si>
    <t>Coach CarterÂ </t>
  </si>
  <si>
    <t>Evil DeadÂ </t>
  </si>
  <si>
    <t>28 Days Later...Â </t>
  </si>
  <si>
    <t>It's a Mad, Mad, Mad, Mad WorldÂ </t>
  </si>
  <si>
    <t>Varsity BluesÂ </t>
  </si>
  <si>
    <t>Austin Powers: International Man of MysteryÂ </t>
  </si>
  <si>
    <t>12 Years a SlaveÂ </t>
  </si>
  <si>
    <t>S.W.A.T.Â </t>
  </si>
  <si>
    <t>Captain America: The First AvengerÂ </t>
  </si>
  <si>
    <t>BabeÂ </t>
  </si>
  <si>
    <t>Diamonds Are ForeverÂ </t>
  </si>
  <si>
    <t>Legends of the FallÂ </t>
  </si>
  <si>
    <t>My Bloody ValentineÂ </t>
  </si>
  <si>
    <t>LooperÂ </t>
  </si>
  <si>
    <t>DrumlineÂ </t>
  </si>
  <si>
    <t>The Best Exotic Marigold HotelÂ </t>
  </si>
  <si>
    <t>MiracleÂ </t>
  </si>
  <si>
    <t>Edward ScissorhandsÂ </t>
  </si>
  <si>
    <t>Thor: The Dark WorldÂ </t>
  </si>
  <si>
    <t>Open RangeÂ </t>
  </si>
  <si>
    <t>Kill Bill: Vol. 2Â </t>
  </si>
  <si>
    <t>Me Before YouÂ </t>
  </si>
  <si>
    <t>About Last NightÂ </t>
  </si>
  <si>
    <t>This ChristmasÂ </t>
  </si>
  <si>
    <t>Soul FoodÂ </t>
  </si>
  <si>
    <t>The Bridges of Madison CountyÂ </t>
  </si>
  <si>
    <t>Last VegasÂ </t>
  </si>
  <si>
    <t>The Land Before TimeÂ </t>
  </si>
  <si>
    <t>FlatlinersÂ </t>
  </si>
  <si>
    <t>Step BrothersÂ </t>
  </si>
  <si>
    <t>Due DateÂ </t>
  </si>
  <si>
    <t>The Lucky OneÂ </t>
  </si>
  <si>
    <t>Transformers: Age of ExtinctionÂ </t>
  </si>
  <si>
    <t>RayÂ </t>
  </si>
  <si>
    <t>Dolphin TaleÂ </t>
  </si>
  <si>
    <t>Annie HallÂ </t>
  </si>
  <si>
    <t>The Original Kings of ComedyÂ </t>
  </si>
  <si>
    <t>The PossessionÂ </t>
  </si>
  <si>
    <t>John QÂ </t>
  </si>
  <si>
    <t>About SchmidtÂ </t>
  </si>
  <si>
    <t>Step Up 2: The StreetsÂ </t>
  </si>
  <si>
    <t>CollateralÂ </t>
  </si>
  <si>
    <t>Little WomenÂ </t>
  </si>
  <si>
    <t>Cop LandÂ </t>
  </si>
  <si>
    <t>FlightplanÂ </t>
  </si>
  <si>
    <t>The Best Little Whorehouse in TexasÂ </t>
  </si>
  <si>
    <t>Pale RiderÂ </t>
  </si>
  <si>
    <t>For Your Eyes OnlyÂ </t>
  </si>
  <si>
    <t>Crazy, Stupid, Love.Â </t>
  </si>
  <si>
    <t>The Angry Birds MovieÂ </t>
  </si>
  <si>
    <t>In the BedroomÂ </t>
  </si>
  <si>
    <t>Down to EarthÂ </t>
  </si>
  <si>
    <t>Sin CityÂ </t>
  </si>
  <si>
    <t>The Grand Budapest HotelÂ </t>
  </si>
  <si>
    <t>The BossÂ </t>
  </si>
  <si>
    <t>End of WatchÂ </t>
  </si>
  <si>
    <t>X-Men: Days of Future PastÂ </t>
  </si>
  <si>
    <t>CaddyshackÂ </t>
  </si>
  <si>
    <t>The AnimalÂ </t>
  </si>
  <si>
    <t>Dude, Where's My Car?Â </t>
  </si>
  <si>
    <t>AmadeusÂ </t>
  </si>
  <si>
    <t>You Only Live TwiceÂ </t>
  </si>
  <si>
    <t>Phone BoothÂ </t>
  </si>
  <si>
    <t>Hoodwinked!Â </t>
  </si>
  <si>
    <t>Hope SpringsÂ </t>
  </si>
  <si>
    <t>Kiss the GirlsÂ </t>
  </si>
  <si>
    <t>Cats &amp; DogsÂ </t>
  </si>
  <si>
    <t>The Hobbit: The Desolation of SmaugÂ </t>
  </si>
  <si>
    <t>DreamgirlsÂ </t>
  </si>
  <si>
    <t>Two Weeks NoticeÂ </t>
  </si>
  <si>
    <t>Charlie's AngelsÂ </t>
  </si>
  <si>
    <t>The Whole Nine YardsÂ </t>
  </si>
  <si>
    <t>The PianoÂ </t>
  </si>
  <si>
    <t>SeabiscuitÂ </t>
  </si>
  <si>
    <t>Eye for an EyeÂ </t>
  </si>
  <si>
    <t>Guess WhoÂ </t>
  </si>
  <si>
    <t>FireproofÂ </t>
  </si>
  <si>
    <t>Dawn of the DeadÂ </t>
  </si>
  <si>
    <t>Forgetting Sarah MarshallÂ </t>
  </si>
  <si>
    <t>When a Stranger CallsÂ </t>
  </si>
  <si>
    <t>Big Fat LiarÂ </t>
  </si>
  <si>
    <t>The MexicanÂ </t>
  </si>
  <si>
    <t>The Spy Who Loved MeÂ </t>
  </si>
  <si>
    <t>Vanilla SkyÂ </t>
  </si>
  <si>
    <t>The SmurfsÂ </t>
  </si>
  <si>
    <t>This Is 40Â </t>
  </si>
  <si>
    <t>CourageousÂ </t>
  </si>
  <si>
    <t>Crazy HeartÂ </t>
  </si>
  <si>
    <t>The Last of the MohicansÂ </t>
  </si>
  <si>
    <t>REDÂ </t>
  </si>
  <si>
    <t>Bridge of SpiesÂ </t>
  </si>
  <si>
    <t>Vantage PointÂ </t>
  </si>
  <si>
    <t>The Hundred-Foot JourneyÂ </t>
  </si>
  <si>
    <t>Face/OffÂ </t>
  </si>
  <si>
    <t>Friday the 13th Part IIIÂ </t>
  </si>
  <si>
    <t>White ChicksÂ </t>
  </si>
  <si>
    <t>Ocean's ThirteenÂ </t>
  </si>
  <si>
    <t>You Got ServedÂ </t>
  </si>
  <si>
    <t>SelmaÂ </t>
  </si>
  <si>
    <t>The Amazing Spider-ManÂ </t>
  </si>
  <si>
    <t>The Greatest Show on EarthÂ </t>
  </si>
  <si>
    <t>How to Train Your Dragon 2Â </t>
  </si>
  <si>
    <t>The TerminatorÂ </t>
  </si>
  <si>
    <t>Red EyeÂ </t>
  </si>
  <si>
    <t>Romeo + JulietÂ </t>
  </si>
  <si>
    <t>Young GunsÂ </t>
  </si>
  <si>
    <t>Diary of a Wimpy Kid: Rodrick RulesÂ </t>
  </si>
  <si>
    <t>PaybackÂ </t>
  </si>
  <si>
    <t>TombstoneÂ </t>
  </si>
  <si>
    <t>A Cinderella StoryÂ </t>
  </si>
  <si>
    <t>The Boy Next DoorÂ </t>
  </si>
  <si>
    <t>Warm BodiesÂ </t>
  </si>
  <si>
    <t>The Royal TenenbaumsÂ </t>
  </si>
  <si>
    <t>I Love You, ManÂ </t>
  </si>
  <si>
    <t>True LiesÂ </t>
  </si>
  <si>
    <t>Training DayÂ </t>
  </si>
  <si>
    <t>The Prince of EgyptÂ </t>
  </si>
  <si>
    <t>PsychoÂ </t>
  </si>
  <si>
    <t>The Peanuts MovieÂ </t>
  </si>
  <si>
    <t>St. VincentÂ </t>
  </si>
  <si>
    <t>UnknownÂ </t>
  </si>
  <si>
    <t>CongoÂ </t>
  </si>
  <si>
    <t>ThorÂ </t>
  </si>
  <si>
    <t>South Park: Bigger Longer &amp; UncutÂ </t>
  </si>
  <si>
    <t>The RobeÂ </t>
  </si>
  <si>
    <t>Romeo Must DieÂ </t>
  </si>
  <si>
    <t>2016: Obama's AmericaÂ </t>
  </si>
  <si>
    <t>Shallow HalÂ </t>
  </si>
  <si>
    <t>Friday the 13th: The Final ChapterÂ </t>
  </si>
  <si>
    <t>The Texas Chain Saw MassacreÂ </t>
  </si>
  <si>
    <t>Jumping the BroomÂ </t>
  </si>
  <si>
    <t>MulanÂ </t>
  </si>
  <si>
    <t>UnfriendedÂ </t>
  </si>
  <si>
    <t>Bill &amp; Ted's Excellent AdventureÂ </t>
  </si>
  <si>
    <t>JFKÂ </t>
  </si>
  <si>
    <t>The Scorpion KingÂ </t>
  </si>
  <si>
    <t>ShineÂ </t>
  </si>
  <si>
    <t>Final DestinationÂ </t>
  </si>
  <si>
    <t>The Dukes of HazzardÂ </t>
  </si>
  <si>
    <t>Baby MamaÂ </t>
  </si>
  <si>
    <t>A Walk to RememberÂ </t>
  </si>
  <si>
    <t>Big Momma's House 2Â </t>
  </si>
  <si>
    <t>American GangsterÂ </t>
  </si>
  <si>
    <t>BoomerangÂ </t>
  </si>
  <si>
    <t>Hope FloatsÂ </t>
  </si>
  <si>
    <t>Minority ReportÂ </t>
  </si>
  <si>
    <t>Open WaterÂ </t>
  </si>
  <si>
    <t>Bedtime StoriesÂ </t>
  </si>
  <si>
    <t>Madagascar: Escape 2 AfricaÂ </t>
  </si>
  <si>
    <t>MonsterÂ </t>
  </si>
  <si>
    <t>KnowingÂ </t>
  </si>
  <si>
    <t>X-Men Origins: WolverineÂ </t>
  </si>
  <si>
    <t>Kevin Hart: Let Me ExplainÂ </t>
  </si>
  <si>
    <t>The ArtistÂ </t>
  </si>
  <si>
    <t>L.A. ConfidentialÂ </t>
  </si>
  <si>
    <t>Moonrise KingdomÂ </t>
  </si>
  <si>
    <t>Four BrothersÂ </t>
  </si>
  <si>
    <t>UnderworldÂ </t>
  </si>
  <si>
    <t>My Dog SkipÂ </t>
  </si>
  <si>
    <t>Final Destination 3Â </t>
  </si>
  <si>
    <t>Bend It Like BeckhamÂ </t>
  </si>
  <si>
    <t>Sky HighÂ </t>
  </si>
  <si>
    <t>Olympus Has FallenÂ </t>
  </si>
  <si>
    <t>Wall StreetÂ </t>
  </si>
  <si>
    <t>In &amp; OutÂ </t>
  </si>
  <si>
    <t>The Mask of ZorroÂ </t>
  </si>
  <si>
    <t>The NetÂ </t>
  </si>
  <si>
    <t>Bride WarsÂ </t>
  </si>
  <si>
    <t>MoonrakerÂ </t>
  </si>
  <si>
    <t>Date MovieÂ </t>
  </si>
  <si>
    <t>Rio 2Â </t>
  </si>
  <si>
    <t>Escape from AlcatrazÂ </t>
  </si>
  <si>
    <t>The Ides of MarchÂ </t>
  </si>
  <si>
    <t>Return to Never LandÂ </t>
  </si>
  <si>
    <t>Live and Let DieÂ </t>
  </si>
  <si>
    <t>Leaving Las VegasÂ </t>
  </si>
  <si>
    <t>ScroogedÂ </t>
  </si>
  <si>
    <t>The CellÂ </t>
  </si>
  <si>
    <t>Starsky &amp; HutchÂ </t>
  </si>
  <si>
    <t>Dead Man WalkingÂ </t>
  </si>
  <si>
    <t>Wag the DogÂ </t>
  </si>
  <si>
    <t>DisclosureÂ </t>
  </si>
  <si>
    <t>SnitchÂ </t>
  </si>
  <si>
    <t>The Jungle Book 2Â </t>
  </si>
  <si>
    <t>VacationÂ </t>
  </si>
  <si>
    <t>PremonitionÂ </t>
  </si>
  <si>
    <t>A Nightmare on Elm Street 2: Freddy's RevengeÂ </t>
  </si>
  <si>
    <t>It's ComplicatedÂ </t>
  </si>
  <si>
    <t>Cruel IntentionsÂ </t>
  </si>
  <si>
    <t>The CrowÂ </t>
  </si>
  <si>
    <t>Yes ManÂ </t>
  </si>
  <si>
    <t>Jackie BrownÂ </t>
  </si>
  <si>
    <t>Blade IIÂ </t>
  </si>
  <si>
    <t>KrampusÂ </t>
  </si>
  <si>
    <t>A Madea ChristmasÂ </t>
  </si>
  <si>
    <t>Jeepers CreepersÂ </t>
  </si>
  <si>
    <t>McFarland, USAÂ </t>
  </si>
  <si>
    <t>Paranormal Activity: The Marked OnesÂ </t>
  </si>
  <si>
    <t>Star Trek V: The Final FrontierÂ </t>
  </si>
  <si>
    <t>BrooklynÂ </t>
  </si>
  <si>
    <t>Monster's BallÂ </t>
  </si>
  <si>
    <t>Night at the Museum: Battle of the SmithsonianÂ </t>
  </si>
  <si>
    <t>The Blues BrothersÂ </t>
  </si>
  <si>
    <t>The Bounty HunterÂ </t>
  </si>
  <si>
    <t>Set It OffÂ </t>
  </si>
  <si>
    <t>Diary of a Wimpy Kid: Dog DaysÂ </t>
  </si>
  <si>
    <t>50/50Â </t>
  </si>
  <si>
    <t>The Odd Life of Timothy GreenÂ </t>
  </si>
  <si>
    <t>Once Upon a Time in MexicoÂ </t>
  </si>
  <si>
    <t>The Hills Have EyesÂ </t>
  </si>
  <si>
    <t>The Secret Life of BeesÂ </t>
  </si>
  <si>
    <t>A Thin Line Between Love and HateÂ </t>
  </si>
  <si>
    <t>Finding NeverlandÂ </t>
  </si>
  <si>
    <t>The UnbornÂ </t>
  </si>
  <si>
    <t>CleopatraÂ </t>
  </si>
  <si>
    <t>Happy GilmoreÂ </t>
  </si>
  <si>
    <t>The GreyÂ </t>
  </si>
  <si>
    <t>The Final DestinationÂ </t>
  </si>
  <si>
    <t>Galaxy QuestÂ </t>
  </si>
  <si>
    <t>Freddy's Dead: The Final NightmareÂ </t>
  </si>
  <si>
    <t>BoogeymanÂ </t>
  </si>
  <si>
    <t>Scary Movie 2Â </t>
  </si>
  <si>
    <t>Sense and SensibilityÂ </t>
  </si>
  <si>
    <t>Harold &amp; Kumar Escape from Guantanamo BayÂ </t>
  </si>
  <si>
    <t>Con AirÂ </t>
  </si>
  <si>
    <t>The Curse of the Were-RabbitÂ </t>
  </si>
  <si>
    <t>Earth to EchoÂ </t>
  </si>
  <si>
    <t>Soul SurferÂ </t>
  </si>
  <si>
    <t>The BoyÂ </t>
  </si>
  <si>
    <t>PhilomenaÂ </t>
  </si>
  <si>
    <t>FirefoxÂ </t>
  </si>
  <si>
    <t>The Lizzie McGuire MovieÂ </t>
  </si>
  <si>
    <t>Saw 3D: The Final ChapterÂ </t>
  </si>
  <si>
    <t>Teenage Mutant Ninja Turtles IIIÂ </t>
  </si>
  <si>
    <t>MoneyballÂ </t>
  </si>
  <si>
    <t>Under the Tuscan SunÂ </t>
  </si>
  <si>
    <t>The DUFFÂ </t>
  </si>
  <si>
    <t>Space CowboysÂ </t>
  </si>
  <si>
    <t>The Wedding PlannerÂ </t>
  </si>
  <si>
    <t>Dressed to KillÂ </t>
  </si>
  <si>
    <t>CrossroadsÂ </t>
  </si>
  <si>
    <t>The Best ManÂ </t>
  </si>
  <si>
    <t>The FacultyÂ </t>
  </si>
  <si>
    <t>SpeciesÂ </t>
  </si>
  <si>
    <t>BladeÂ </t>
  </si>
  <si>
    <t>SpotlightÂ </t>
  </si>
  <si>
    <t>500 Days of SummerÂ </t>
  </si>
  <si>
    <t>Cloudy with a Chance of MeatballsÂ </t>
  </si>
  <si>
    <t>Rumble in the BronxÂ </t>
  </si>
  <si>
    <t>Journey 2: The Mysterious IslandÂ </t>
  </si>
  <si>
    <t>A Bridge Too FarÂ </t>
  </si>
  <si>
    <t>I, RobotÂ </t>
  </si>
  <si>
    <t>House at the End of the StreetÂ </t>
  </si>
  <si>
    <t>A Nightmare on Elm StreetÂ </t>
  </si>
  <si>
    <t>SecretariatÂ </t>
  </si>
  <si>
    <t>The BenchwarmersÂ </t>
  </si>
  <si>
    <t>Live Free or Die HardÂ </t>
  </si>
  <si>
    <t>Wreck-It RalphÂ </t>
  </si>
  <si>
    <t>The Time Traveler's WifeÂ </t>
  </si>
  <si>
    <t>FridayÂ </t>
  </si>
  <si>
    <t>Menace II SocietyÂ </t>
  </si>
  <si>
    <t>The Master of DisguiseÂ </t>
  </si>
  <si>
    <t>X-Men: The Last StandÂ </t>
  </si>
  <si>
    <t>Birdman or (The Unexpected Virtue of Ignorance)Â </t>
  </si>
  <si>
    <t>ShaftÂ </t>
  </si>
  <si>
    <t>Garden StateÂ </t>
  </si>
  <si>
    <t>Child's PlayÂ </t>
  </si>
  <si>
    <t>The Bridge on the River KwaiÂ </t>
  </si>
  <si>
    <t>Pan's LabyrinthÂ </t>
  </si>
  <si>
    <t>SnatchÂ </t>
  </si>
  <si>
    <t>Road to PerditionÂ </t>
  </si>
  <si>
    <t>Urban LegendÂ </t>
  </si>
  <si>
    <t>Dirty GrandpaÂ </t>
  </si>
  <si>
    <t>Michael ClaytonÂ </t>
  </si>
  <si>
    <t>Good Night, and Good Luck.Â </t>
  </si>
  <si>
    <t>Mad Max Beyond ThunderdomeÂ </t>
  </si>
  <si>
    <t>Pain &amp; GainÂ </t>
  </si>
  <si>
    <t>The IllusionistÂ </t>
  </si>
  <si>
    <t>Prom NightÂ </t>
  </si>
  <si>
    <t>NightcrawlerÂ </t>
  </si>
  <si>
    <t>City of AngelsÂ </t>
  </si>
  <si>
    <t>P.S. I Love YouÂ </t>
  </si>
  <si>
    <t>Sling BladeÂ </t>
  </si>
  <si>
    <t>DevilÂ </t>
  </si>
  <si>
    <t>Sex, Lies, and VideotapeÂ </t>
  </si>
  <si>
    <t>The Texas Chainsaw Massacre: The BeginningÂ </t>
  </si>
  <si>
    <t>Peggy Sue Got MarriedÂ </t>
  </si>
  <si>
    <t>Law Abiding CitizenÂ </t>
  </si>
  <si>
    <t>Burn After ReadingÂ </t>
  </si>
  <si>
    <t>Texas Chainsaw 3DÂ </t>
  </si>
  <si>
    <t>Monsters vs. AliensÂ </t>
  </si>
  <si>
    <t>The House BunnyÂ </t>
  </si>
  <si>
    <t>The Second Best Exotic Marigold HotelÂ </t>
  </si>
  <si>
    <t>Just Go with ItÂ </t>
  </si>
  <si>
    <t>Letters to JulietÂ </t>
  </si>
  <si>
    <t>The Last DragonÂ </t>
  </si>
  <si>
    <t>InterstellarÂ </t>
  </si>
  <si>
    <t>The ExpendablesÂ </t>
  </si>
  <si>
    <t>BlowÂ </t>
  </si>
  <si>
    <t>Monster-in-LawÂ </t>
  </si>
  <si>
    <t>WildÂ </t>
  </si>
  <si>
    <t>From Russia with LoveÂ </t>
  </si>
  <si>
    <t>Source CodeÂ </t>
  </si>
  <si>
    <t>OculusÂ </t>
  </si>
  <si>
    <t>Days of ThunderÂ </t>
  </si>
  <si>
    <t>The GallowsÂ </t>
  </si>
  <si>
    <t>MaxÂ </t>
  </si>
  <si>
    <t>Cheaper by the Dozen 2Â </t>
  </si>
  <si>
    <t>The DescentÂ </t>
  </si>
  <si>
    <t>The Lazarus EffectÂ </t>
  </si>
  <si>
    <t>Nick and Norah's Infinite PlaylistÂ </t>
  </si>
  <si>
    <t>SouthpawÂ </t>
  </si>
  <si>
    <t>Inspector GadgetÂ </t>
  </si>
  <si>
    <t>Woman in GoldÂ </t>
  </si>
  <si>
    <t>Dallas Buyers ClubÂ </t>
  </si>
  <si>
    <t>No EscapeÂ </t>
  </si>
  <si>
    <t>The Nut JobÂ </t>
  </si>
  <si>
    <t>10 Things I Hate About YouÂ </t>
  </si>
  <si>
    <t>ArachnophobiaÂ </t>
  </si>
  <si>
    <t>Nanny McPheeÂ </t>
  </si>
  <si>
    <t>Some Like It HotÂ </t>
  </si>
  <si>
    <t>Fat AlbertÂ </t>
  </si>
  <si>
    <t>The Lawnmower ManÂ </t>
  </si>
  <si>
    <t>GoosebumpsÂ </t>
  </si>
  <si>
    <t>SerendipityÂ </t>
  </si>
  <si>
    <t>Not Another Teen MovieÂ </t>
  </si>
  <si>
    <t>The Man in the Iron MaskÂ </t>
  </si>
  <si>
    <t>Thir13en GhostsÂ </t>
  </si>
  <si>
    <t>House on Haunted HillÂ </t>
  </si>
  <si>
    <t>GoodfellasÂ </t>
  </si>
  <si>
    <t>Changing LanesÂ </t>
  </si>
  <si>
    <t>Waking Ned DevineÂ </t>
  </si>
  <si>
    <t>CapoteÂ </t>
  </si>
  <si>
    <t>EntrapmentÂ </t>
  </si>
  <si>
    <t>The WitchÂ </t>
  </si>
  <si>
    <t>Air BudÂ </t>
  </si>
  <si>
    <t>You, Me and DupreeÂ </t>
  </si>
  <si>
    <t>BarnyardÂ </t>
  </si>
  <si>
    <t>The Best Years of Our LivesÂ </t>
  </si>
  <si>
    <t>Enemy of the StateÂ </t>
  </si>
  <si>
    <t>Gosford ParkÂ </t>
  </si>
  <si>
    <t>IdentityÂ </t>
  </si>
  <si>
    <t>Don JonÂ </t>
  </si>
  <si>
    <t>The BrothersÂ </t>
  </si>
  <si>
    <t>Like MikeÂ </t>
  </si>
  <si>
    <t>BoyhoodÂ </t>
  </si>
  <si>
    <t>The Thomas Crown AffairÂ </t>
  </si>
  <si>
    <t>The RoommateÂ </t>
  </si>
  <si>
    <t>Agent Cody BanksÂ </t>
  </si>
  <si>
    <t>InsomniaÂ </t>
  </si>
  <si>
    <t>The Living DaylightsÂ </t>
  </si>
  <si>
    <t>PaddingtonÂ </t>
  </si>
  <si>
    <t>Darkness FallsÂ </t>
  </si>
  <si>
    <t>Eagle EyeÂ </t>
  </si>
  <si>
    <t>Naked Gun 33 1/3: The Final InsultÂ </t>
  </si>
  <si>
    <t>Hide and SeekÂ </t>
  </si>
  <si>
    <t>Do the Right ThingÂ </t>
  </si>
  <si>
    <t>StigmataÂ </t>
  </si>
  <si>
    <t>Superman IIIÂ </t>
  </si>
  <si>
    <t>The Last EmperorÂ </t>
  </si>
  <si>
    <t>40 Days and 40 NightsÂ </t>
  </si>
  <si>
    <t>AtonementÂ </t>
  </si>
  <si>
    <t>AnnieÂ </t>
  </si>
  <si>
    <t>The Theory of EverythingÂ </t>
  </si>
  <si>
    <t>Friends with BenefitsÂ </t>
  </si>
  <si>
    <t>White FangÂ </t>
  </si>
  <si>
    <t>Water for ElephantsÂ </t>
  </si>
  <si>
    <t>Dangerous LiaisonsÂ </t>
  </si>
  <si>
    <t>The RoseÂ </t>
  </si>
  <si>
    <t>The Scorch TrialsÂ </t>
  </si>
  <si>
    <t>DogmaÂ </t>
  </si>
  <si>
    <t>Eat Pray LoveÂ </t>
  </si>
  <si>
    <t>Good Boy!Â </t>
  </si>
  <si>
    <t>AnacondaÂ </t>
  </si>
  <si>
    <t>Any Given SundayÂ </t>
  </si>
  <si>
    <t>Final Destination 2Â </t>
  </si>
  <si>
    <t>Broken ArrowÂ </t>
  </si>
  <si>
    <t>The FogÂ </t>
  </si>
  <si>
    <t>The Banger SistersÂ </t>
  </si>
  <si>
    <t>A View to a KillÂ </t>
  </si>
  <si>
    <t>Neighbors 2: Sorority RisingÂ </t>
  </si>
  <si>
    <t>AVP: Alien vs. PredatorÂ </t>
  </si>
  <si>
    <t>The WrestlerÂ </t>
  </si>
  <si>
    <t>Yogi BearÂ </t>
  </si>
  <si>
    <t>TMNTÂ </t>
  </si>
  <si>
    <t>The GiverÂ </t>
  </si>
  <si>
    <t>SwimfanÂ </t>
  </si>
  <si>
    <t>DriveÂ </t>
  </si>
  <si>
    <t>Jack ReacherÂ </t>
  </si>
  <si>
    <t>The SkullsÂ </t>
  </si>
  <si>
    <t>UnbreakableÂ </t>
  </si>
  <si>
    <t>InsurgentÂ </t>
  </si>
  <si>
    <t>Paper TownsÂ </t>
  </si>
  <si>
    <t>Oz the Great and PowerfulÂ </t>
  </si>
  <si>
    <t>Our Idiot BrotherÂ </t>
  </si>
  <si>
    <t>Loaded Weapon 1Â </t>
  </si>
  <si>
    <t>Epic MovieÂ </t>
  </si>
  <si>
    <t>ScarfaceÂ </t>
  </si>
  <si>
    <t>QuarantineÂ </t>
  </si>
  <si>
    <t>One Hour PhotoÂ </t>
  </si>
  <si>
    <t>GothikaÂ </t>
  </si>
  <si>
    <t>Ladder 49Â </t>
  </si>
  <si>
    <t>O Brother, Where Art Thou?Â </t>
  </si>
  <si>
    <t>Never Say Never AgainÂ </t>
  </si>
  <si>
    <t>Twilight Zone: The MovieÂ </t>
  </si>
  <si>
    <t>In Good CompanyÂ </t>
  </si>
  <si>
    <t>Nothing to LoseÂ </t>
  </si>
  <si>
    <t>The Wizard of OzÂ </t>
  </si>
  <si>
    <t>The EyeÂ </t>
  </si>
  <si>
    <t>A Low Down Dirty ShameÂ </t>
  </si>
  <si>
    <t>Brown SugarÂ </t>
  </si>
  <si>
    <t>Escape from New YorkÂ </t>
  </si>
  <si>
    <t>Puss in BootsÂ </t>
  </si>
  <si>
    <t>The Count of Monte CristoÂ </t>
  </si>
  <si>
    <t>The Other GuysÂ </t>
  </si>
  <si>
    <t>HardballÂ </t>
  </si>
  <si>
    <t>My Sister's KeeperÂ </t>
  </si>
  <si>
    <t>Johnson Family VacationÂ </t>
  </si>
  <si>
    <t>How HighÂ </t>
  </si>
  <si>
    <t>The Grudge 2Â </t>
  </si>
  <si>
    <t>Clerks IIÂ </t>
  </si>
  <si>
    <t>The CraziesÂ </t>
  </si>
  <si>
    <t>Friday the 13th: A New BeginningÂ </t>
  </si>
  <si>
    <t>Behind Enemy LinesÂ </t>
  </si>
  <si>
    <t>The WoodÂ </t>
  </si>
  <si>
    <t>13 Going on 30Â </t>
  </si>
  <si>
    <t>One Direction: This Is UsÂ </t>
  </si>
  <si>
    <t>All About SteveÂ </t>
  </si>
  <si>
    <t>Where the Heart IsÂ </t>
  </si>
  <si>
    <t>Exit WoundsÂ </t>
  </si>
  <si>
    <t>Because of Winn-DixieÂ </t>
  </si>
  <si>
    <t>Smokin' AcesÂ </t>
  </si>
  <si>
    <t>DesperadoÂ </t>
  </si>
  <si>
    <t>The Constant GardenerÂ </t>
  </si>
  <si>
    <t>The Players ClubÂ </t>
  </si>
  <si>
    <t>The Bone CollectorÂ </t>
  </si>
  <si>
    <t>Tropic ThunderÂ </t>
  </si>
  <si>
    <t>YentlÂ </t>
  </si>
  <si>
    <t>Halloween IIÂ </t>
  </si>
  <si>
    <t>MegamindÂ </t>
  </si>
  <si>
    <t>Malibu's Most WantedÂ </t>
  </si>
  <si>
    <t>Thank You for SmokingÂ </t>
  </si>
  <si>
    <t>I Am SamÂ </t>
  </si>
  <si>
    <t>Die Another DayÂ </t>
  </si>
  <si>
    <t>The Secret in Their EyesÂ </t>
  </si>
  <si>
    <t>Jeepers Creepers IIÂ </t>
  </si>
  <si>
    <t>That Awkward MomentÂ </t>
  </si>
  <si>
    <t>Kick-AssÂ </t>
  </si>
  <si>
    <t>Bill &amp; Ted's Bogus JourneyÂ </t>
  </si>
  <si>
    <t>BrÃ¼noÂ </t>
  </si>
  <si>
    <t>The Lincoln LawyerÂ </t>
  </si>
  <si>
    <t>A Room with a ViewÂ </t>
  </si>
  <si>
    <t>ShutterÂ </t>
  </si>
  <si>
    <t>The Fisher KingÂ </t>
  </si>
  <si>
    <t>The X FilesÂ </t>
  </si>
  <si>
    <t>Friday the 13th Part 2Â </t>
  </si>
  <si>
    <t>OutbreakÂ </t>
  </si>
  <si>
    <t>Sinister 2Â </t>
  </si>
  <si>
    <t>The Last House on the LeftÂ </t>
  </si>
  <si>
    <t>FuryÂ </t>
  </si>
  <si>
    <t>How Stella Got Her Groove BackÂ </t>
  </si>
  <si>
    <t>The Adventures of Huck FinnÂ </t>
  </si>
  <si>
    <t>Conan the BarbarianÂ </t>
  </si>
  <si>
    <t>The Age of AdalineÂ </t>
  </si>
  <si>
    <t>TimecopÂ </t>
  </si>
  <si>
    <t>Man of the YearÂ </t>
  </si>
  <si>
    <t>The Kids Are All RightÂ </t>
  </si>
  <si>
    <t>Super TroopersÂ </t>
  </si>
  <si>
    <t>RadioÂ </t>
  </si>
  <si>
    <t>The Usual SuspectsÂ </t>
  </si>
  <si>
    <t>Lakeview TerraceÂ </t>
  </si>
  <si>
    <t>Bowling for ColumbineÂ </t>
  </si>
  <si>
    <t>The Pink PantherÂ </t>
  </si>
  <si>
    <t>ZoolanderÂ </t>
  </si>
  <si>
    <t>Chernobyl DiariesÂ </t>
  </si>
  <si>
    <t>WaitressÂ </t>
  </si>
  <si>
    <t>The TerminalÂ </t>
  </si>
  <si>
    <t>Escape from Planet EarthÂ </t>
  </si>
  <si>
    <t>Casino RoyaleÂ </t>
  </si>
  <si>
    <t>Billy ElliotÂ </t>
  </si>
  <si>
    <t>The HowlingÂ </t>
  </si>
  <si>
    <t>The Iron LadyÂ </t>
  </si>
  <si>
    <t>SicarioÂ </t>
  </si>
  <si>
    <t>RisenÂ </t>
  </si>
  <si>
    <t>The Wolf of Wall StreetÂ </t>
  </si>
  <si>
    <t>Men of HonorÂ </t>
  </si>
  <si>
    <t>Saw VIÂ </t>
  </si>
  <si>
    <t>Vampires SuckÂ </t>
  </si>
  <si>
    <t>Black Hawk DownÂ </t>
  </si>
  <si>
    <t>Cold MountainÂ </t>
  </si>
  <si>
    <t>SuperstarÂ </t>
  </si>
  <si>
    <t>The HoursÂ </t>
  </si>
  <si>
    <t>The Wedding DateÂ </t>
  </si>
  <si>
    <t>The ForestÂ </t>
  </si>
  <si>
    <t>MementoÂ </t>
  </si>
  <si>
    <t>The HappeningÂ </t>
  </si>
  <si>
    <t>The Way Way BackÂ </t>
  </si>
  <si>
    <t>Kingdom of the SpidersÂ </t>
  </si>
  <si>
    <t>V for VendettaÂ </t>
  </si>
  <si>
    <t>Jason Lives: Friday the 13th Part VIÂ </t>
  </si>
  <si>
    <t>United 93Â </t>
  </si>
  <si>
    <t>Employee of the MonthÂ </t>
  </si>
  <si>
    <t>Friday the 13th Part VII: The New BloodÂ </t>
  </si>
  <si>
    <t>Two Can Play That GameÂ </t>
  </si>
  <si>
    <t>Pitch BlackÂ </t>
  </si>
  <si>
    <t>As Above, So BelowÂ </t>
  </si>
  <si>
    <t>Martin Lawrence Live: RunteldatÂ </t>
  </si>
  <si>
    <t>Lara Croft: Tomb RaiderÂ </t>
  </si>
  <si>
    <t>MacheteÂ </t>
  </si>
  <si>
    <t>Money TalksÂ </t>
  </si>
  <si>
    <t>A Very Harold &amp; Kumar 3D ChristmasÂ </t>
  </si>
  <si>
    <t>Herbie Fully LoadedÂ </t>
  </si>
  <si>
    <t>Logan's RunÂ </t>
  </si>
  <si>
    <t>What a Girl WantsÂ </t>
  </si>
  <si>
    <t>I Still Know What You Did Last SummerÂ </t>
  </si>
  <si>
    <t>The New GuyÂ </t>
  </si>
  <si>
    <t>CrankÂ </t>
  </si>
  <si>
    <t>On Her Majesty's Secret ServiceÂ </t>
  </si>
  <si>
    <t>Coyote UglyÂ </t>
  </si>
  <si>
    <t>God's Not Dead 2Â </t>
  </si>
  <si>
    <t>The Family ManÂ </t>
  </si>
  <si>
    <t>The ApostleÂ </t>
  </si>
  <si>
    <t>HitmanÂ </t>
  </si>
  <si>
    <t>Black RainÂ </t>
  </si>
  <si>
    <t>ContagionÂ </t>
  </si>
  <si>
    <t>Hot FuzzÂ </t>
  </si>
  <si>
    <t>The OutsidersÂ </t>
  </si>
  <si>
    <t>The AmericanÂ </t>
  </si>
  <si>
    <t>Freedom WritersÂ </t>
  </si>
  <si>
    <t>The Tigger MovieÂ </t>
  </si>
  <si>
    <t>Ocean's TwelveÂ </t>
  </si>
  <si>
    <t>SickoÂ </t>
  </si>
  <si>
    <t>Child's Play 2Â </t>
  </si>
  <si>
    <t>The Fourth KindÂ </t>
  </si>
  <si>
    <t>SelenaÂ </t>
  </si>
  <si>
    <t>SpaceballsÂ </t>
  </si>
  <si>
    <t>Blue JasmineÂ </t>
  </si>
  <si>
    <t>The Crocodile Hunter: Collision CourseÂ </t>
  </si>
  <si>
    <t>The Horse WhispererÂ </t>
  </si>
  <si>
    <t>Can't Hardly WaitÂ </t>
  </si>
  <si>
    <t>Tomorrow Never DiesÂ </t>
  </si>
  <si>
    <t>The Muppet Christmas CarolÂ </t>
  </si>
  <si>
    <t>CoralineÂ </t>
  </si>
  <si>
    <t>Halloween: ResurrectionÂ </t>
  </si>
  <si>
    <t>Kung Fu Panda 2Â </t>
  </si>
  <si>
    <t>The Great DebatersÂ </t>
  </si>
  <si>
    <t>There Will Be BloodÂ </t>
  </si>
  <si>
    <t>Fruitvale StationÂ </t>
  </si>
  <si>
    <t>Malcolm XÂ </t>
  </si>
  <si>
    <t>When the Game Stands TallÂ </t>
  </si>
  <si>
    <t>Double ImpactÂ </t>
  </si>
  <si>
    <t>No ReservationsÂ </t>
  </si>
  <si>
    <t>U-571Â </t>
  </si>
  <si>
    <t>Van Wilder: Party LiaisonÂ </t>
  </si>
  <si>
    <t>SpawnÂ </t>
  </si>
  <si>
    <t>Dr. NoÂ </t>
  </si>
  <si>
    <t>PrisonersÂ </t>
  </si>
  <si>
    <t>Seven PoundsÂ </t>
  </si>
  <si>
    <t>Red DragonÂ </t>
  </si>
  <si>
    <t>The Wild Thornberrys MovieÂ </t>
  </si>
  <si>
    <t>The Princess BrideÂ </t>
  </si>
  <si>
    <t>The Book of EliÂ </t>
  </si>
  <si>
    <t>Whale RiderÂ </t>
  </si>
  <si>
    <t>Sweet Sweetback's Baadasssss SongÂ </t>
  </si>
  <si>
    <t>2 GunsÂ </t>
  </si>
  <si>
    <t>Much Ado About NothingÂ </t>
  </si>
  <si>
    <t>This Is Where I Leave YouÂ </t>
  </si>
  <si>
    <t>Old DogsÂ </t>
  </si>
  <si>
    <t>Doug's 1st MovieÂ </t>
  </si>
  <si>
    <t>Rugrats Go WildÂ </t>
  </si>
  <si>
    <t>Love ActuallyÂ </t>
  </si>
  <si>
    <t>Confessions of a Teenage Drama QueenÂ </t>
  </si>
  <si>
    <t>House Party 2Â </t>
  </si>
  <si>
    <t>Hot Tub Time MachineÂ </t>
  </si>
  <si>
    <t>Hustle &amp; FlowÂ </t>
  </si>
  <si>
    <t>A Nightmare on Elm Street 5: The Dream ChildÂ </t>
  </si>
  <si>
    <t>LegionÂ </t>
  </si>
  <si>
    <t>BreakdownÂ </t>
  </si>
  <si>
    <t>Eternal Sunshine of the Spotless MindÂ </t>
  </si>
  <si>
    <t>The Object of My AffectionÂ </t>
  </si>
  <si>
    <t>Stay AliveÂ </t>
  </si>
  <si>
    <t>Along Came a SpiderÂ </t>
  </si>
  <si>
    <t>The Big HitÂ </t>
  </si>
  <si>
    <t>CliffhangerÂ </t>
  </si>
  <si>
    <t>DerailedÂ </t>
  </si>
  <si>
    <t>The Sisterhood of the Traveling PantsÂ </t>
  </si>
  <si>
    <t>Money MonsterÂ </t>
  </si>
  <si>
    <t>FrequencyÂ </t>
  </si>
  <si>
    <t>Small SoldiersÂ </t>
  </si>
  <si>
    <t>Must Love DogsÂ </t>
  </si>
  <si>
    <t>War HorseÂ </t>
  </si>
  <si>
    <t>FridaÂ </t>
  </si>
  <si>
    <t>Executive DecisionÂ </t>
  </si>
  <si>
    <t>Little Shop of HorrorsÂ </t>
  </si>
  <si>
    <t>Christmas with the KranksÂ </t>
  </si>
  <si>
    <t>Recess: School's OutÂ </t>
  </si>
  <si>
    <t>She's the ManÂ </t>
  </si>
  <si>
    <t>Still AliceÂ </t>
  </si>
  <si>
    <t>Deep Blue SeaÂ </t>
  </si>
  <si>
    <t>28 Weeks LaterÂ </t>
  </si>
  <si>
    <t>HellraiserÂ </t>
  </si>
  <si>
    <t>Battle Los AngelesÂ </t>
  </si>
  <si>
    <t>Harriet the SpyÂ </t>
  </si>
  <si>
    <t>Poetic JusticeÂ </t>
  </si>
  <si>
    <t>Jason Goes to Hell: The Final FridayÂ </t>
  </si>
  <si>
    <t>DoubtÂ </t>
  </si>
  <si>
    <t>Corpse BrideÂ </t>
  </si>
  <si>
    <t>A Night at the RoxburyÂ </t>
  </si>
  <si>
    <t>A Haunted House 2Â </t>
  </si>
  <si>
    <t>Top FiveÂ </t>
  </si>
  <si>
    <t>Ted 2Â </t>
  </si>
  <si>
    <t>Action JacksonÂ </t>
  </si>
  <si>
    <t>Katy Perry: Part of MeÂ </t>
  </si>
  <si>
    <t>Undercover BrotherÂ </t>
  </si>
  <si>
    <t>Mr. Popper's PenguinsÂ </t>
  </si>
  <si>
    <t>The Cable GuyÂ </t>
  </si>
  <si>
    <t>Waiting...Â </t>
  </si>
  <si>
    <t>The PrestigeÂ </t>
  </si>
  <si>
    <t>Baggage ClaimÂ </t>
  </si>
  <si>
    <t>Road HouseÂ </t>
  </si>
  <si>
    <t>Grosse Pointe BlankÂ </t>
  </si>
  <si>
    <t>TrainspottingÂ </t>
  </si>
  <si>
    <t>Friday After NextÂ </t>
  </si>
  <si>
    <t>Corky RomanoÂ </t>
  </si>
  <si>
    <t>FlubberÂ </t>
  </si>
  <si>
    <t>Courage Under FireÂ </t>
  </si>
  <si>
    <t>Halloween 4: The Return of Michael MyersÂ </t>
  </si>
  <si>
    <t>August: Osage CountyÂ </t>
  </si>
  <si>
    <t>Baby BoyÂ </t>
  </si>
  <si>
    <t>WoodstockÂ </t>
  </si>
  <si>
    <t>Apollo 18Â </t>
  </si>
  <si>
    <t>The Godfather: Part IIIÂ </t>
  </si>
  <si>
    <t>21 &amp; OverÂ </t>
  </si>
  <si>
    <t>It FollowsÂ </t>
  </si>
  <si>
    <t>The HurricaneÂ </t>
  </si>
  <si>
    <t>Three KingsÂ </t>
  </si>
  <si>
    <t>Best in ShowÂ </t>
  </si>
  <si>
    <t>Black or WhiteÂ </t>
  </si>
  <si>
    <t>The WolverineÂ </t>
  </si>
  <si>
    <t>The Girl with the Dragon TattooÂ </t>
  </si>
  <si>
    <t>Love &amp; BasketballÂ </t>
  </si>
  <si>
    <t>Horrible Bosses 2Â </t>
  </si>
  <si>
    <t>Duel in the SunÂ </t>
  </si>
  <si>
    <t>Step Up 3DÂ </t>
  </si>
  <si>
    <t>AddictedÂ </t>
  </si>
  <si>
    <t>Spaced InvadersÂ </t>
  </si>
  <si>
    <t>The SpecialistÂ </t>
  </si>
  <si>
    <t>World War ZÂ </t>
  </si>
  <si>
    <t>The Lake HouseÂ </t>
  </si>
  <si>
    <t>Underworld: EvolutionÂ </t>
  </si>
  <si>
    <t>The Informant!Â </t>
  </si>
  <si>
    <t>The Adjustment BureauÂ </t>
  </si>
  <si>
    <t>Star Trek: InsurrectionÂ </t>
  </si>
  <si>
    <t>Fever PitchÂ </t>
  </si>
  <si>
    <t>Drag Me to HellÂ </t>
  </si>
  <si>
    <t>CopycatÂ </t>
  </si>
  <si>
    <t>The Cabin in the WoodsÂ </t>
  </si>
  <si>
    <t>Scary Movie 5Â </t>
  </si>
  <si>
    <t>PredatorsÂ </t>
  </si>
  <si>
    <t>Halloween III: Season of the WitchÂ </t>
  </si>
  <si>
    <t>This Is ItÂ </t>
  </si>
  <si>
    <t>MilkÂ </t>
  </si>
  <si>
    <t>Kiss of the DragonÂ </t>
  </si>
  <si>
    <t>Chasing AmyÂ </t>
  </si>
  <si>
    <t>Hit and RunÂ </t>
  </si>
  <si>
    <t>Larry the Cable Guy: Health InspectorÂ </t>
  </si>
  <si>
    <t>Gone in Sixty SecondsÂ </t>
  </si>
  <si>
    <t>Y Tu MamÃ¡ TambiÃ©nÂ </t>
  </si>
  <si>
    <t>The Last King of ScotlandÂ </t>
  </si>
  <si>
    <t>MudÂ </t>
  </si>
  <si>
    <t>She's Out of My LeagueÂ </t>
  </si>
  <si>
    <t>Jonah: A VeggieTales MovieÂ </t>
  </si>
  <si>
    <t>DarknessÂ </t>
  </si>
  <si>
    <t>Spy Kids: All the Time in the World in 4DÂ </t>
  </si>
  <si>
    <t>Hocus PocusÂ </t>
  </si>
  <si>
    <t>All About the BenjaminsÂ </t>
  </si>
  <si>
    <t>Super Size MeÂ </t>
  </si>
  <si>
    <t>The Remains of the DayÂ </t>
  </si>
  <si>
    <t>Million Dollar ArmÂ </t>
  </si>
  <si>
    <t>Book of Shadows: Blair Witch 2Â </t>
  </si>
  <si>
    <t>Secondhand LionsÂ </t>
  </si>
  <si>
    <t>Boogie NightsÂ </t>
  </si>
  <si>
    <t>SkylineÂ </t>
  </si>
  <si>
    <t>BowfingerÂ </t>
  </si>
  <si>
    <t>The HauntingÂ </t>
  </si>
  <si>
    <t>Ramona and BeezusÂ </t>
  </si>
  <si>
    <t>The DebtÂ </t>
  </si>
  <si>
    <t>The Running ManÂ </t>
  </si>
  <si>
    <t>The Shaggy DogÂ </t>
  </si>
  <si>
    <t>Transporter 2Â </t>
  </si>
  <si>
    <t>King KongÂ </t>
  </si>
  <si>
    <t>Down to YouÂ </t>
  </si>
  <si>
    <t>OÂ </t>
  </si>
  <si>
    <t>Nim's IslandÂ </t>
  </si>
  <si>
    <t>ClockstoppersÂ </t>
  </si>
  <si>
    <t>Beasts of the Southern WildÂ </t>
  </si>
  <si>
    <t>RoundersÂ </t>
  </si>
  <si>
    <t>ApocalyptoÂ </t>
  </si>
  <si>
    <t>BeastlyÂ </t>
  </si>
  <si>
    <t>ContactÂ </t>
  </si>
  <si>
    <t>Underworld: Rise of the LycansÂ </t>
  </si>
  <si>
    <t>BloodsportÂ </t>
  </si>
  <si>
    <t>Hey Arnold! The MovieÂ </t>
  </si>
  <si>
    <t>About a BoyÂ </t>
  </si>
  <si>
    <t>Silent HouseÂ </t>
  </si>
  <si>
    <t>Creepshow 2Â </t>
  </si>
  <si>
    <t>ReligulousÂ </t>
  </si>
  <si>
    <t>DopeÂ </t>
  </si>
  <si>
    <t>Shanghai KnightsÂ </t>
  </si>
  <si>
    <t>Space JamÂ </t>
  </si>
  <si>
    <t>Ex MachinaÂ </t>
  </si>
  <si>
    <t>A Passage to IndiaÂ </t>
  </si>
  <si>
    <t>The WomenÂ </t>
  </si>
  <si>
    <t>ValentineÂ </t>
  </si>
  <si>
    <t>Pride &amp; PrejudiceÂ </t>
  </si>
  <si>
    <t>GoÂ </t>
  </si>
  <si>
    <t>Reno 911!: MiamiÂ </t>
  </si>
  <si>
    <t>A Prairie Home CompanionÂ </t>
  </si>
  <si>
    <t>Fun with Dick and JaneÂ </t>
  </si>
  <si>
    <t>Project AlmanacÂ </t>
  </si>
  <si>
    <t>DinosaurÂ </t>
  </si>
  <si>
    <t>HannaÂ </t>
  </si>
  <si>
    <t>The Brothers McMullenÂ </t>
  </si>
  <si>
    <t>Brooklyn's FinestÂ </t>
  </si>
  <si>
    <t>The Last Exorcism Part IIÂ </t>
  </si>
  <si>
    <t>Halloween: The Curse of Michael MyersÂ </t>
  </si>
  <si>
    <t>Blue CrushÂ </t>
  </si>
  <si>
    <t>The Hateful EightÂ </t>
  </si>
  <si>
    <t>New NightmareÂ </t>
  </si>
  <si>
    <t>Facing the GiantsÂ </t>
  </si>
  <si>
    <t>The Bank JobÂ </t>
  </si>
  <si>
    <t>You Don't Mess with the ZohanÂ </t>
  </si>
  <si>
    <t>Die Hard with a VengeanceÂ </t>
  </si>
  <si>
    <t>Good Luck ChuckÂ </t>
  </si>
  <si>
    <t>The November ManÂ </t>
  </si>
  <si>
    <t>DaybreakersÂ </t>
  </si>
  <si>
    <t>The Devil's RejectsÂ </t>
  </si>
  <si>
    <t>The CraftÂ </t>
  </si>
  <si>
    <t>Being John MalkovichÂ </t>
  </si>
  <si>
    <t>Legal EaglesÂ </t>
  </si>
  <si>
    <t>Drive Me CrazyÂ </t>
  </si>
  <si>
    <t>WhiplashÂ </t>
  </si>
  <si>
    <t>The Upside of AngerÂ </t>
  </si>
  <si>
    <t>Wild ThingsÂ </t>
  </si>
  <si>
    <t>The KidÂ </t>
  </si>
  <si>
    <t>Black MassÂ </t>
  </si>
  <si>
    <t>The Legend of Drunken MasterÂ </t>
  </si>
  <si>
    <t>Enough SaidÂ </t>
  </si>
  <si>
    <t>Boys Don't CryÂ </t>
  </si>
  <si>
    <t>Shaun of the DeadÂ </t>
  </si>
  <si>
    <t>The RuinsÂ </t>
  </si>
  <si>
    <t>Pirates of the Caribbean: At World's EndÂ </t>
  </si>
  <si>
    <t>Joe DirtÂ </t>
  </si>
  <si>
    <t>Raising CainÂ </t>
  </si>
  <si>
    <t>Friday the 13th Part VIII: Jason Takes ManhattanÂ </t>
  </si>
  <si>
    <t>SleepersÂ </t>
  </si>
  <si>
    <t>BabelÂ </t>
  </si>
  <si>
    <t>The Lives of OthersÂ </t>
  </si>
  <si>
    <t>Love the CoopersÂ </t>
  </si>
  <si>
    <t>Half BakedÂ </t>
  </si>
  <si>
    <t>OnceÂ </t>
  </si>
  <si>
    <t>Harold &amp; Kumar Go to White CastleÂ </t>
  </si>
  <si>
    <t>Baby GeniusesÂ </t>
  </si>
  <si>
    <t>Stir of EchoesÂ </t>
  </si>
  <si>
    <t>Spring BreakersÂ </t>
  </si>
  <si>
    <t>DinerÂ </t>
  </si>
  <si>
    <t>30 Minutes or LessÂ </t>
  </si>
  <si>
    <t>Hall PassÂ </t>
  </si>
  <si>
    <t>Cry_WolfÂ </t>
  </si>
  <si>
    <t>The Good GirlÂ </t>
  </si>
  <si>
    <t>They LiveÂ </t>
  </si>
  <si>
    <t>Boiler RoomÂ </t>
  </si>
  <si>
    <t>Spy HardÂ </t>
  </si>
  <si>
    <t>Tin CupÂ </t>
  </si>
  <si>
    <t>GloryÂ </t>
  </si>
  <si>
    <t>Eve's BayouÂ </t>
  </si>
  <si>
    <t>Devil's DueÂ </t>
  </si>
  <si>
    <t>How to Be SingleÂ </t>
  </si>
  <si>
    <t>License to WedÂ </t>
  </si>
  <si>
    <t>Finding ForresterÂ </t>
  </si>
  <si>
    <t>The SwitchÂ </t>
  </si>
  <si>
    <t>New in TownÂ </t>
  </si>
  <si>
    <t>Dave Chappelle's Block PartyÂ </t>
  </si>
  <si>
    <t>On the WaterfrontÂ </t>
  </si>
  <si>
    <t>Return to MeÂ </t>
  </si>
  <si>
    <t>Halloween 5Â </t>
  </si>
  <si>
    <t>The GamblerÂ </t>
  </si>
  <si>
    <t>Rat RaceÂ </t>
  </si>
  <si>
    <t>Antwone FisherÂ </t>
  </si>
  <si>
    <t>ImmortalsÂ </t>
  </si>
  <si>
    <t>Gridiron GangÂ </t>
  </si>
  <si>
    <t>Midnight RunÂ </t>
  </si>
  <si>
    <t>Tango &amp; CashÂ </t>
  </si>
  <si>
    <t>Conan the DestroyerÂ </t>
  </si>
  <si>
    <t>Bad Boys IIÂ </t>
  </si>
  <si>
    <t>The Haunting of Molly HartleyÂ </t>
  </si>
  <si>
    <t>Curious GeorgeÂ </t>
  </si>
  <si>
    <t>SaltÂ </t>
  </si>
  <si>
    <t>AnastasiaÂ </t>
  </si>
  <si>
    <t>Sugar HillÂ </t>
  </si>
  <si>
    <t>Lone StarÂ </t>
  </si>
  <si>
    <t>Meet the SpartansÂ </t>
  </si>
  <si>
    <t>My Week with MarilynÂ </t>
  </si>
  <si>
    <t>AmistadÂ </t>
  </si>
  <si>
    <t>Begin AgainÂ </t>
  </si>
  <si>
    <t>The ProphecyÂ </t>
  </si>
  <si>
    <t>Beyond the Valley of the DollsÂ </t>
  </si>
  <si>
    <t>RushmoreÂ </t>
  </si>
  <si>
    <t>Match PointÂ </t>
  </si>
  <si>
    <t>Tales from the Crypt: Demon KnightÂ </t>
  </si>
  <si>
    <t>ValkyrieÂ </t>
  </si>
  <si>
    <t>An EducationÂ </t>
  </si>
  <si>
    <t>Jay and Silent Bob Strike BackÂ </t>
  </si>
  <si>
    <t>American PsychoÂ </t>
  </si>
  <si>
    <t>School DazeÂ </t>
  </si>
  <si>
    <t>The Monuments MenÂ </t>
  </si>
  <si>
    <t>TransamericaÂ </t>
  </si>
  <si>
    <t>The Man with the Golden GunÂ </t>
  </si>
  <si>
    <t>Hail, Caesar!Â </t>
  </si>
  <si>
    <t>You Can Count on MeÂ </t>
  </si>
  <si>
    <t>April Fool's DayÂ </t>
  </si>
  <si>
    <t>Flirting with DisasterÂ </t>
  </si>
  <si>
    <t>Shall We DanceÂ </t>
  </si>
  <si>
    <t>Cop OutÂ </t>
  </si>
  <si>
    <t>Man on FireÂ </t>
  </si>
  <si>
    <t>Secret WindowÂ </t>
  </si>
  <si>
    <t>Vicky Cristina BarcelonaÂ </t>
  </si>
  <si>
    <t>The General's DaughterÂ </t>
  </si>
  <si>
    <t>Kit Kittredge: An American GirlÂ </t>
  </si>
  <si>
    <t>The Nativity StoryÂ </t>
  </si>
  <si>
    <t>The MistÂ </t>
  </si>
  <si>
    <t>Kicking &amp; ScreamingÂ </t>
  </si>
  <si>
    <t>30 Days of NightÂ </t>
  </si>
  <si>
    <t>We Own the NightÂ </t>
  </si>
  <si>
    <t>Mr. Bean's HolidayÂ </t>
  </si>
  <si>
    <t>Hostel: Part IIÂ </t>
  </si>
  <si>
    <t>EpicÂ </t>
  </si>
  <si>
    <t>Urban Legends: Final CutÂ </t>
  </si>
  <si>
    <t>Zack and Miri Make a PornoÂ </t>
  </si>
  <si>
    <t>The Men Who Stare at GoatsÂ </t>
  </si>
  <si>
    <t>SparkleÂ </t>
  </si>
  <si>
    <t>QuartetÂ </t>
  </si>
  <si>
    <t>Bride of ChuckyÂ </t>
  </si>
  <si>
    <t>High FidelityÂ </t>
  </si>
  <si>
    <t>World Trade CenterÂ </t>
  </si>
  <si>
    <t>Black ChristmasÂ </t>
  </si>
  <si>
    <t>Daddy Day CampÂ </t>
  </si>
  <si>
    <t>SilveradoÂ </t>
  </si>
  <si>
    <t>Lone Wolf McQuadeÂ </t>
  </si>
  <si>
    <t>Nowhere to RunÂ </t>
  </si>
  <si>
    <t>Welcome Home, Roscoe JenkinsÂ </t>
  </si>
  <si>
    <t>Hoop DreamsÂ </t>
  </si>
  <si>
    <t>Dumb and Dumberer: When Harry Met LloydÂ </t>
  </si>
  <si>
    <t>The ShadowÂ </t>
  </si>
  <si>
    <t>Keeping the FaithÂ </t>
  </si>
  <si>
    <t>Jersey BoysÂ </t>
  </si>
  <si>
    <t>Next Day AirÂ </t>
  </si>
  <si>
    <t>Stuart LittleÂ </t>
  </si>
  <si>
    <t>CellularÂ </t>
  </si>
  <si>
    <t>In Too DeepÂ </t>
  </si>
  <si>
    <t>Mad Max 2: The Road WarriorÂ </t>
  </si>
  <si>
    <t>CloserÂ </t>
  </si>
  <si>
    <t>She's Gotta Have ItÂ </t>
  </si>
  <si>
    <t>Donnie BrascoÂ </t>
  </si>
  <si>
    <t>ElectionÂ </t>
  </si>
  <si>
    <t>Monsoon WeddingÂ </t>
  </si>
  <si>
    <t>Friends with MoneyÂ </t>
  </si>
  <si>
    <t>I Got the Hook UpÂ </t>
  </si>
  <si>
    <t>Oliver!Â </t>
  </si>
  <si>
    <t>Mystic PizzaÂ </t>
  </si>
  <si>
    <t>From Dusk Till DawnÂ </t>
  </si>
  <si>
    <t>Kangaroo JackÂ </t>
  </si>
  <si>
    <t>American ReunionÂ </t>
  </si>
  <si>
    <t>ThinnerÂ </t>
  </si>
  <si>
    <t>A SeparationÂ </t>
  </si>
  <si>
    <t>AquamarineÂ </t>
  </si>
  <si>
    <t>Roger &amp; MeÂ </t>
  </si>
  <si>
    <t>Resident EvilÂ </t>
  </si>
  <si>
    <t>Anacondas: The Hunt for the Blood OrchidÂ </t>
  </si>
  <si>
    <t>ScoopÂ </t>
  </si>
  <si>
    <t>Street KingsÂ </t>
  </si>
  <si>
    <t>The Place Beyond the PinesÂ </t>
  </si>
  <si>
    <t>Ulee's GoldÂ </t>
  </si>
  <si>
    <t>BlendedÂ </t>
  </si>
  <si>
    <t>Our Family WeddingÂ </t>
  </si>
  <si>
    <t>Blue ValentineÂ </t>
  </si>
  <si>
    <t>Mo' Better BluesÂ </t>
  </si>
  <si>
    <t>The WashÂ </t>
  </si>
  <si>
    <t>Kung Pow: Enter the FistÂ </t>
  </si>
  <si>
    <t>Kissing Jessica SteinÂ </t>
  </si>
  <si>
    <t>Dolphin Tale 2Â </t>
  </si>
  <si>
    <t>Made of HonorÂ </t>
  </si>
  <si>
    <t>The World's EndÂ </t>
  </si>
  <si>
    <t>FlickaÂ </t>
  </si>
  <si>
    <t>Observe and ReportÂ </t>
  </si>
  <si>
    <t>Hotel RwandaÂ </t>
  </si>
  <si>
    <t>She's the OneÂ </t>
  </si>
  <si>
    <t>Mortal Kombat: AnnihilationÂ </t>
  </si>
  <si>
    <t>Joyful NoiseÂ </t>
  </si>
  <si>
    <t>Big Mommas: Like Father, Like SonÂ </t>
  </si>
  <si>
    <t>The Squid and the WhaleÂ </t>
  </si>
  <si>
    <t>The RainmakerÂ </t>
  </si>
  <si>
    <t>Ghost RiderÂ </t>
  </si>
  <si>
    <t>The Hills Have Eyes IIÂ </t>
  </si>
  <si>
    <t>Tales from the HoodÂ </t>
  </si>
  <si>
    <t>AwakeÂ </t>
  </si>
  <si>
    <t>Resident Evil: ApocalypseÂ </t>
  </si>
  <si>
    <t>Dickie Roberts: Former Child StarÂ </t>
  </si>
  <si>
    <t>Max PayneÂ </t>
  </si>
  <si>
    <t>Hansel &amp; Gretel: Witch HuntersÂ </t>
  </si>
  <si>
    <t>You AgainÂ </t>
  </si>
  <si>
    <t>TremorsÂ </t>
  </si>
  <si>
    <t>Resident Evil: ExtinctionÂ </t>
  </si>
  <si>
    <t>NebraskaÂ </t>
  </si>
  <si>
    <t>Nancy DrewÂ </t>
  </si>
  <si>
    <t>House of 1000 CorpsesÂ </t>
  </si>
  <si>
    <t>KeanuÂ </t>
  </si>
  <si>
    <t>Larry CrowneÂ </t>
  </si>
  <si>
    <t>Medicine ManÂ </t>
  </si>
  <si>
    <t>Alien 3Â </t>
  </si>
  <si>
    <t>The WordsÂ </t>
  </si>
  <si>
    <t>Land of the DeadÂ </t>
  </si>
  <si>
    <t>WitchboardÂ </t>
  </si>
  <si>
    <t>HeartbreakersÂ </t>
  </si>
  <si>
    <t>Max Keeble's Big MoveÂ </t>
  </si>
  <si>
    <t>CarrieÂ </t>
  </si>
  <si>
    <t>The Station AgentÂ </t>
  </si>
  <si>
    <t>HoneyÂ </t>
  </si>
  <si>
    <t>Country StrongÂ </t>
  </si>
  <si>
    <t>Hollywood ShuffleÂ </t>
  </si>
  <si>
    <t>Before MidnightÂ </t>
  </si>
  <si>
    <t>The Omega CodeÂ </t>
  </si>
  <si>
    <t>The Hobbit: The Battle of the Five ArmiesÂ </t>
  </si>
  <si>
    <t>Alpha and OmegaÂ </t>
  </si>
  <si>
    <t>The CoolerÂ </t>
  </si>
  <si>
    <t>Seed of ChuckyÂ </t>
  </si>
  <si>
    <t>ElizabethÂ </t>
  </si>
  <si>
    <t>AdmissionÂ </t>
  </si>
  <si>
    <t>Dracula 2000Â </t>
  </si>
  <si>
    <t>Don't Say a WordÂ </t>
  </si>
  <si>
    <t>The SessionsÂ </t>
  </si>
  <si>
    <t>Life of PiÂ </t>
  </si>
  <si>
    <t>Love HappensÂ </t>
  </si>
  <si>
    <t>The Good, the Bad and the UglyÂ </t>
  </si>
  <si>
    <t>Teen Wolf TooÂ </t>
  </si>
  <si>
    <t>Moulin Rouge!Â </t>
  </si>
  <si>
    <t>Girl, InterruptedÂ </t>
  </si>
  <si>
    <t>Never Back DownÂ </t>
  </si>
  <si>
    <t>BellaÂ </t>
  </si>
  <si>
    <t>The Skeleton KeyÂ </t>
  </si>
  <si>
    <t>The Beast from 20,000 FathomsÂ </t>
  </si>
  <si>
    <t>Aqua Teen Hunger Force Colon Movie Film for TheatersÂ </t>
  </si>
  <si>
    <t>Lake PlacidÂ </t>
  </si>
  <si>
    <t>The Perks of Being a WallflowerÂ </t>
  </si>
  <si>
    <t>AliveÂ </t>
  </si>
  <si>
    <t>Smoke SignalsÂ </t>
  </si>
  <si>
    <t>Take the LeadÂ </t>
  </si>
  <si>
    <t>The LadykillersÂ </t>
  </si>
  <si>
    <t>Delivery ManÂ </t>
  </si>
  <si>
    <t>Digimon: The MovieÂ </t>
  </si>
  <si>
    <t>Boys and GirlsÂ </t>
  </si>
  <si>
    <t>Cradle 2 the GraveÂ </t>
  </si>
  <si>
    <t>An Ideal HusbandÂ </t>
  </si>
  <si>
    <t>Winter's BoneÂ </t>
  </si>
  <si>
    <t>Big EyesÂ </t>
  </si>
  <si>
    <t>FameÂ </t>
  </si>
  <si>
    <t>Crocodile Dundee in Los AngelesÂ </t>
  </si>
  <si>
    <t>The Spectacular NowÂ </t>
  </si>
  <si>
    <t>Someone Like You...Â </t>
  </si>
  <si>
    <t>Six Days Seven NightsÂ </t>
  </si>
  <si>
    <t>SwingersÂ </t>
  </si>
  <si>
    <t>Young AdultÂ </t>
  </si>
  <si>
    <t>The TransporterÂ </t>
  </si>
  <si>
    <t>Phantasm IIÂ </t>
  </si>
  <si>
    <t>City of GodÂ </t>
  </si>
  <si>
    <t>Spice WorldÂ </t>
  </si>
  <si>
    <t>Annie Get Your GunÂ </t>
  </si>
  <si>
    <t>BernieÂ </t>
  </si>
  <si>
    <t>Scooby-Doo 2: Monsters UnleashedÂ </t>
  </si>
  <si>
    <t>Tuck EverlastingÂ </t>
  </si>
  <si>
    <t>Tinker Tailor Soldier SpyÂ </t>
  </si>
  <si>
    <t>Phat GirlzÂ </t>
  </si>
  <si>
    <t>Sunshine CleaningÂ </t>
  </si>
  <si>
    <t>Something BorrowedÂ </t>
  </si>
  <si>
    <t>RiddickÂ </t>
  </si>
  <si>
    <t>The Devil's AdvocateÂ </t>
  </si>
  <si>
    <t>Welcome to the DollhouseÂ </t>
  </si>
  <si>
    <t>20 Feet from StardomÂ </t>
  </si>
  <si>
    <t>Lovely &amp; AmazingÂ </t>
  </si>
  <si>
    <t>El crimen del padre AmaroÂ </t>
  </si>
  <si>
    <t>My Own Private IdahoÂ </t>
  </si>
  <si>
    <t>ShadowlandsÂ </t>
  </si>
  <si>
    <t>Draft DayÂ </t>
  </si>
  <si>
    <t>The Night ListenerÂ </t>
  </si>
  <si>
    <t>3 StrikesÂ </t>
  </si>
  <si>
    <t>Saved!Â </t>
  </si>
  <si>
    <t>Run Lola RunÂ </t>
  </si>
  <si>
    <t>The OrphanageÂ </t>
  </si>
  <si>
    <t>FocusÂ </t>
  </si>
  <si>
    <t>Dick TracyÂ </t>
  </si>
  <si>
    <t>American Ninja 2: The ConfrontationÂ </t>
  </si>
  <si>
    <t>BatsÂ </t>
  </si>
  <si>
    <t>Mad Max: Fury RoadÂ </t>
  </si>
  <si>
    <t>Poltergeist IIIÂ </t>
  </si>
  <si>
    <t>Rob RoyÂ </t>
  </si>
  <si>
    <t>BraveheartÂ </t>
  </si>
  <si>
    <t>54Â </t>
  </si>
  <si>
    <t>Better Luck TomorrowÂ </t>
  </si>
  <si>
    <t>Maria Full of GraceÂ </t>
  </si>
  <si>
    <t>Miss Congeniality 2: Armed and FabulousÂ </t>
  </si>
  <si>
    <t>The Longest RideÂ </t>
  </si>
  <si>
    <t>Death Becomes HerÂ </t>
  </si>
  <si>
    <t>Endless LoveÂ </t>
  </si>
  <si>
    <t>Amores PerrosÂ </t>
  </si>
  <si>
    <t>Into the WildÂ </t>
  </si>
  <si>
    <t>The Shawshank RedemptionÂ </t>
  </si>
  <si>
    <t>Get on the BusÂ </t>
  </si>
  <si>
    <t>The PatriotÂ </t>
  </si>
  <si>
    <t>The Texas Chainsaw Massacre 2Â </t>
  </si>
  <si>
    <t>A Fistful of DollarsÂ </t>
  </si>
  <si>
    <t>About TimeÂ </t>
  </si>
  <si>
    <t>The CovenantÂ </t>
  </si>
  <si>
    <t>Here Comes the BoomÂ </t>
  </si>
  <si>
    <t>Safety Not GuaranteedÂ </t>
  </si>
  <si>
    <t>Adaptation.Â </t>
  </si>
  <si>
    <t>The LunchboxÂ </t>
  </si>
  <si>
    <t>The Mothman PropheciesÂ </t>
  </si>
  <si>
    <t>Blue StreakÂ </t>
  </si>
  <si>
    <t>Monte CarloÂ </t>
  </si>
  <si>
    <t>PiÂ </t>
  </si>
  <si>
    <t>Like CrazyÂ </t>
  </si>
  <si>
    <t>ExoticaÂ </t>
  </si>
  <si>
    <t>We Were SoldiersÂ </t>
  </si>
  <si>
    <t>ThirteenÂ </t>
  </si>
  <si>
    <t>Before SunsetÂ </t>
  </si>
  <si>
    <t>The ScoreÂ </t>
  </si>
  <si>
    <t>The Number 23Â </t>
  </si>
  <si>
    <t>Remember MeÂ </t>
  </si>
  <si>
    <t>Tower HeistÂ </t>
  </si>
  <si>
    <t>The Raid: RedemptionÂ </t>
  </si>
  <si>
    <t>The American PresidentÂ </t>
  </si>
  <si>
    <t>NarcÂ </t>
  </si>
  <si>
    <t>Crazy/BeautifulÂ </t>
  </si>
  <si>
    <t>ClerksÂ </t>
  </si>
  <si>
    <t>Out ColdÂ </t>
  </si>
  <si>
    <t>Before SunriseÂ </t>
  </si>
  <si>
    <t>Gods and MonstersÂ </t>
  </si>
  <si>
    <t>Sliding DoorsÂ </t>
  </si>
  <si>
    <t>Arlington RoadÂ </t>
  </si>
  <si>
    <t>Glee: The 3D Concert MovieÂ </t>
  </si>
  <si>
    <t>The Amazing Spider-Man 2Â </t>
  </si>
  <si>
    <t>Real Women Have CurvesÂ </t>
  </si>
  <si>
    <t>In the Company of MenÂ </t>
  </si>
  <si>
    <t>Movie 43Â </t>
  </si>
  <si>
    <t>13 HoursÂ </t>
  </si>
  <si>
    <t>Wrong TurnÂ </t>
  </si>
  <si>
    <t>ExtractÂ </t>
  </si>
  <si>
    <t>Be CoolÂ </t>
  </si>
  <si>
    <t>Team America: World PoliceÂ </t>
  </si>
  <si>
    <t>To Save a LifeÂ </t>
  </si>
  <si>
    <t>UnfaithfulÂ </t>
  </si>
  <si>
    <t>TadpoleÂ </t>
  </si>
  <si>
    <t>MetropolitanÂ </t>
  </si>
  <si>
    <t>River's EdgeÂ </t>
  </si>
  <si>
    <t>Central StationÂ </t>
  </si>
  <si>
    <t>Lock, Stock and Two Smoking BarrelsÂ </t>
  </si>
  <si>
    <t>3 Days to KillÂ </t>
  </si>
  <si>
    <t>Licence to KillÂ </t>
  </si>
  <si>
    <t>A Million Ways to Die in the WestÂ </t>
  </si>
  <si>
    <t>PollockÂ </t>
  </si>
  <si>
    <t>The Ladies ManÂ </t>
  </si>
  <si>
    <t>Head of StateÂ </t>
  </si>
  <si>
    <t>BeginnersÂ </t>
  </si>
  <si>
    <t>Final Destination 5Â </t>
  </si>
  <si>
    <t>Not Easily BrokenÂ </t>
  </si>
  <si>
    <t>The MatadorÂ </t>
  </si>
  <si>
    <t>TomcatsÂ </t>
  </si>
  <si>
    <t>HerÂ </t>
  </si>
  <si>
    <t>The Rules of AttractionÂ </t>
  </si>
  <si>
    <t>Love JonesÂ </t>
  </si>
  <si>
    <t>Notes on a ScandalÂ </t>
  </si>
  <si>
    <t>BrothersÂ </t>
  </si>
  <si>
    <t>The Book ThiefÂ </t>
  </si>
  <si>
    <t>The Back-up PlanÂ </t>
  </si>
  <si>
    <t>The Big LebowskiÂ </t>
  </si>
  <si>
    <t>The Broadway MelodyÂ </t>
  </si>
  <si>
    <t>Disturbing BehaviorÂ </t>
  </si>
  <si>
    <t>London Has FallenÂ </t>
  </si>
  <si>
    <t>Top HatÂ </t>
  </si>
  <si>
    <t>Next Stop WonderlandÂ </t>
  </si>
  <si>
    <t>Half Past DeadÂ </t>
  </si>
  <si>
    <t>Love &amp; Other DrugsÂ </t>
  </si>
  <si>
    <t>Far from HeavenÂ </t>
  </si>
  <si>
    <t>Tea with MussoliniÂ </t>
  </si>
  <si>
    <t>Evil Dead IIÂ </t>
  </si>
  <si>
    <t>SavagesÂ </t>
  </si>
  <si>
    <t>J. EdgarÂ </t>
  </si>
  <si>
    <t>An American HauntingÂ </t>
  </si>
  <si>
    <t>East Is EastÂ </t>
  </si>
  <si>
    <t>The Boondock Saints II: All Saints DayÂ </t>
  </si>
  <si>
    <t>Straight Out of BrooklynÂ </t>
  </si>
  <si>
    <t>A Most Wanted ManÂ </t>
  </si>
  <si>
    <t>Inside Llewyn DavisÂ </t>
  </si>
  <si>
    <t>A Serious ManÂ </t>
  </si>
  <si>
    <t>The ReaderÂ </t>
  </si>
  <si>
    <t>K-PAXÂ </t>
  </si>
  <si>
    <t>A Single ManÂ </t>
  </si>
  <si>
    <t>Becoming JaneÂ </t>
  </si>
  <si>
    <t>Side EffectsÂ </t>
  </si>
  <si>
    <t>Stranger Than FictionÂ </t>
  </si>
  <si>
    <t>Race to Witch MountainÂ </t>
  </si>
  <si>
    <t>PromÂ </t>
  </si>
  <si>
    <t>FrailtyÂ </t>
  </si>
  <si>
    <t>WarlockÂ </t>
  </si>
  <si>
    <t>Pieces of AprilÂ </t>
  </si>
  <si>
    <t>Step Up RevolutionÂ </t>
  </si>
  <si>
    <t>TRON: LegacyÂ </t>
  </si>
  <si>
    <t>House of WaxÂ </t>
  </si>
  <si>
    <t>El MariachiÂ </t>
  </si>
  <si>
    <t>The Age of InnocenceÂ </t>
  </si>
  <si>
    <t>Half NelsonÂ </t>
  </si>
  <si>
    <t>Man on WireÂ </t>
  </si>
  <si>
    <t>The To Do ListÂ </t>
  </si>
  <si>
    <t>Shanghai NoonÂ </t>
  </si>
  <si>
    <t>Fantastic 4: Rise of the Silver SurferÂ </t>
  </si>
  <si>
    <t>Me and You and Everyone We KnowÂ </t>
  </si>
  <si>
    <t>42nd StreetÂ </t>
  </si>
  <si>
    <t>Margin CallÂ </t>
  </si>
  <si>
    <t>The River WildÂ </t>
  </si>
  <si>
    <t>Aliens vs. Predator: RequiemÂ </t>
  </si>
  <si>
    <t>The ForsakenÂ </t>
  </si>
  <si>
    <t>9Â </t>
  </si>
  <si>
    <t>The Incredibly True Adventure of Two Girls in LoveÂ </t>
  </si>
  <si>
    <t>End of the SpearÂ </t>
  </si>
  <si>
    <t>BeerfestÂ </t>
  </si>
  <si>
    <t>RoomÂ </t>
  </si>
  <si>
    <t>Get LowÂ </t>
  </si>
  <si>
    <t>Home RunÂ </t>
  </si>
  <si>
    <t>August RushÂ </t>
  </si>
  <si>
    <t>Boynton Beach ClubÂ </t>
  </si>
  <si>
    <t>Reservoir DogsÂ </t>
  </si>
  <si>
    <t>Jason XÂ </t>
  </si>
  <si>
    <t>We Are Your FriendsÂ </t>
  </si>
  <si>
    <t>The Emperor's ClubÂ </t>
  </si>
  <si>
    <t>My Boss's DaughterÂ </t>
  </si>
  <si>
    <t>Beyond the MatÂ </t>
  </si>
  <si>
    <t>Frozen RiverÂ </t>
  </si>
  <si>
    <t>A Perfect GetawayÂ </t>
  </si>
  <si>
    <t>Eye of the BeholderÂ </t>
  </si>
  <si>
    <t>High TensionÂ </t>
  </si>
  <si>
    <t>Quigley Down UnderÂ </t>
  </si>
  <si>
    <t>CrossoverÂ </t>
  </si>
  <si>
    <t>The Last Temptation of ChristÂ </t>
  </si>
  <si>
    <t>When the Cat's AwayÂ </t>
  </si>
  <si>
    <t>Harsh TimesÂ </t>
  </si>
  <si>
    <t>QuinceaÃ±eraÂ </t>
  </si>
  <si>
    <t>Raising Victor VargasÂ </t>
  </si>
  <si>
    <t>SongcatcherÂ </t>
  </si>
  <si>
    <t>Mambo ItalianoÂ </t>
  </si>
  <si>
    <t>EraserÂ </t>
  </si>
  <si>
    <t>Another EarthÂ </t>
  </si>
  <si>
    <t>SlackerÂ </t>
  </si>
  <si>
    <t>To Die ForÂ </t>
  </si>
  <si>
    <t>The Green InfernoÂ </t>
  </si>
  <si>
    <t>Muppets Most WantedÂ </t>
  </si>
  <si>
    <t>EnoughÂ </t>
  </si>
  <si>
    <t>Nurse BettyÂ </t>
  </si>
  <si>
    <t>Henry VÂ </t>
  </si>
  <si>
    <t>UHFÂ </t>
  </si>
  <si>
    <t>WhippedÂ </t>
  </si>
  <si>
    <t>Kama Sutra: A Tale of LoveÂ </t>
  </si>
  <si>
    <t>What to Expect When You're ExpectingÂ </t>
  </si>
  <si>
    <t>Dazed and ConfusedÂ </t>
  </si>
  <si>
    <t>Conspiracy TheoryÂ </t>
  </si>
  <si>
    <t>OsamaÂ </t>
  </si>
  <si>
    <t>Dead Man on CampusÂ </t>
  </si>
  <si>
    <t>In the Land of WomenÂ </t>
  </si>
  <si>
    <t>The Hitchhiker's Guide to the GalaxyÂ </t>
  </si>
  <si>
    <t>Snakes on a PlaneÂ </t>
  </si>
  <si>
    <t>Piranha 3DÂ </t>
  </si>
  <si>
    <t>But I'm a CheerleaderÂ </t>
  </si>
  <si>
    <t>Monty Python and the Holy GrailÂ </t>
  </si>
  <si>
    <t>TumbleweedsÂ </t>
  </si>
  <si>
    <t>Two Girls and a GuyÂ </t>
  </si>
  <si>
    <t>Living Out LoudÂ </t>
  </si>
  <si>
    <t>Warlock: The ArmageddonÂ </t>
  </si>
  <si>
    <t>Buffalo '66Â </t>
  </si>
  <si>
    <t>200 CigarettesÂ </t>
  </si>
  <si>
    <t>The JurorÂ </t>
  </si>
  <si>
    <t>Robot &amp; FrankÂ </t>
  </si>
  <si>
    <t>Office SpaceÂ </t>
  </si>
  <si>
    <t>SyrianaÂ </t>
  </si>
  <si>
    <t>UrbaniaÂ </t>
  </si>
  <si>
    <t>Chuck &amp; BuckÂ </t>
  </si>
  <si>
    <t>The WraithÂ </t>
  </si>
  <si>
    <t>My Fellow AmericansÂ </t>
  </si>
  <si>
    <t>Waltz with BashirÂ </t>
  </si>
  <si>
    <t>The Best of MeÂ </t>
  </si>
  <si>
    <t>Kick-Ass 2Â </t>
  </si>
  <si>
    <t>Free BirdsÂ </t>
  </si>
  <si>
    <t>Children of HeavenÂ </t>
  </si>
  <si>
    <t>The Broken Hearts Club: A Romantic ComedyÂ </t>
  </si>
  <si>
    <t>The History BoysÂ </t>
  </si>
  <si>
    <t>Dreamer: Inspired by a True StoryÂ </t>
  </si>
  <si>
    <t>The Hurt LockerÂ </t>
  </si>
  <si>
    <t>The PunisherÂ </t>
  </si>
  <si>
    <t>Who Killed the Electric Car?Â </t>
  </si>
  <si>
    <t>City IslandÂ </t>
  </si>
  <si>
    <t>The CircleÂ </t>
  </si>
  <si>
    <t>Wendy and LucyÂ </t>
  </si>
  <si>
    <t>American DesiÂ </t>
  </si>
  <si>
    <t>Dance FlickÂ </t>
  </si>
  <si>
    <t>GrooveÂ </t>
  </si>
  <si>
    <t>The Man with the Iron FistsÂ </t>
  </si>
  <si>
    <t>4 Months, 3 Weeks and 2 DaysÂ </t>
  </si>
  <si>
    <t>TarnationÂ </t>
  </si>
  <si>
    <t>Jingle All the WayÂ </t>
  </si>
  <si>
    <t>Drop Dead GorgeousÂ </t>
  </si>
  <si>
    <t>8 Heads in a Duffel BagÂ </t>
  </si>
  <si>
    <t>CaptiveÂ </t>
  </si>
  <si>
    <t>MauriceÂ </t>
  </si>
  <si>
    <t>Deliver Us from EvilÂ </t>
  </si>
  <si>
    <t>Get on UpÂ </t>
  </si>
  <si>
    <t>Full FrontalÂ </t>
  </si>
  <si>
    <t>Twin Falls IdahoÂ </t>
  </si>
  <si>
    <t>Slums of Beverly HillsÂ </t>
  </si>
  <si>
    <t>20 DatesÂ </t>
  </si>
  <si>
    <t>CyrusÂ </t>
  </si>
  <si>
    <t>L.I.E.Â </t>
  </si>
  <si>
    <t>PrimerÂ </t>
  </si>
  <si>
    <t>W.Â </t>
  </si>
  <si>
    <t>Sholem Aleichem: Laughing in the DarknessÂ </t>
  </si>
  <si>
    <t>For a Good Time, Call...Â </t>
  </si>
  <si>
    <t>ZookeeperÂ </t>
  </si>
  <si>
    <t>WeekendÂ </t>
  </si>
  <si>
    <t>The CelebrationÂ </t>
  </si>
  <si>
    <t>White OleanderÂ </t>
  </si>
  <si>
    <t>127 HoursÂ </t>
  </si>
  <si>
    <t>Tiny FurnitureÂ </t>
  </si>
  <si>
    <t>The DuchessÂ </t>
  </si>
  <si>
    <t>MadeÂ </t>
  </si>
  <si>
    <t>Four RoomsÂ </t>
  </si>
  <si>
    <t>From a Whisper to a ScreamÂ </t>
  </si>
  <si>
    <t>Pootie TangÂ </t>
  </si>
  <si>
    <t>Outside ProvidenceÂ </t>
  </si>
  <si>
    <t>Shadow of the VampireÂ </t>
  </si>
  <si>
    <t>Walking and TalkingÂ </t>
  </si>
  <si>
    <t>Deuce Bigalow: European GigoloÂ </t>
  </si>
  <si>
    <t>PulseÂ </t>
  </si>
  <si>
    <t>AirborneÂ </t>
  </si>
  <si>
    <t>Happy, TexasÂ </t>
  </si>
  <si>
    <t>VampiresÂ </t>
  </si>
  <si>
    <t>Smiling Fish &amp; Goat on FireÂ </t>
  </si>
  <si>
    <t>Fool's GoldÂ </t>
  </si>
  <si>
    <t>Jennifer's BodyÂ </t>
  </si>
  <si>
    <t>Bridget Jones: The Edge of ReasonÂ </t>
  </si>
  <si>
    <t>Ruby in ParadiseÂ </t>
  </si>
  <si>
    <t>The Spanish PrisonerÂ </t>
  </si>
  <si>
    <t>George WashingtonÂ </t>
  </si>
  <si>
    <t>Pink FlamingosÂ </t>
  </si>
  <si>
    <t>Rabbit-Proof FenceÂ </t>
  </si>
  <si>
    <t>The Book of LifeÂ </t>
  </si>
  <si>
    <t>CleanÂ </t>
  </si>
  <si>
    <t>Resident Evil: AfterlifeÂ </t>
  </si>
  <si>
    <t>CubeÂ </t>
  </si>
  <si>
    <t>The Hunchback of Notre DameÂ </t>
  </si>
  <si>
    <t>Mean CreekÂ </t>
  </si>
  <si>
    <t>FirestarterÂ </t>
  </si>
  <si>
    <t>My Date with DrewÂ </t>
  </si>
  <si>
    <t>Rush Hour 3Â </t>
  </si>
  <si>
    <t>The Lost Skeleton of CadavraÂ </t>
  </si>
  <si>
    <t>Hard CandyÂ </t>
  </si>
  <si>
    <t>IncendiesÂ </t>
  </si>
  <si>
    <t>ComplianceÂ </t>
  </si>
  <si>
    <t>SecretaryÂ </t>
  </si>
  <si>
    <t>NovemberÂ </t>
  </si>
  <si>
    <t>MoonÂ </t>
  </si>
  <si>
    <t>Absolute PowerÂ </t>
  </si>
  <si>
    <t>LondonÂ </t>
  </si>
  <si>
    <t>The Horse BoyÂ </t>
  </si>
  <si>
    <t>Seven PsychopathsÂ </t>
  </si>
  <si>
    <t>ShortbusÂ </t>
  </si>
  <si>
    <t>SlamÂ </t>
  </si>
  <si>
    <t>The FPÂ </t>
  </si>
  <si>
    <t>Assault on Precinct 13Â </t>
  </si>
  <si>
    <t>Latter DaysÂ </t>
  </si>
  <si>
    <t>Happy ChristmasÂ </t>
  </si>
  <si>
    <t>Old JoyÂ </t>
  </si>
  <si>
    <t>A Hard Day's NightÂ </t>
  </si>
  <si>
    <t>I Married a Strange Person!Â </t>
  </si>
  <si>
    <t>Of Gods and MenÂ </t>
  </si>
  <si>
    <t>The Invention of LyingÂ </t>
  </si>
  <si>
    <t>Killing Them SoftlyÂ </t>
  </si>
  <si>
    <t>Conversations with Other WomenÂ </t>
  </si>
  <si>
    <t>ChokeÂ </t>
  </si>
  <si>
    <t>TsotsiÂ </t>
  </si>
  <si>
    <t>The PropositionÂ </t>
  </si>
  <si>
    <t>Vampire in BrooklynÂ </t>
  </si>
  <si>
    <t>Casa de mi PadreÂ </t>
  </si>
  <si>
    <t>BurnÂ </t>
  </si>
  <si>
    <t>One Missed CallÂ </t>
  </si>
  <si>
    <t>Cheap ThrillsÂ </t>
  </si>
  <si>
    <t>Hurricane StreetsÂ </t>
  </si>
  <si>
    <t>That Thing You Do!Â </t>
  </si>
  <si>
    <t>Fighting Tommy RileyÂ </t>
  </si>
  <si>
    <t>Very Bad ThingsÂ </t>
  </si>
  <si>
    <t>The Trials of Darryl HuntÂ </t>
  </si>
  <si>
    <t>The CanyonsÂ </t>
  </si>
  <si>
    <t>Brigham CityÂ </t>
  </si>
  <si>
    <t>Never AgainÂ </t>
  </si>
  <si>
    <t>MurderballÂ </t>
  </si>
  <si>
    <t>CaramelÂ </t>
  </si>
  <si>
    <t>Civil BrandÂ </t>
  </si>
  <si>
    <t>MonstersÂ </t>
  </si>
  <si>
    <t>The BeyondÂ </t>
  </si>
  <si>
    <t>Nine QueensÂ </t>
  </si>
  <si>
    <t>Locker 13Â </t>
  </si>
  <si>
    <t>90 Minutes in HeavenÂ </t>
  </si>
  <si>
    <t>To Rome with LoveÂ </t>
  </si>
  <si>
    <t>BasquiatÂ </t>
  </si>
  <si>
    <t>Reign Over MeÂ </t>
  </si>
  <si>
    <t>Lonesome JimÂ </t>
  </si>
  <si>
    <t>MayÂ </t>
  </si>
  <si>
    <t>CrooklynÂ </t>
  </si>
  <si>
    <t>Bride &amp; PrejudiceÂ </t>
  </si>
  <si>
    <t>RubberÂ </t>
  </si>
  <si>
    <t>OrgazmoÂ </t>
  </si>
  <si>
    <t>Death at a FuneralÂ </t>
  </si>
  <si>
    <t>Mercy StreetsÂ </t>
  </si>
  <si>
    <t>JawbreakerÂ </t>
  </si>
  <si>
    <t>Finishing the Game: The Search for a New Bruce LeeÂ </t>
  </si>
  <si>
    <t>The Perfect HostÂ </t>
  </si>
  <si>
    <t>High CrimesÂ </t>
  </si>
  <si>
    <t>Mean StreetsÂ </t>
  </si>
  <si>
    <t>Kiss the BrideÂ </t>
  </si>
  <si>
    <t>ConcussionÂ </t>
  </si>
  <si>
    <t>Kill ListÂ </t>
  </si>
  <si>
    <t>Poultrygeist: Night of the Chicken DeadÂ </t>
  </si>
  <si>
    <t>NorthforkÂ </t>
  </si>
  <si>
    <t>The Slaughter RuleÂ </t>
  </si>
  <si>
    <t>Hot PursuitÂ </t>
  </si>
  <si>
    <t>Detention of the DeadÂ </t>
  </si>
  <si>
    <t>The Thirteenth FloorÂ </t>
  </si>
  <si>
    <t>A History of ViolenceÂ </t>
  </si>
  <si>
    <t>The Act of KillingÂ </t>
  </si>
  <si>
    <t>The QuietÂ </t>
  </si>
  <si>
    <t>The Diary of a Teenage GirlÂ </t>
  </si>
  <si>
    <t>The Red ViolinÂ </t>
  </si>
  <si>
    <t>Talk RadioÂ </t>
  </si>
  <si>
    <t>Dream with the FishesÂ </t>
  </si>
  <si>
    <t>Blue CarÂ </t>
  </si>
  <si>
    <t>Drowning MonaÂ </t>
  </si>
  <si>
    <t>Broken VesselsÂ </t>
  </si>
  <si>
    <t>YesÂ </t>
  </si>
  <si>
    <t>Trees LoungeÂ </t>
  </si>
  <si>
    <t>Blue Like JazzÂ </t>
  </si>
  <si>
    <t>The Princess and the FrogÂ </t>
  </si>
  <si>
    <t>Stake LandÂ </t>
  </si>
  <si>
    <t>The Day the Earth Stood StillÂ </t>
  </si>
  <si>
    <t>The GuardÂ </t>
  </si>
  <si>
    <t>Letters to GodÂ </t>
  </si>
  <si>
    <t>DeterrenceÂ </t>
  </si>
  <si>
    <t>The InnkeepersÂ </t>
  </si>
  <si>
    <t>A Simple PlanÂ </t>
  </si>
  <si>
    <t>The BasketÂ </t>
  </si>
  <si>
    <t>The Sweet HereafterÂ </t>
  </si>
  <si>
    <t>Open SeasonÂ </t>
  </si>
  <si>
    <t>BoundÂ </t>
  </si>
  <si>
    <t>Interview with the AssassinÂ </t>
  </si>
  <si>
    <t>My Summer of LoveÂ </t>
  </si>
  <si>
    <t>Antarctica: A Year on IceÂ </t>
  </si>
  <si>
    <t>True RomanceÂ </t>
  </si>
  <si>
    <t>The Battle of Shaker HeightsÂ </t>
  </si>
  <si>
    <t>Taxi to the Dark SideÂ </t>
  </si>
  <si>
    <t>Good Bye Lenin!Â </t>
  </si>
  <si>
    <t>The PirateÂ </t>
  </si>
  <si>
    <t>The Mirror Has Two FacesÂ </t>
  </si>
  <si>
    <t>Freddy Got FingeredÂ </t>
  </si>
  <si>
    <t>Dead SnowÂ </t>
  </si>
  <si>
    <t>FasterÂ </t>
  </si>
  <si>
    <t>DysFunktional FamilyÂ </t>
  </si>
  <si>
    <t>KinseyÂ </t>
  </si>
  <si>
    <t>The Ballad of Jack and RoseÂ </t>
  </si>
  <si>
    <t>American History XÂ </t>
  </si>
  <si>
    <t>Ghost WorldÂ </t>
  </si>
  <si>
    <t>The House of the DevilÂ </t>
  </si>
  <si>
    <t>Blue RuinÂ </t>
  </si>
  <si>
    <t>Time ChangerÂ </t>
  </si>
  <si>
    <t>OldboyÂ </t>
  </si>
  <si>
    <t>Center StageÂ </t>
  </si>
  <si>
    <t>Nowhere in AfricaÂ </t>
  </si>
  <si>
    <t>Once in a Lifetime: The Extraordinary Story of the New York CosmosÂ </t>
  </si>
  <si>
    <t>In the Shadow of the MoonÂ </t>
  </si>
  <si>
    <t>Donkey PunchÂ </t>
  </si>
  <si>
    <t>Requiem for a DreamÂ </t>
  </si>
  <si>
    <t>The Brass TeapotÂ </t>
  </si>
  <si>
    <t>Wristcutters: A Love StoryÂ </t>
  </si>
  <si>
    <t>The Book of Mormon Movie, Volume 1: The JourneyÂ </t>
  </si>
  <si>
    <t>HardflipÂ </t>
  </si>
  <si>
    <t>Kate &amp; LeopoldÂ </t>
  </si>
  <si>
    <t>L!fe HappensÂ </t>
  </si>
  <si>
    <t>Small Time CrooksÂ </t>
  </si>
  <si>
    <t>Creative ControlÂ </t>
  </si>
  <si>
    <t>PrisonÂ </t>
  </si>
  <si>
    <t>Journey from the FallÂ </t>
  </si>
  <si>
    <t>The BoxÂ </t>
  </si>
  <si>
    <t>Don't Be Afraid of the DarkÂ </t>
  </si>
  <si>
    <t>Bottle ShockÂ </t>
  </si>
  <si>
    <t>Safe MenÂ </t>
  </si>
  <si>
    <t>The Hebrew HammerÂ </t>
  </si>
  <si>
    <t>The SpecialsÂ </t>
  </si>
  <si>
    <t>Alone with HerÂ </t>
  </si>
  <si>
    <t>SpecialÂ </t>
  </si>
  <si>
    <t>In Her Line of FireÂ </t>
  </si>
  <si>
    <t>Blade RunnerÂ </t>
  </si>
  <si>
    <t>Joy RideÂ </t>
  </si>
  <si>
    <t>Beyond the Black RainbowÂ </t>
  </si>
  <si>
    <t>Diary of the DeadÂ </t>
  </si>
  <si>
    <t>Killing ZoeÂ </t>
  </si>
  <si>
    <t>The BelieverÂ </t>
  </si>
  <si>
    <t>The Holy GirlÂ </t>
  </si>
  <si>
    <t>Waiting for GuffmanÂ </t>
  </si>
  <si>
    <t>Georgia RuleÂ </t>
  </si>
  <si>
    <t>Session 9Â </t>
  </si>
  <si>
    <t>The Virgin SuicidesÂ </t>
  </si>
  <si>
    <t>Down and Out with the DollsÂ </t>
  </si>
  <si>
    <t>The MarineÂ </t>
  </si>
  <si>
    <t>This Is EnglandÂ </t>
  </si>
  <si>
    <t>TuskÂ </t>
  </si>
  <si>
    <t>Love StinksÂ </t>
  </si>
  <si>
    <t>Radio DaysÂ </t>
  </si>
  <si>
    <t>Thirteen Conversations About One ThingÂ </t>
  </si>
  <si>
    <t>The ThingÂ </t>
  </si>
  <si>
    <t>Jesus' SonÂ </t>
  </si>
  <si>
    <t>Bloody SundayÂ </t>
  </si>
  <si>
    <t>One DayÂ </t>
  </si>
  <si>
    <t>Psycho Beach PartyÂ </t>
  </si>
  <si>
    <t>FirewallÂ </t>
  </si>
  <si>
    <t>FortressÂ </t>
  </si>
  <si>
    <t>Catch That KidÂ </t>
  </si>
  <si>
    <t>Mona Lisa SmileÂ </t>
  </si>
  <si>
    <t>I Want Someone to Eat Cheese WithÂ </t>
  </si>
  <si>
    <t>Who's Your Caddy?Â </t>
  </si>
  <si>
    <t>Superman IV: The Quest for PeaceÂ </t>
  </si>
  <si>
    <t>My Name Is BruceÂ </t>
  </si>
  <si>
    <t>Mad MoneyÂ </t>
  </si>
  <si>
    <t>The Lords of SalemÂ </t>
  </si>
  <si>
    <t>Modern TimesÂ </t>
  </si>
  <si>
    <t>Monster HouseÂ </t>
  </si>
  <si>
    <t>Inside Deep ThroatÂ </t>
  </si>
  <si>
    <t>The Five-Year EngagementÂ </t>
  </si>
  <si>
    <t>Incident at Loch NessÂ </t>
  </si>
  <si>
    <t>Stolen SummerÂ </t>
  </si>
  <si>
    <t>One to AnotherÂ </t>
  </si>
  <si>
    <t>Practical MagicÂ </t>
  </si>
  <si>
    <t>SamsaraÂ </t>
  </si>
  <si>
    <t>L'auberge espagnoleÂ </t>
  </si>
  <si>
    <t>Thr3eÂ </t>
  </si>
  <si>
    <t>3:10 to YumaÂ </t>
  </si>
  <si>
    <t>Brotherly LoveÂ </t>
  </si>
  <si>
    <t>Sex TapeÂ </t>
  </si>
  <si>
    <t>Miss MarchÂ </t>
  </si>
  <si>
    <t>New Year's EveÂ </t>
  </si>
  <si>
    <t>The LosersÂ </t>
  </si>
  <si>
    <t>Kung Fu Panda 3Â </t>
  </si>
  <si>
    <t>PontypoolÂ </t>
  </si>
  <si>
    <t>Army of DarknessÂ </t>
  </si>
  <si>
    <t>The Jimmy ShowÂ </t>
  </si>
  <si>
    <t>The Toxic Avenger Part IIÂ </t>
  </si>
  <si>
    <t>MacGruberÂ </t>
  </si>
  <si>
    <t>Tristram Shandy: A Cock and Bull StoryÂ </t>
  </si>
  <si>
    <t>Split SecondÂ </t>
  </si>
  <si>
    <t>Mississippi MermaidÂ </t>
  </si>
  <si>
    <t>You Kill MeÂ </t>
  </si>
  <si>
    <t>Street FighterÂ </t>
  </si>
  <si>
    <t>SpunÂ </t>
  </si>
  <si>
    <t>My Life Without MeÂ </t>
  </si>
  <si>
    <t>Simply IrresistibleÂ </t>
  </si>
  <si>
    <t>See Spot RunÂ </t>
  </si>
  <si>
    <t>I Love Your WorkÂ </t>
  </si>
  <si>
    <t>It's Kind of a Funny StoryÂ </t>
  </si>
  <si>
    <t>Layer CakeÂ </t>
  </si>
  <si>
    <t>Hot Tub Time Machine 2Â </t>
  </si>
  <si>
    <t>Seven SamuraiÂ </t>
  </si>
  <si>
    <t>The GameÂ </t>
  </si>
  <si>
    <t>Glengarry Glen RossÂ </t>
  </si>
  <si>
    <t>Green RoomÂ </t>
  </si>
  <si>
    <t>Excessive ForceÂ </t>
  </si>
  <si>
    <t>Sorority BoysÂ </t>
  </si>
  <si>
    <t>SherrybabyÂ </t>
  </si>
  <si>
    <t>CollegeÂ </t>
  </si>
  <si>
    <t>The Last Sin EaterÂ </t>
  </si>
  <si>
    <t>Scream 4Â </t>
  </si>
  <si>
    <t>What's Eating Gilbert GrapeÂ </t>
  </si>
  <si>
    <t>G.I. JaneÂ </t>
  </si>
  <si>
    <t>The ChorusÂ </t>
  </si>
  <si>
    <t>Six-String SamuraiÂ </t>
  </si>
  <si>
    <t>Dirty Pretty ThingsÂ </t>
  </si>
  <si>
    <t>How to DealÂ </t>
  </si>
  <si>
    <t>Ninja AssassinÂ </t>
  </si>
  <si>
    <t>Desert BlueÂ </t>
  </si>
  <si>
    <t>RosewaterÂ </t>
  </si>
  <si>
    <t>I Spit on Your GraveÂ </t>
  </si>
  <si>
    <t>RiÂ¢hie RiÂ¢hÂ </t>
  </si>
  <si>
    <t>Pooh's Heffalump MovieÂ </t>
  </si>
  <si>
    <t>SleepoverÂ </t>
  </si>
  <si>
    <t>25th HourÂ </t>
  </si>
  <si>
    <t>TruckerÂ </t>
  </si>
  <si>
    <t>Heavenly CreaturesÂ </t>
  </si>
  <si>
    <t>All the Real GirlsÂ </t>
  </si>
  <si>
    <t>Whip ItÂ </t>
  </si>
  <si>
    <t>BuriedÂ </t>
  </si>
  <si>
    <t>House of Sand and FogÂ </t>
  </si>
  <si>
    <t>Gangster's Paradise: JerusalemaÂ </t>
  </si>
  <si>
    <t>The Ghastly Love of Johnny XÂ </t>
  </si>
  <si>
    <t>Left BehindÂ </t>
  </si>
  <si>
    <t>The Astronaut FarmerÂ </t>
  </si>
  <si>
    <t>A Walk Among the TombstonesÂ </t>
  </si>
  <si>
    <t>Juwanna MannÂ </t>
  </si>
  <si>
    <t>KingpinÂ </t>
  </si>
  <si>
    <t>Soul PlaneÂ </t>
  </si>
  <si>
    <t>Human TrafficÂ </t>
  </si>
  <si>
    <t>SuperÂ </t>
  </si>
  <si>
    <t>The ContenderÂ </t>
  </si>
  <si>
    <t>School for ScoundrelsÂ </t>
  </si>
  <si>
    <t>Highlander: EndgameÂ </t>
  </si>
  <si>
    <t>Message in a BottleÂ </t>
  </si>
  <si>
    <t>HomefrontÂ </t>
  </si>
  <si>
    <t>Bad WordsÂ </t>
  </si>
  <si>
    <t>Jaws: The RevengeÂ </t>
  </si>
  <si>
    <t>Autumn in New YorkÂ </t>
  </si>
  <si>
    <t>Go for It!Â </t>
  </si>
  <si>
    <t>The Other Side of HeavenÂ </t>
  </si>
  <si>
    <t>Everything Must GoÂ </t>
  </si>
  <si>
    <t>The Lady from ShanghaiÂ </t>
  </si>
  <si>
    <t>Hobo with a ShotgunÂ </t>
  </si>
  <si>
    <t>The Pirates Who Don't Do Anything: A VeggieTales MovieÂ </t>
  </si>
  <si>
    <t>Sarah's KeyÂ </t>
  </si>
  <si>
    <t>FuelÂ </t>
  </si>
  <si>
    <t>The Hotel New HampshireÂ </t>
  </si>
  <si>
    <t>8: The Mormon PropositionÂ </t>
  </si>
  <si>
    <t>Mean MachineÂ </t>
  </si>
  <si>
    <t>Wish I Was HereÂ </t>
  </si>
  <si>
    <t>Sleep DealerÂ </t>
  </si>
  <si>
    <t>While We're YoungÂ </t>
  </si>
  <si>
    <t>Eye of the DolphinÂ </t>
  </si>
  <si>
    <t>Over Her Dead BodyÂ </t>
  </si>
  <si>
    <t>Life as a HouseÂ </t>
  </si>
  <si>
    <t>In TimeÂ </t>
  </si>
  <si>
    <t>Into the StormÂ </t>
  </si>
  <si>
    <t>IdlewildÂ </t>
  </si>
  <si>
    <t>The Way of the GunÂ </t>
  </si>
  <si>
    <t>Silent Hill: Revelation 3DÂ </t>
  </si>
  <si>
    <t>The PianistÂ </t>
  </si>
  <si>
    <t>Home for the HolidaysÂ </t>
  </si>
  <si>
    <t>The Triplets of BellevilleÂ </t>
  </si>
  <si>
    <t>ShameÂ </t>
  </si>
  <si>
    <t>WarÂ </t>
  </si>
  <si>
    <t>Sunshine StateÂ </t>
  </si>
  <si>
    <t>Kill the MessengerÂ </t>
  </si>
  <si>
    <t>TimecrimesÂ </t>
  </si>
  <si>
    <t>Das BootÂ </t>
  </si>
  <si>
    <t>The Barbarian InvasionsÂ </t>
  </si>
  <si>
    <t>BacheloretteÂ </t>
  </si>
  <si>
    <t>Summer StormÂ </t>
  </si>
  <si>
    <t>La otra conquistaÂ </t>
  </si>
  <si>
    <t>PaulÂ </t>
  </si>
  <si>
    <t>Saving SilvermanÂ </t>
  </si>
  <si>
    <t>ThumbsuckerÂ </t>
  </si>
  <si>
    <t>Shooting FishÂ </t>
  </si>
  <si>
    <t>Night WatchÂ </t>
  </si>
  <si>
    <t>Summer of SamÂ </t>
  </si>
  <si>
    <t>Youth in RevoltÂ </t>
  </si>
  <si>
    <t>Only the StrongÂ </t>
  </si>
  <si>
    <t>Agent Cody Banks 2: Destination LondonÂ </t>
  </si>
  <si>
    <t>Rabbit HoleÂ </t>
  </si>
  <si>
    <t>ConfidenceÂ </t>
  </si>
  <si>
    <t>BobbyÂ </t>
  </si>
  <si>
    <t>Tim and Eric's Billion Dollar MovieÂ </t>
  </si>
  <si>
    <t>Don Juan DeMarcoÂ </t>
  </si>
  <si>
    <t>The DoorsÂ </t>
  </si>
  <si>
    <t>And So It GoesÂ </t>
  </si>
  <si>
    <t>PersepolisÂ </t>
  </si>
  <si>
    <t>The Virginity HitÂ </t>
  </si>
  <si>
    <t>The JudgeÂ </t>
  </si>
  <si>
    <t>Kung Fu HustleÂ </t>
  </si>
  <si>
    <t>The Guilt TripÂ </t>
  </si>
  <si>
    <t>Just LookingÂ </t>
  </si>
  <si>
    <t>Public EnemiesÂ </t>
  </si>
  <si>
    <t>Hedwig and the Angry InchÂ </t>
  </si>
  <si>
    <t>The SweeneyÂ </t>
  </si>
  <si>
    <t>The DivideÂ </t>
  </si>
  <si>
    <t>Woman on TopÂ </t>
  </si>
  <si>
    <t>Lady in WhiteÂ </t>
  </si>
  <si>
    <t>ScrewedÂ </t>
  </si>
  <si>
    <t>Silent HillÂ </t>
  </si>
  <si>
    <t>Zero EffectÂ </t>
  </si>
  <si>
    <t>Dirty WorkÂ </t>
  </si>
  <si>
    <t>The 5th WaveÂ </t>
  </si>
  <si>
    <t>Thomas and the Magic RailroadÂ </t>
  </si>
  <si>
    <t>MirrormaskÂ </t>
  </si>
  <si>
    <t>The CollectionÂ </t>
  </si>
  <si>
    <t>The HuntÂ </t>
  </si>
  <si>
    <t>The BarbariansÂ </t>
  </si>
  <si>
    <t>I Love You, Beth CooperÂ </t>
  </si>
  <si>
    <t>A Scanner DarklyÂ </t>
  </si>
  <si>
    <t>Le HavreÂ </t>
  </si>
  <si>
    <t>The Rage: Carrie 2Â </t>
  </si>
  <si>
    <t>Men with BroomsÂ </t>
  </si>
  <si>
    <t>Take ShelterÂ </t>
  </si>
  <si>
    <t>Ira &amp; AbbyÂ </t>
  </si>
  <si>
    <t>A Civil ActionÂ </t>
  </si>
  <si>
    <t>Held UpÂ </t>
  </si>
  <si>
    <t>Winnie the PoohÂ </t>
  </si>
  <si>
    <t>ColombianaÂ </t>
  </si>
  <si>
    <t>Witless ProtectionÂ </t>
  </si>
  <si>
    <t>Seeking a Friend for the End of the WorldÂ </t>
  </si>
  <si>
    <t>The MuseÂ </t>
  </si>
  <si>
    <t>Winter PassingÂ </t>
  </si>
  <si>
    <t>Richard IIIÂ </t>
  </si>
  <si>
    <t>From HellÂ </t>
  </si>
  <si>
    <t>D.E.B.S.Â </t>
  </si>
  <si>
    <t>Poolhall JunkiesÂ </t>
  </si>
  <si>
    <t>He Got GameÂ </t>
  </si>
  <si>
    <t>Winter in WartimeÂ </t>
  </si>
  <si>
    <t>DefendorÂ </t>
  </si>
  <si>
    <t>The Boy in the Striped PajamasÂ </t>
  </si>
  <si>
    <t>BulworthÂ </t>
  </si>
  <si>
    <t>Teacher's PetÂ </t>
  </si>
  <si>
    <t>The JonesesÂ </t>
  </si>
  <si>
    <t>PrometheusÂ </t>
  </si>
  <si>
    <t>JoyÂ </t>
  </si>
  <si>
    <t>Club DreadÂ </t>
  </si>
  <si>
    <t>The Loss of Sexual InnocenceÂ </t>
  </si>
  <si>
    <t>Head Over HeelsÂ </t>
  </si>
  <si>
    <t>The Second MotherÂ </t>
  </si>
  <si>
    <t>JoeÂ </t>
  </si>
  <si>
    <t>ControlÂ </t>
  </si>
  <si>
    <t>300: Rise of an EmpireÂ </t>
  </si>
  <si>
    <t>PCUÂ </t>
  </si>
  <si>
    <t>Saint John of Las VegasÂ </t>
  </si>
  <si>
    <t>FrankenweenieÂ </t>
  </si>
  <si>
    <t>Mother and ChildÂ </t>
  </si>
  <si>
    <t>8MMÂ </t>
  </si>
  <si>
    <t>The Spy Next DoorÂ </t>
  </si>
  <si>
    <t>Big FishÂ </t>
  </si>
  <si>
    <t>21 GramsÂ </t>
  </si>
  <si>
    <t>Imaginary HeroesÂ </t>
  </si>
  <si>
    <t>Donnie DarkoÂ </t>
  </si>
  <si>
    <t>The Good HeartÂ </t>
  </si>
  <si>
    <t>Major DundeeÂ </t>
  </si>
  <si>
    <t>CharacterÂ </t>
  </si>
  <si>
    <t>Shattered GlassÂ </t>
  </si>
  <si>
    <t>Topsy-TurvyÂ </t>
  </si>
  <si>
    <t>The Straight StoryÂ </t>
  </si>
  <si>
    <t>The Big TeaseÂ </t>
  </si>
  <si>
    <t>Mondays in the SunÂ </t>
  </si>
  <si>
    <t>Barney's Great AdventureÂ </t>
  </si>
  <si>
    <t>Desert DancerÂ </t>
  </si>
  <si>
    <t>Cadillac RecordsÂ </t>
  </si>
  <si>
    <t>MallratsÂ </t>
  </si>
  <si>
    <t>Survival of the DeadÂ </t>
  </si>
  <si>
    <t>Light SleeperÂ </t>
  </si>
  <si>
    <t>The MachinistÂ </t>
  </si>
  <si>
    <t>The WacknessÂ </t>
  </si>
  <si>
    <t>WonderlandÂ </t>
  </si>
  <si>
    <t>Deuces WildÂ </t>
  </si>
  <si>
    <t>The RiteÂ </t>
  </si>
  <si>
    <t>NovocaineÂ </t>
  </si>
  <si>
    <t>Futuro BeachÂ </t>
  </si>
  <si>
    <t>The Last Time I Committed SuicideÂ </t>
  </si>
  <si>
    <t>Elite SquadÂ </t>
  </si>
  <si>
    <t>ParaNormanÂ </t>
  </si>
  <si>
    <t>Only God ForgivesÂ </t>
  </si>
  <si>
    <t>Sorority RowÂ </t>
  </si>
  <si>
    <t>Bright StarÂ </t>
  </si>
  <si>
    <t>HaywireÂ </t>
  </si>
  <si>
    <t>The WatcherÂ </t>
  </si>
  <si>
    <t>ArbitrageÂ </t>
  </si>
  <si>
    <t>The Names of LoveÂ </t>
  </si>
  <si>
    <t>Alvin and the Chipmunks: The Road ChipÂ </t>
  </si>
  <si>
    <t>Hamlet 2Â </t>
  </si>
  <si>
    <t>Savage GraceÂ </t>
  </si>
  <si>
    <t>Jab Tak Hai JaanÂ </t>
  </si>
  <si>
    <t>The Kite RunnerÂ </t>
  </si>
  <si>
    <t>IrisÂ </t>
  </si>
  <si>
    <t>The EastÂ </t>
  </si>
  <si>
    <t>New York StoriesÂ </t>
  </si>
  <si>
    <t>Mr. TurnerÂ </t>
  </si>
  <si>
    <t>The Real CancunÂ </t>
  </si>
  <si>
    <t>PaparazziÂ </t>
  </si>
  <si>
    <t>TheyÂ </t>
  </si>
  <si>
    <t>MirrorsÂ </t>
  </si>
  <si>
    <t>Igby Goes DownÂ </t>
  </si>
  <si>
    <t>Predator 2Â </t>
  </si>
  <si>
    <t>Anywhere But HereÂ </t>
  </si>
  <si>
    <t>Red Riding HoodÂ </t>
  </si>
  <si>
    <t>MelancholiaÂ </t>
  </si>
  <si>
    <t>After.LifeÂ </t>
  </si>
  <si>
    <t>The Work and the Glory II: American ZionÂ </t>
  </si>
  <si>
    <t>The TenÂ </t>
  </si>
  <si>
    <t>Lucky Number SlevinÂ </t>
  </si>
  <si>
    <t>Here on EarthÂ </t>
  </si>
  <si>
    <t>The Tailor of PanamaÂ </t>
  </si>
  <si>
    <t>Rescue DawnÂ </t>
  </si>
  <si>
    <t>Dark WaterÂ </t>
  </si>
  <si>
    <t>LoserÂ </t>
  </si>
  <si>
    <t>Home FriesÂ </t>
  </si>
  <si>
    <t>AnomalisaÂ </t>
  </si>
  <si>
    <t>Raise Your VoiceÂ </t>
  </si>
  <si>
    <t>A Guy ThingÂ </t>
  </si>
  <si>
    <t>Fun SizeÂ </t>
  </si>
  <si>
    <t>Labor DayÂ </t>
  </si>
  <si>
    <t>RedbeltÂ </t>
  </si>
  <si>
    <t>Sex and the City 2Â </t>
  </si>
  <si>
    <t>Albino AlligatorÂ </t>
  </si>
  <si>
    <t>Queen of the DamnedÂ </t>
  </si>
  <si>
    <t>Party MonsterÂ </t>
  </si>
  <si>
    <t>Swing VoteÂ </t>
  </si>
  <si>
    <t>Remember Me, My LoveÂ </t>
  </si>
  <si>
    <t>Sydney WhiteÂ </t>
  </si>
  <si>
    <t>JumperÂ </t>
  </si>
  <si>
    <t>Jack and JillÂ </t>
  </si>
  <si>
    <t>A Dog of FlandersÂ </t>
  </si>
  <si>
    <t>Chain LetterÂ </t>
  </si>
  <si>
    <t>SeveranceÂ </t>
  </si>
  <si>
    <t>Lovely, StillÂ </t>
  </si>
  <si>
    <t>HulkÂ </t>
  </si>
  <si>
    <t>MotherhoodÂ </t>
  </si>
  <si>
    <t>I Am Number FourÂ </t>
  </si>
  <si>
    <t>Ghost ShipÂ </t>
  </si>
  <si>
    <t>Midnight in the Garden of Good and EvilÂ </t>
  </si>
  <si>
    <t>8 WomenÂ </t>
  </si>
  <si>
    <t>RedactedÂ </t>
  </si>
  <si>
    <t>Auto FocusÂ </t>
  </si>
  <si>
    <t>FascinationÂ </t>
  </si>
  <si>
    <t>Albert NobbsÂ </t>
  </si>
  <si>
    <t>WolfÂ </t>
  </si>
  <si>
    <t>I Am LoveÂ </t>
  </si>
  <si>
    <t>An American CarolÂ </t>
  </si>
  <si>
    <t>EvitaÂ </t>
  </si>
  <si>
    <t>BrazilÂ </t>
  </si>
  <si>
    <t>The JackalÂ </t>
  </si>
  <si>
    <t>The OneÂ </t>
  </si>
  <si>
    <t>The Mighty MacsÂ </t>
  </si>
  <si>
    <t>Serial MomÂ </t>
  </si>
  <si>
    <t>Beastmaster 2: Through the Portal of TimeÂ </t>
  </si>
  <si>
    <t>For Greater Glory: The True Story of CristiadaÂ </t>
  </si>
  <si>
    <t>Paul Blart: Mall CopÂ </t>
  </si>
  <si>
    <t>Saint RalphÂ </t>
  </si>
  <si>
    <t>Ghost Rider: Spirit of VengeanceÂ </t>
  </si>
  <si>
    <t>SomewhereÂ </t>
  </si>
  <si>
    <t>Running with ScissorsÂ </t>
  </si>
  <si>
    <t>Letters from Iwo JimaÂ </t>
  </si>
  <si>
    <t>We Need to Talk About KevinÂ </t>
  </si>
  <si>
    <t>The ReplacementsÂ </t>
  </si>
  <si>
    <t>Factory GirlÂ </t>
  </si>
  <si>
    <t>The Adventures of Elmo in GrouchlandÂ </t>
  </si>
  <si>
    <t>The DictatorÂ </t>
  </si>
  <si>
    <t>Harvard ManÂ </t>
  </si>
  <si>
    <t>A Home at the End of the WorldÂ </t>
  </si>
  <si>
    <t>R100Â </t>
  </si>
  <si>
    <t>Harry BrownÂ </t>
  </si>
  <si>
    <t>FlipperÂ </t>
  </si>
  <si>
    <t>The Right StuffÂ </t>
  </si>
  <si>
    <t>The NegotiatorÂ </t>
  </si>
  <si>
    <t>[Rec] 2Â </t>
  </si>
  <si>
    <t>The 5th QuarterÂ </t>
  </si>
  <si>
    <t>Black Snake MoanÂ </t>
  </si>
  <si>
    <t>House of DÂ </t>
  </si>
  <si>
    <t>The Neon DemonÂ </t>
  </si>
  <si>
    <t>DragonHeartÂ </t>
  </si>
  <si>
    <t>LockoutÂ </t>
  </si>
  <si>
    <t>Goal! The Dream BeginsÂ </t>
  </si>
  <si>
    <t>Showdown in Little TokyoÂ </t>
  </si>
  <si>
    <t>LittlemanÂ </t>
  </si>
  <si>
    <t>Jeff, Who Lives at HomeÂ </t>
  </si>
  <si>
    <t>The LimeyÂ </t>
  </si>
  <si>
    <t>The Secret of KellsÂ </t>
  </si>
  <si>
    <t>PeeplesÂ </t>
  </si>
  <si>
    <t>Come Early MorningÂ </t>
  </si>
  <si>
    <t>The GreatestÂ </t>
  </si>
  <si>
    <t>Dark BlueÂ </t>
  </si>
  <si>
    <t>Lucky BreakÂ </t>
  </si>
  <si>
    <t>VirtuosityÂ </t>
  </si>
  <si>
    <t>Bottle RocketÂ </t>
  </si>
  <si>
    <t>Surfer, DudeÂ </t>
  </si>
  <si>
    <t>28 DaysÂ </t>
  </si>
  <si>
    <t>MetropolisÂ </t>
  </si>
  <si>
    <t>ManiacÂ </t>
  </si>
  <si>
    <t>LimboÂ </t>
  </si>
  <si>
    <t>Nanny McPhee ReturnsÂ </t>
  </si>
  <si>
    <t>What's Your Number?Â </t>
  </si>
  <si>
    <t>GracieÂ </t>
  </si>
  <si>
    <t>Lars and the Real GirlÂ </t>
  </si>
  <si>
    <t>The RelicÂ </t>
  </si>
  <si>
    <t>Police Academy: Mission to MoscowÂ </t>
  </si>
  <si>
    <t>Made in DagenhamÂ </t>
  </si>
  <si>
    <t>Mickey Blue EyesÂ </t>
  </si>
  <si>
    <t>Shark Night 3DÂ </t>
  </si>
  <si>
    <t>My Stepmother Is an AlienÂ </t>
  </si>
  <si>
    <t>SlackersÂ </t>
  </si>
  <si>
    <t>The Man Who Knew Too LittleÂ </t>
  </si>
  <si>
    <t>Clay PigeonsÂ </t>
  </si>
  <si>
    <t>PaycheckÂ </t>
  </si>
  <si>
    <t>Percy Jackson &amp; the Olympians: The Lightning ThiefÂ </t>
  </si>
  <si>
    <t>Whatever It TakesÂ </t>
  </si>
  <si>
    <t>UntraceableÂ </t>
  </si>
  <si>
    <t>BurntÂ </t>
  </si>
  <si>
    <t>SpiderÂ </t>
  </si>
  <si>
    <t>The Great BeautyÂ </t>
  </si>
  <si>
    <t>Crank: High VoltageÂ </t>
  </si>
  <si>
    <t>The Last StationÂ </t>
  </si>
  <si>
    <t>Bran Nue DaeÂ </t>
  </si>
  <si>
    <t>The RunawaysÂ </t>
  </si>
  <si>
    <t>EulogyÂ </t>
  </si>
  <si>
    <t>The MessengerÂ </t>
  </si>
  <si>
    <t>QuillsÂ </t>
  </si>
  <si>
    <t>For Your ConsiderationÂ </t>
  </si>
  <si>
    <t>FreeheldÂ </t>
  </si>
  <si>
    <t>Things to Do in Denver When You're DeadÂ </t>
  </si>
  <si>
    <t>Pay It ForwardÂ </t>
  </si>
  <si>
    <t>Vertical LimitÂ </t>
  </si>
  <si>
    <t>The Extra ManÂ </t>
  </si>
  <si>
    <t>One Night with the KingÂ </t>
  </si>
  <si>
    <t>Bullets Over BroadwayÂ </t>
  </si>
  <si>
    <t>HesherÂ </t>
  </si>
  <si>
    <t>The Importance of Being EarnestÂ </t>
  </si>
  <si>
    <t>Last HolidayÂ </t>
  </si>
  <si>
    <t>The BorrowersÂ </t>
  </si>
  <si>
    <t>The SaintÂ </t>
  </si>
  <si>
    <t>De-LovelyÂ </t>
  </si>
  <si>
    <t>Atlas Shrugged II: The StrikeÂ </t>
  </si>
  <si>
    <t>The ChumscrubberÂ </t>
  </si>
  <si>
    <t>DickÂ </t>
  </si>
  <si>
    <t>Wah-WahÂ </t>
  </si>
  <si>
    <t>The Vatican TapesÂ </t>
  </si>
  <si>
    <t>Spirit: Stallion of the CimarronÂ </t>
  </si>
  <si>
    <t>Ghost TownÂ </t>
  </si>
  <si>
    <t>ShadeÂ </t>
  </si>
  <si>
    <t>One True ThingÂ </t>
  </si>
  <si>
    <t>Another YearÂ </t>
  </si>
  <si>
    <t>The Heart of MeÂ </t>
  </si>
  <si>
    <t>Hearts in AtlantisÂ </t>
  </si>
  <si>
    <t>A Mighty HeartÂ </t>
  </si>
  <si>
    <t>Vanity FairÂ </t>
  </si>
  <si>
    <t>Space ChimpsÂ </t>
  </si>
  <si>
    <t>HootÂ </t>
  </si>
  <si>
    <t>When Did You Last See Your Father?Â </t>
  </si>
  <si>
    <t>SanctumÂ </t>
  </si>
  <si>
    <t>AbductionÂ </t>
  </si>
  <si>
    <t>MaloneÂ </t>
  </si>
  <si>
    <t>Ca$hÂ </t>
  </si>
  <si>
    <t>The House of MirthÂ </t>
  </si>
  <si>
    <t>HellboyÂ </t>
  </si>
  <si>
    <t>CelebrityÂ </t>
  </si>
  <si>
    <t>The Last Days on MarsÂ </t>
  </si>
  <si>
    <t>The Expendables 2Â </t>
  </si>
  <si>
    <t>Johnny EnglishÂ </t>
  </si>
  <si>
    <t>Win a Date with Tad Hamilton!Â </t>
  </si>
  <si>
    <t>From Justin to KellyÂ </t>
  </si>
  <si>
    <t>Girl 6Â </t>
  </si>
  <si>
    <t>Invaders from MarsÂ </t>
  </si>
  <si>
    <t>The Lost CityÂ </t>
  </si>
  <si>
    <t>Light It UpÂ </t>
  </si>
  <si>
    <t>Drillbit TaylorÂ </t>
  </si>
  <si>
    <t>StripteaseÂ </t>
  </si>
  <si>
    <t>Punch-Drunk LoveÂ </t>
  </si>
  <si>
    <t>Eddie the EagleÂ </t>
  </si>
  <si>
    <t>Imagine Me &amp; YouÂ </t>
  </si>
  <si>
    <t>In BrugesÂ </t>
  </si>
  <si>
    <t>Vera DrakeÂ </t>
  </si>
  <si>
    <t>EuroTripÂ </t>
  </si>
  <si>
    <t>In the CutÂ </t>
  </si>
  <si>
    <t>Code 46Â </t>
  </si>
  <si>
    <t>JarheadÂ </t>
  </si>
  <si>
    <t>Triple 9Â </t>
  </si>
  <si>
    <t>The AviatorÂ </t>
  </si>
  <si>
    <t>Down in the ValleyÂ </t>
  </si>
  <si>
    <t>Promised LandÂ </t>
  </si>
  <si>
    <t>PrefontaineÂ </t>
  </si>
  <si>
    <t>Trust the ManÂ </t>
  </si>
  <si>
    <t>My Super Ex-GirlfriendÂ </t>
  </si>
  <si>
    <t>The Incredible Burt WonderstoneÂ </t>
  </si>
  <si>
    <t>The InterpreterÂ </t>
  </si>
  <si>
    <t>G.I. Joe: RetaliationÂ </t>
  </si>
  <si>
    <t>GetawayÂ </t>
  </si>
  <si>
    <t>Away We GoÂ </t>
  </si>
  <si>
    <t>UndisputedÂ </t>
  </si>
  <si>
    <t>Brooklyn RulesÂ </t>
  </si>
  <si>
    <t>The Singing DetectiveÂ </t>
  </si>
  <si>
    <t>Bucky Larson: Born to Be a StarÂ </t>
  </si>
  <si>
    <t>Underworld: AwakeningÂ </t>
  </si>
  <si>
    <t>The Life Before Her EyesÂ </t>
  </si>
  <si>
    <t>FidoÂ </t>
  </si>
  <si>
    <t>Muppets from SpaceÂ </t>
  </si>
  <si>
    <t>Stone ColdÂ </t>
  </si>
  <si>
    <t>Brick MansionsÂ </t>
  </si>
  <si>
    <t>SlitherÂ </t>
  </si>
  <si>
    <t>Josie and the PussycatsÂ </t>
  </si>
  <si>
    <t>Mulholland DriveÂ </t>
  </si>
  <si>
    <t>Domestic DisturbanceÂ </t>
  </si>
  <si>
    <t>BamboozledÂ </t>
  </si>
  <si>
    <t>Let Me InÂ </t>
  </si>
  <si>
    <t>The Wendell Baker StoryÂ </t>
  </si>
  <si>
    <t>Wild TargetÂ </t>
  </si>
  <si>
    <t>Eastern PromisesÂ </t>
  </si>
  <si>
    <t>PathologyÂ </t>
  </si>
  <si>
    <t>The Good GuyÂ </t>
  </si>
  <si>
    <t>FledÂ </t>
  </si>
  <si>
    <t>The Sea InsideÂ </t>
  </si>
  <si>
    <t>ChloeÂ </t>
  </si>
  <si>
    <t>Fear and Loathing in Las VegasÂ </t>
  </si>
  <si>
    <t>10th &amp; WolfÂ </t>
  </si>
  <si>
    <t>UndiscoveredÂ </t>
  </si>
  <si>
    <t>The GuruÂ </t>
  </si>
  <si>
    <t>My Name Is KhanÂ </t>
  </si>
  <si>
    <t>Bubble BoyÂ </t>
  </si>
  <si>
    <t>DownfallÂ </t>
  </si>
  <si>
    <t>March or DieÂ </t>
  </si>
  <si>
    <t>The CounselorÂ </t>
  </si>
  <si>
    <t>Charlie BartlettÂ </t>
  </si>
  <si>
    <t>The IcemanÂ </t>
  </si>
  <si>
    <t>The World Is Not EnoughÂ </t>
  </si>
  <si>
    <t>Birthday GirlÂ </t>
  </si>
  <si>
    <t>The CampaignÂ </t>
  </si>
  <si>
    <t>Princess KaiulaniÂ </t>
  </si>
  <si>
    <t>Red TailsÂ </t>
  </si>
  <si>
    <t>Paris, je t'aimeÂ </t>
  </si>
  <si>
    <t>Extremely Loud &amp; Incredibly CloseÂ </t>
  </si>
  <si>
    <t>A Lot Like LoveÂ </t>
  </si>
  <si>
    <t>The Perez FamilyÂ </t>
  </si>
  <si>
    <t>The Other Boleyn GirlÂ </t>
  </si>
  <si>
    <t>Exorcist: The BeginningÂ </t>
  </si>
  <si>
    <t>Return to the Blue LagoonÂ </t>
  </si>
  <si>
    <t>Mr 3000Â </t>
  </si>
  <si>
    <t>3 Ninjas Kick BackÂ </t>
  </si>
  <si>
    <t>Romeo Is BleedingÂ </t>
  </si>
  <si>
    <t>A Better LifeÂ </t>
  </si>
  <si>
    <t>My Life in RuinsÂ </t>
  </si>
  <si>
    <t>Repo! The Genetic OperaÂ </t>
  </si>
  <si>
    <t>Charlie Wilson's WarÂ </t>
  </si>
  <si>
    <t>Gun ShyÂ </t>
  </si>
  <si>
    <t>MaggieÂ </t>
  </si>
  <si>
    <t>AnatomyÂ </t>
  </si>
  <si>
    <t>The Little VampireÂ </t>
  </si>
  <si>
    <t>Blast from the PastÂ </t>
  </si>
  <si>
    <t>Gremlins 2: The New BatchÂ </t>
  </si>
  <si>
    <t>Cars 2Â </t>
  </si>
  <si>
    <t>The Cat in the HatÂ </t>
  </si>
  <si>
    <t>The Darkest HourÂ </t>
  </si>
  <si>
    <t>The RockerÂ </t>
  </si>
  <si>
    <t>Sgt. BilkoÂ </t>
  </si>
  <si>
    <t>Post GradÂ </t>
  </si>
  <si>
    <t>Dancer in the DarkÂ </t>
  </si>
  <si>
    <t>Two Evil EyesÂ </t>
  </si>
  <si>
    <t>AmourÂ </t>
  </si>
  <si>
    <t>Nicholas NicklebyÂ </t>
  </si>
  <si>
    <t>Cecil B. DeMentedÂ </t>
  </si>
  <si>
    <t>The PeacemakerÂ </t>
  </si>
  <si>
    <t>The Perfect ManÂ </t>
  </si>
  <si>
    <t>Be Kind RewindÂ </t>
  </si>
  <si>
    <t>Two LoversÂ </t>
  </si>
  <si>
    <t>Bright Lights, Big CityÂ </t>
  </si>
  <si>
    <t>All or NothingÂ </t>
  </si>
  <si>
    <t>A Knight's TaleÂ </t>
  </si>
  <si>
    <t>Superman ReturnsÂ </t>
  </si>
  <si>
    <t>Death RaceÂ </t>
  </si>
  <si>
    <t>Pirates of the Caribbean: On Stranger TidesÂ </t>
  </si>
  <si>
    <t>Peaceful WarriorÂ </t>
  </si>
  <si>
    <t>Spirited AwayÂ </t>
  </si>
  <si>
    <t>Up Close &amp; PersonalÂ </t>
  </si>
  <si>
    <t>Mrs Henderson PresentsÂ </t>
  </si>
  <si>
    <t>The Transporter RefueledÂ </t>
  </si>
  <si>
    <t>Salvation BoulevardÂ </t>
  </si>
  <si>
    <t>Owning MahownyÂ </t>
  </si>
  <si>
    <t>Skin TradeÂ </t>
  </si>
  <si>
    <t>Lawrence of ArabiaÂ </t>
  </si>
  <si>
    <t>SpliceÂ </t>
  </si>
  <si>
    <t>Morning GloryÂ </t>
  </si>
  <si>
    <t>Killer JoeÂ </t>
  </si>
  <si>
    <t>Get Rich or Die Tryin'Â </t>
  </si>
  <si>
    <t>The X Files: I Want to BelieveÂ </t>
  </si>
  <si>
    <t>Out of TimeÂ </t>
  </si>
  <si>
    <t>The Brothers SolomonÂ </t>
  </si>
  <si>
    <t>The Blood of HeroesÂ </t>
  </si>
  <si>
    <t>Superhero MovieÂ </t>
  </si>
  <si>
    <t>My Blueberry NightsÂ </t>
  </si>
  <si>
    <t>Alex CrossÂ </t>
  </si>
  <si>
    <t>The Tale of DespereauxÂ </t>
  </si>
  <si>
    <t>The BoxtrollsÂ </t>
  </si>
  <si>
    <t>I Heart HuckabeesÂ </t>
  </si>
  <si>
    <t>Hellboy II: The Golden ArmyÂ </t>
  </si>
  <si>
    <t>PixelsÂ </t>
  </si>
  <si>
    <t>Street Fighter: The Legend of Chun-LiÂ </t>
  </si>
  <si>
    <t>A Walk on the MoonÂ </t>
  </si>
  <si>
    <t>Rambo IIIÂ </t>
  </si>
  <si>
    <t>A Dangerous MethodÂ </t>
  </si>
  <si>
    <t>Unaccompanied MinorsÂ </t>
  </si>
  <si>
    <t>Eyes Wide ShutÂ </t>
  </si>
  <si>
    <t>The Indian in the CupboardÂ </t>
  </si>
  <si>
    <t>Swept AwayÂ </t>
  </si>
  <si>
    <t>War, Inc.Â </t>
  </si>
  <si>
    <t>Deconstructing HarryÂ </t>
  </si>
  <si>
    <t>TrustÂ </t>
  </si>
  <si>
    <t>We're No AngelsÂ </t>
  </si>
  <si>
    <t>Jack Ryan: Shadow RecruitÂ </t>
  </si>
  <si>
    <t>Three to TangoÂ </t>
  </si>
  <si>
    <t>By the SeaÂ </t>
  </si>
  <si>
    <t>Troop Beverly HillsÂ </t>
  </si>
  <si>
    <t>Shaolin SoccerÂ </t>
  </si>
  <si>
    <t>Ernest &amp; CelestineÂ </t>
  </si>
  <si>
    <t>The Weather ManÂ </t>
  </si>
  <si>
    <t>The Damned UnitedÂ </t>
  </si>
  <si>
    <t>BrotherÂ </t>
  </si>
  <si>
    <t>CasinoÂ </t>
  </si>
  <si>
    <t>The Brown BunnyÂ </t>
  </si>
  <si>
    <t>Last OrdersÂ </t>
  </si>
  <si>
    <t>Chairman of the BoardÂ </t>
  </si>
  <si>
    <t>Whatever WorksÂ </t>
  </si>
  <si>
    <t>Catch a FireÂ </t>
  </si>
  <si>
    <t>Just Like HeavenÂ </t>
  </si>
  <si>
    <t>Jersey GirlÂ </t>
  </si>
  <si>
    <t>12 RoundsÂ </t>
  </si>
  <si>
    <t>High Heels and Low LifesÂ </t>
  </si>
  <si>
    <t>The White RibbonÂ </t>
  </si>
  <si>
    <t>The In CrowdÂ </t>
  </si>
  <si>
    <t>The Art of WarÂ </t>
  </si>
  <si>
    <t>The TuxedoÂ </t>
  </si>
  <si>
    <t>A Man ApartÂ </t>
  </si>
  <si>
    <t>Resurrecting the ChampÂ </t>
  </si>
  <si>
    <t>EdmondÂ </t>
  </si>
  <si>
    <t>The Good, the Bad, the WeirdÂ </t>
  </si>
  <si>
    <t>Killer EliteÂ </t>
  </si>
  <si>
    <t>The Adventures of PinocchioÂ </t>
  </si>
  <si>
    <t>RavenousÂ </t>
  </si>
  <si>
    <t>Under Siege 2: Dark TerritoryÂ </t>
  </si>
  <si>
    <t>Three BurialsÂ </t>
  </si>
  <si>
    <t>The Open RoadÂ </t>
  </si>
  <si>
    <t>The CrewÂ </t>
  </si>
  <si>
    <t>An Alan Smithee Film: Burn Hollywood BurnÂ </t>
  </si>
  <si>
    <t>The RavenÂ </t>
  </si>
  <si>
    <t>Blonde AmbitionÂ </t>
  </si>
  <si>
    <t>The Oxford MurdersÂ </t>
  </si>
  <si>
    <t>The Legend of the Lone RangerÂ </t>
  </si>
  <si>
    <t>The Next Best ThingÂ </t>
  </si>
  <si>
    <t>Jakob the LiarÂ </t>
  </si>
  <si>
    <t>HighlanderÂ </t>
  </si>
  <si>
    <t>BedazzledÂ </t>
  </si>
  <si>
    <t>Walking TallÂ </t>
  </si>
  <si>
    <t>Running ScaredÂ </t>
  </si>
  <si>
    <t>Laws of AttractionÂ </t>
  </si>
  <si>
    <t>The Ice StormÂ </t>
  </si>
  <si>
    <t>Grudge MatchÂ </t>
  </si>
  <si>
    <t>Marvin's RoomÂ </t>
  </si>
  <si>
    <t>The Dangerous Lives of Altar BoysÂ </t>
  </si>
  <si>
    <t>The BeachÂ </t>
  </si>
  <si>
    <t>SwordfishÂ </t>
  </si>
  <si>
    <t>This Means WarÂ </t>
  </si>
  <si>
    <t>Being JuliaÂ </t>
  </si>
  <si>
    <t>9Â½ WeeksÂ </t>
  </si>
  <si>
    <t>Lethal Weapon 4Â </t>
  </si>
  <si>
    <t>DuetsÂ </t>
  </si>
  <si>
    <t>Everyone Says I Love YouÂ </t>
  </si>
  <si>
    <t>StokerÂ </t>
  </si>
  <si>
    <t>My Soul to TakeÂ </t>
  </si>
  <si>
    <t>The Girl Next DoorÂ </t>
  </si>
  <si>
    <t>Get Over ItÂ </t>
  </si>
  <si>
    <t>Death SentenceÂ </t>
  </si>
  <si>
    <t>Black NativityÂ </t>
  </si>
  <si>
    <t>Married LifeÂ </t>
  </si>
  <si>
    <t>Tora! Tora! Tora!Â </t>
  </si>
  <si>
    <t>FlawlessÂ </t>
  </si>
  <si>
    <t>Sex DriveÂ </t>
  </si>
  <si>
    <t>Bless the ChildÂ </t>
  </si>
  <si>
    <t>Reindeer GamesÂ </t>
  </si>
  <si>
    <t>Solitary ManÂ </t>
  </si>
  <si>
    <t>Copying BeethovenÂ </t>
  </si>
  <si>
    <t>Out of SightÂ </t>
  </si>
  <si>
    <t>GodsendÂ </t>
  </si>
  <si>
    <t>Out of the FurnaceÂ </t>
  </si>
  <si>
    <t>Just My LuckÂ </t>
  </si>
  <si>
    <t>Runner RunnerÂ </t>
  </si>
  <si>
    <t>The Emperor's New GrooveÂ </t>
  </si>
  <si>
    <t>HoffaÂ </t>
  </si>
  <si>
    <t>The Matrix RevolutionsÂ </t>
  </si>
  <si>
    <t>Kiss Kiss Bang BangÂ </t>
  </si>
  <si>
    <t>District B13Â </t>
  </si>
  <si>
    <t>Detroit Rock CityÂ </t>
  </si>
  <si>
    <t>Chasing LibertyÂ </t>
  </si>
  <si>
    <t>The Adventures of Sharkboy and Lavagirl 3-DÂ </t>
  </si>
  <si>
    <t>Disaster MovieÂ </t>
  </si>
  <si>
    <t>The MechanicÂ </t>
  </si>
  <si>
    <t>Superbabies: Baby Geniuses 2Â </t>
  </si>
  <si>
    <t>FaithfulÂ </t>
  </si>
  <si>
    <t>Lost in SpaceÂ </t>
  </si>
  <si>
    <t>Soul SurvivorsÂ </t>
  </si>
  <si>
    <t>Maximum RiskÂ </t>
  </si>
  <si>
    <t>RentÂ </t>
  </si>
  <si>
    <t>The Family StoneÂ </t>
  </si>
  <si>
    <t>I Love You Phillip MorrisÂ </t>
  </si>
  <si>
    <t>King's RansomÂ </t>
  </si>
  <si>
    <t>The WizÂ </t>
  </si>
  <si>
    <t>ArmoredÂ </t>
  </si>
  <si>
    <t>Stealing HarvardÂ </t>
  </si>
  <si>
    <t>The Replacement KillersÂ </t>
  </si>
  <si>
    <t>RushÂ </t>
  </si>
  <si>
    <t>Battle of the YearÂ </t>
  </si>
  <si>
    <t>One Man's HeroÂ </t>
  </si>
  <si>
    <t>DumaÂ </t>
  </si>
  <si>
    <t>Hollywood EndingÂ </t>
  </si>
  <si>
    <t>Lost SoulsÂ </t>
  </si>
  <si>
    <t>The FuneralÂ </t>
  </si>
  <si>
    <t>WarriorÂ </t>
  </si>
  <si>
    <t>The Painted VeilÂ </t>
  </si>
  <si>
    <t>Opal DreamÂ </t>
  </si>
  <si>
    <t>On Deadly GroundÂ </t>
  </si>
  <si>
    <t>The Perfect GameÂ </t>
  </si>
  <si>
    <t>Boat TripÂ </t>
  </si>
  <si>
    <t>OndineÂ </t>
  </si>
  <si>
    <t>The Out-of-TownersÂ </t>
  </si>
  <si>
    <t>Jason BourneÂ </t>
  </si>
  <si>
    <t>The LongshotsÂ </t>
  </si>
  <si>
    <t>UltravioletÂ </t>
  </si>
  <si>
    <t>Under the RainbowÂ </t>
  </si>
  <si>
    <t>Jefferson in ParisÂ </t>
  </si>
  <si>
    <t>Welcome to MooseportÂ </t>
  </si>
  <si>
    <t>The League of Extraordinary GentlemenÂ </t>
  </si>
  <si>
    <t>Ready to RumbleÂ </t>
  </si>
  <si>
    <t>On the LineÂ </t>
  </si>
  <si>
    <t>Welcome to CollinwoodÂ </t>
  </si>
  <si>
    <t>Tae Guk Gi: The Brotherhood of WarÂ </t>
  </si>
  <si>
    <t>Fright NightÂ </t>
  </si>
  <si>
    <t>2046Â </t>
  </si>
  <si>
    <t>Simon BirchÂ </t>
  </si>
  <si>
    <t>EverestÂ </t>
  </si>
  <si>
    <t>TradeÂ </t>
  </si>
  <si>
    <t>RangoÂ </t>
  </si>
  <si>
    <t>Breakfast of ChampionsÂ </t>
  </si>
  <si>
    <t>Find Me GuiltyÂ </t>
  </si>
  <si>
    <t>The Bourne LegacyÂ </t>
  </si>
  <si>
    <t>American DreamzÂ </t>
  </si>
  <si>
    <t>InfamousÂ </t>
  </si>
  <si>
    <t>Critical CareÂ </t>
  </si>
  <si>
    <t>City of Life and DeathÂ </t>
  </si>
  <si>
    <t>Code Name: The CleanerÂ </t>
  </si>
  <si>
    <t>Inherent ViceÂ </t>
  </si>
  <si>
    <t>DeadfallÂ </t>
  </si>
  <si>
    <t>Connie and CarlaÂ </t>
  </si>
  <si>
    <t>Angela's AshesÂ </t>
  </si>
  <si>
    <t>Attack the BlockÂ </t>
  </si>
  <si>
    <t>The Greatest Story Ever ToldÂ </t>
  </si>
  <si>
    <t>DragonslayerÂ </t>
  </si>
  <si>
    <t>The Young MessiahÂ </t>
  </si>
  <si>
    <t>The Glass HouseÂ </t>
  </si>
  <si>
    <t>The ApparitionÂ </t>
  </si>
  <si>
    <t>Serving SaraÂ </t>
  </si>
  <si>
    <t>Ella EnchantedÂ </t>
  </si>
  <si>
    <t>Ed WoodÂ </t>
  </si>
  <si>
    <t>Revolutionary RoadÂ </t>
  </si>
  <si>
    <t>Everybody's FineÂ </t>
  </si>
  <si>
    <t>Highlander: The Final DimensionÂ </t>
  </si>
  <si>
    <t>FlippedÂ </t>
  </si>
  <si>
    <t>Steve JobsÂ </t>
  </si>
  <si>
    <t>RocknRollaÂ </t>
  </si>
  <si>
    <t>Dudley Do-RightÂ </t>
  </si>
  <si>
    <t>The Island of Dr. MoreauÂ </t>
  </si>
  <si>
    <t>The End of the AffairÂ </t>
  </si>
  <si>
    <t>Beverly Hills Cop IIIÂ </t>
  </si>
  <si>
    <t>HackersÂ </t>
  </si>
  <si>
    <t>Fair GameÂ </t>
  </si>
  <si>
    <t>Raising HelenÂ </t>
  </si>
  <si>
    <t>Never Let Me GoÂ </t>
  </si>
  <si>
    <t>DuneÂ </t>
  </si>
  <si>
    <t>Blade: TrinityÂ </t>
  </si>
  <si>
    <t>DoogalÂ </t>
  </si>
  <si>
    <t>Dark CityÂ </t>
  </si>
  <si>
    <t>Enter the VoidÂ </t>
  </si>
  <si>
    <t>In the Land of Blood and HoneyÂ </t>
  </si>
  <si>
    <t>Machete KillsÂ </t>
  </si>
  <si>
    <t>Eight Legged FreaksÂ </t>
  </si>
  <si>
    <t>The Killer Inside MeÂ </t>
  </si>
  <si>
    <t>TranssiberianÂ </t>
  </si>
  <si>
    <t>RoboCop 3Â </t>
  </si>
  <si>
    <t>Charlie St. CloudÂ </t>
  </si>
  <si>
    <t>SafeÂ </t>
  </si>
  <si>
    <t>What's the Worst That Could Happen?Â </t>
  </si>
  <si>
    <t>The Visual Bible: The Gospel of JohnÂ </t>
  </si>
  <si>
    <t>The MusketeerÂ </t>
  </si>
  <si>
    <t>The Butterfly EffectÂ </t>
  </si>
  <si>
    <t>CaravansÂ </t>
  </si>
  <si>
    <t>Crazy in AlabamaÂ </t>
  </si>
  <si>
    <t>The Clan of the Cave BearÂ </t>
  </si>
  <si>
    <t>88 MinutesÂ </t>
  </si>
  <si>
    <t>Things We Lost in the FireÂ </t>
  </si>
  <si>
    <t>SphinxÂ </t>
  </si>
  <si>
    <t>The Big WeddingÂ </t>
  </si>
  <si>
    <t>The Last GodfatherÂ </t>
  </si>
  <si>
    <t>Night at the Museum: Secret of the TombÂ </t>
  </si>
  <si>
    <t>StonewallÂ </t>
  </si>
  <si>
    <t>Coco Before ChanelÂ </t>
  </si>
  <si>
    <t>The InternshipÂ </t>
  </si>
  <si>
    <t>The Quick and the DeadÂ </t>
  </si>
  <si>
    <t>The HostÂ </t>
  </si>
  <si>
    <t>RoninÂ </t>
  </si>
  <si>
    <t>The Best OfferÂ </t>
  </si>
  <si>
    <t>Snake EyesÂ </t>
  </si>
  <si>
    <t>Strange WildernessÂ </t>
  </si>
  <si>
    <t>The ConspiratorÂ </t>
  </si>
  <si>
    <t>The Railway ManÂ </t>
  </si>
  <si>
    <t>Universal Soldier: The ReturnÂ </t>
  </si>
  <si>
    <t>The HomesmanÂ </t>
  </si>
  <si>
    <t>HamletÂ </t>
  </si>
  <si>
    <t>X-Men: First ClassÂ </t>
  </si>
  <si>
    <t>One for the MoneyÂ </t>
  </si>
  <si>
    <t>The Devil's DoubleÂ </t>
  </si>
  <si>
    <t>Funny GamesÂ </t>
  </si>
  <si>
    <t>Self/lessÂ </t>
  </si>
  <si>
    <t>Young Sherlock HolmesÂ </t>
  </si>
  <si>
    <t>Case 39Â </t>
  </si>
  <si>
    <t>The 33Â </t>
  </si>
  <si>
    <t>The Next Three DaysÂ </t>
  </si>
  <si>
    <t>The Other End of the LineÂ </t>
  </si>
  <si>
    <t>Big Trouble in Little ChinaÂ </t>
  </si>
  <si>
    <t>Suicide SquadÂ </t>
  </si>
  <si>
    <t>An Everlasting PieceÂ </t>
  </si>
  <si>
    <t>RenaissanceÂ </t>
  </si>
  <si>
    <t>MargaretÂ </t>
  </si>
  <si>
    <t>Angel EyesÂ </t>
  </si>
  <si>
    <t>Casino JackÂ </t>
  </si>
  <si>
    <t>Lords of DogtownÂ </t>
  </si>
  <si>
    <t>Chasing MavericksÂ </t>
  </si>
  <si>
    <t>Gangster SquadÂ </t>
  </si>
  <si>
    <t>The ImmigrantÂ </t>
  </si>
  <si>
    <t>ShooterÂ </t>
  </si>
  <si>
    <t>The Manchurian CandidateÂ </t>
  </si>
  <si>
    <t>Dracula UntoldÂ </t>
  </si>
  <si>
    <t>Stop-LossÂ </t>
  </si>
  <si>
    <t>ManderlayÂ </t>
  </si>
  <si>
    <t>WimbledonÂ </t>
  </si>
  <si>
    <t>Moonlight MileÂ </t>
  </si>
  <si>
    <t>The Haunted MansionÂ </t>
  </si>
  <si>
    <t>Going the DistanceÂ </t>
  </si>
  <si>
    <t>GettysburgÂ </t>
  </si>
  <si>
    <t>The Merchant of VeniceÂ </t>
  </si>
  <si>
    <t>A Most Violent YearÂ </t>
  </si>
  <si>
    <t>AbandonÂ </t>
  </si>
  <si>
    <t>Pride and GloryÂ </t>
  </si>
  <si>
    <t>Midnight SpecialÂ </t>
  </si>
  <si>
    <t>Mongol: The Rise of Genghis KhanÂ </t>
  </si>
  <si>
    <t>Summer CatchÂ </t>
  </si>
  <si>
    <t>SteelÂ </t>
  </si>
  <si>
    <t>Slow BurnÂ </t>
  </si>
  <si>
    <t>The White CountessÂ </t>
  </si>
  <si>
    <t>AntzÂ </t>
  </si>
  <si>
    <t>I Don't Know How She Does ItÂ </t>
  </si>
  <si>
    <t>The AssassinÂ </t>
  </si>
  <si>
    <t>Oscar and LucindaÂ </t>
  </si>
  <si>
    <t>MagnoliaÂ </t>
  </si>
  <si>
    <t>Little Black BookÂ </t>
  </si>
  <si>
    <t>JindabyneÂ </t>
  </si>
  <si>
    <t>Chicken LittleÂ </t>
  </si>
  <si>
    <t>Buffalo SoldiersÂ </t>
  </si>
  <si>
    <t>SerenityÂ </t>
  </si>
  <si>
    <t>MegaforceÂ </t>
  </si>
  <si>
    <t>Straw DogsÂ </t>
  </si>
  <si>
    <t>Shanghai SurpriseÂ </t>
  </si>
  <si>
    <t>Premium RushÂ </t>
  </si>
  <si>
    <t>BandslamÂ </t>
  </si>
  <si>
    <t>Anything ElseÂ </t>
  </si>
  <si>
    <t>The Lucky OnesÂ </t>
  </si>
  <si>
    <t>Sweet NovemberÂ </t>
  </si>
  <si>
    <t>For Love of the GameÂ </t>
  </si>
  <si>
    <t>The CorruptorÂ </t>
  </si>
  <si>
    <t>Alone in the DarkÂ </t>
  </si>
  <si>
    <t>The ReapingÂ </t>
  </si>
  <si>
    <t>Brokedown PalaceÂ </t>
  </si>
  <si>
    <t>Snow White and the HuntsmanÂ </t>
  </si>
  <si>
    <t>The Midnight Meat TrainÂ </t>
  </si>
  <si>
    <t>Mrs. WinterbourneÂ </t>
  </si>
  <si>
    <t>The Change-UpÂ </t>
  </si>
  <si>
    <t>The Son of No OneÂ </t>
  </si>
  <si>
    <t>GoodÂ </t>
  </si>
  <si>
    <t>The Good NightÂ </t>
  </si>
  <si>
    <t>BirthÂ </t>
  </si>
  <si>
    <t>RoarÂ </t>
  </si>
  <si>
    <t>The CaveÂ </t>
  </si>
  <si>
    <t>16 BlocksÂ </t>
  </si>
  <si>
    <t>WillardÂ </t>
  </si>
  <si>
    <t>The Yellow HandkerchiefÂ </t>
  </si>
  <si>
    <t>EllingÂ </t>
  </si>
  <si>
    <t>WasabiÂ </t>
  </si>
  <si>
    <t>Joe SomebodyÂ </t>
  </si>
  <si>
    <t>The AbyssÂ </t>
  </si>
  <si>
    <t>Broken CityÂ </t>
  </si>
  <si>
    <t>MoliÃ¨reÂ </t>
  </si>
  <si>
    <t>Veronica GuerinÂ </t>
  </si>
  <si>
    <t>The Incredible HulkÂ </t>
  </si>
  <si>
    <t>ValiantÂ </t>
  </si>
  <si>
    <t>BurlesqueÂ </t>
  </si>
  <si>
    <t>Harley Davidson and the Marlboro ManÂ </t>
  </si>
  <si>
    <t>Play It to the BoneÂ </t>
  </si>
  <si>
    <t>The Thin Red LineÂ </t>
  </si>
  <si>
    <t>The MasterÂ </t>
  </si>
  <si>
    <t>Renaissance ManÂ </t>
  </si>
  <si>
    <t>AdoreÂ </t>
  </si>
  <si>
    <t>CursedÂ </t>
  </si>
  <si>
    <t>Flash of GeniusÂ </t>
  </si>
  <si>
    <t>Alex &amp; EmmaÂ </t>
  </si>
  <si>
    <t>New York MinuteÂ </t>
  </si>
  <si>
    <t>VampsÂ </t>
  </si>
  <si>
    <t>Idle HandsÂ </t>
  </si>
  <si>
    <t>I'm Not There.Â </t>
  </si>
  <si>
    <t>AlohaÂ </t>
  </si>
  <si>
    <t>Megiddo: The Omega Code 2Â </t>
  </si>
  <si>
    <t>Take Me Home TonightÂ </t>
  </si>
  <si>
    <t>End of DaysÂ </t>
  </si>
  <si>
    <t>The Cold Light of DayÂ </t>
  </si>
  <si>
    <t>MarmadukeÂ </t>
  </si>
  <si>
    <t>The BountyÂ </t>
  </si>
  <si>
    <t>Frost/NixonÂ </t>
  </si>
  <si>
    <t>The Ghost and the DarknessÂ </t>
  </si>
  <si>
    <t>The Brothers BloomÂ </t>
  </si>
  <si>
    <t>Black KnightÂ </t>
  </si>
  <si>
    <t>Fur: An Imaginary Portrait of Diane ArbusÂ </t>
  </si>
  <si>
    <t>Black BookÂ </t>
  </si>
  <si>
    <t>Enemy at the GatesÂ </t>
  </si>
  <si>
    <t>Mission: Impossible IIIÂ </t>
  </si>
  <si>
    <t>Angels &amp; DemonsÂ </t>
  </si>
  <si>
    <t>Year OneÂ </t>
  </si>
  <si>
    <t>North CountryÂ </t>
  </si>
  <si>
    <t>Walk Hard: The Dewey Cox StoryÂ </t>
  </si>
  <si>
    <t>The Four FeathersÂ </t>
  </si>
  <si>
    <t>The Newton BoysÂ </t>
  </si>
  <si>
    <t>Southland TalesÂ </t>
  </si>
  <si>
    <t>Beyond the SeaÂ </t>
  </si>
  <si>
    <t>The NutcrackerÂ </t>
  </si>
  <si>
    <t>Star Trek: NemesisÂ </t>
  </si>
  <si>
    <t>Reign of FireÂ </t>
  </si>
  <si>
    <t>Michael CollinsÂ </t>
  </si>
  <si>
    <t>The Quiet AmericanÂ </t>
  </si>
  <si>
    <t>Pride and Prejudice and ZombiesÂ </t>
  </si>
  <si>
    <t>Wicker ParkÂ </t>
  </si>
  <si>
    <t>City of GhostsÂ </t>
  </si>
  <si>
    <t>CriminalÂ </t>
  </si>
  <si>
    <t>HereafterÂ </t>
  </si>
  <si>
    <t>The Magic Sword: Quest for CamelotÂ </t>
  </si>
  <si>
    <t>The New WorldÂ </t>
  </si>
  <si>
    <t>The Salton SeaÂ </t>
  </si>
  <si>
    <t>HostageÂ </t>
  </si>
  <si>
    <t>ParkerÂ </t>
  </si>
  <si>
    <t>First KnightÂ </t>
  </si>
  <si>
    <t>Furry VengeanceÂ </t>
  </si>
  <si>
    <t>Man on the MoonÂ </t>
  </si>
  <si>
    <t>ChappieÂ </t>
  </si>
  <si>
    <t>Wall Street: Money Never SleepsÂ </t>
  </si>
  <si>
    <t>15 MinutesÂ </t>
  </si>
  <si>
    <t>Bon voyageÂ </t>
  </si>
  <si>
    <t>TranceÂ </t>
  </si>
  <si>
    <t>Kansas CityÂ </t>
  </si>
  <si>
    <t>Batman &amp; RobinÂ </t>
  </si>
  <si>
    <t>GlitterÂ </t>
  </si>
  <si>
    <t>CourageÂ </t>
  </si>
  <si>
    <t>RenditionÂ </t>
  </si>
  <si>
    <t>The HoaxÂ </t>
  </si>
  <si>
    <t>1911Â </t>
  </si>
  <si>
    <t>Synecdoche, New YorkÂ </t>
  </si>
  <si>
    <t>Raging BullÂ </t>
  </si>
  <si>
    <t>Can't Stop the MusicÂ </t>
  </si>
  <si>
    <t>The Country BearsÂ </t>
  </si>
  <si>
    <t>102 DalmatiansÂ </t>
  </si>
  <si>
    <t>In DreamsÂ </t>
  </si>
  <si>
    <t>Murder by NumbersÂ </t>
  </si>
  <si>
    <t>Riding in Cars with BoysÂ </t>
  </si>
  <si>
    <t>Repo MenÂ </t>
  </si>
  <si>
    <t>Suspect ZeroÂ </t>
  </si>
  <si>
    <t>Bad Lieutenant: Port of Call New OrleansÂ </t>
  </si>
  <si>
    <t>The Water DivinerÂ </t>
  </si>
  <si>
    <t>Marci XÂ </t>
  </si>
  <si>
    <t>Wing CommanderÂ </t>
  </si>
  <si>
    <t>The Last AirbenderÂ </t>
  </si>
  <si>
    <t>UnstoppableÂ </t>
  </si>
  <si>
    <t>The Curse of the Jade ScorpionÂ </t>
  </si>
  <si>
    <t>The Sweetest ThingÂ </t>
  </si>
  <si>
    <t>The Adventures of Ford FairlaneÂ </t>
  </si>
  <si>
    <t>ElektraÂ </t>
  </si>
  <si>
    <t>The Tree of LifeÂ </t>
  </si>
  <si>
    <t>Howard the DuckÂ </t>
  </si>
  <si>
    <t>You Will Meet a Tall Dark StrangerÂ </t>
  </si>
  <si>
    <t>The Phantom of the OperaÂ </t>
  </si>
  <si>
    <t>EquilibriumÂ </t>
  </si>
  <si>
    <t>Dylan Dog: Dead of NightÂ </t>
  </si>
  <si>
    <t>TorqueÂ </t>
  </si>
  <si>
    <t>The Spiderwick ChroniclesÂ </t>
  </si>
  <si>
    <t>The MedallionÂ </t>
  </si>
  <si>
    <t>GossipÂ </t>
  </si>
  <si>
    <t>PonyoÂ </t>
  </si>
  <si>
    <t>Leap YearÂ </t>
  </si>
  <si>
    <t>Fantastic Mr. FoxÂ </t>
  </si>
  <si>
    <t>AntitrustÂ </t>
  </si>
  <si>
    <t>Before I Go to SleepÂ </t>
  </si>
  <si>
    <t>DoomsdayÂ </t>
  </si>
  <si>
    <t>ShortsÂ </t>
  </si>
  <si>
    <t>Mystery, AlaskaÂ </t>
  </si>
  <si>
    <t>Dead Man DownÂ </t>
  </si>
  <si>
    <t>Extraordinary MeasuresÂ </t>
  </si>
  <si>
    <t>Howl's Moving CastleÂ </t>
  </si>
  <si>
    <t>ChangelingÂ </t>
  </si>
  <si>
    <t>Charlie's Angels: Full ThrottleÂ </t>
  </si>
  <si>
    <t>UnderclassmanÂ </t>
  </si>
  <si>
    <t>The Ninth GateÂ </t>
  </si>
  <si>
    <t>DuplicityÂ </t>
  </si>
  <si>
    <t>Say It Isn't SoÂ </t>
  </si>
  <si>
    <t>Fantasia 2000Â </t>
  </si>
  <si>
    <t>Martian ChildÂ </t>
  </si>
  <si>
    <t>The Baader Meinhof ComplexÂ </t>
  </si>
  <si>
    <t>Ghosts of MarsÂ </t>
  </si>
  <si>
    <t>The ClaimÂ </t>
  </si>
  <si>
    <t>The Game of Their LivesÂ </t>
  </si>
  <si>
    <t>TrollhunterÂ </t>
  </si>
  <si>
    <t>AssassinsÂ </t>
  </si>
  <si>
    <t>Rapa NuiÂ </t>
  </si>
  <si>
    <t>City HallÂ </t>
  </si>
  <si>
    <t>The TempestÂ </t>
  </si>
  <si>
    <t>Aliens in the AtticÂ </t>
  </si>
  <si>
    <t>Hoodwinked Too! Hood vs. EvilÂ </t>
  </si>
  <si>
    <t>The World's Fastest IndianÂ </t>
  </si>
  <si>
    <t>A Simple WishÂ </t>
  </si>
  <si>
    <t>Big MiracleÂ </t>
  </si>
  <si>
    <t>Righteous KillÂ </t>
  </si>
  <si>
    <t>5 Days of WarÂ </t>
  </si>
  <si>
    <t>Last Action HeroÂ </t>
  </si>
  <si>
    <t>Darling LiliÂ </t>
  </si>
  <si>
    <t>Lions for LambsÂ </t>
  </si>
  <si>
    <t>The BeaverÂ </t>
  </si>
  <si>
    <t>Mirror MirrorÂ </t>
  </si>
  <si>
    <t>StoneÂ </t>
  </si>
  <si>
    <t>Dark ShadowsÂ </t>
  </si>
  <si>
    <t>ChÃ©riÂ </t>
  </si>
  <si>
    <t>Flight of the IntruderÂ </t>
  </si>
  <si>
    <t>UnleashedÂ </t>
  </si>
  <si>
    <t>DOA: Dead or AliveÂ </t>
  </si>
  <si>
    <t>Little ChildrenÂ </t>
  </si>
  <si>
    <t>OceansÂ </t>
  </si>
  <si>
    <t>Across the UniverseÂ </t>
  </si>
  <si>
    <t>Extreme MeasuresÂ </t>
  </si>
  <si>
    <t>The HuntedÂ </t>
  </si>
  <si>
    <t>My Best Friend's GirlÂ </t>
  </si>
  <si>
    <t>Man of the HouseÂ </t>
  </si>
  <si>
    <t>InstinctÂ </t>
  </si>
  <si>
    <t>Blood and WineÂ </t>
  </si>
  <si>
    <t>Tank GirlÂ </t>
  </si>
  <si>
    <t>Joyeux NoelÂ </t>
  </si>
  <si>
    <t>MollyÂ </t>
  </si>
  <si>
    <t>Our Brand Is CrisisÂ </t>
  </si>
  <si>
    <t>The Lovely BonesÂ </t>
  </si>
  <si>
    <t>Super Mario Bros.Â </t>
  </si>
  <si>
    <t>Zoolander 2Â </t>
  </si>
  <si>
    <t>Stuck on YouÂ </t>
  </si>
  <si>
    <t>The Green HornetÂ </t>
  </si>
  <si>
    <t>A.I. Artificial IntelligenceÂ </t>
  </si>
  <si>
    <t>Percy Jackson: Sea of MonstersÂ </t>
  </si>
  <si>
    <t>An Unfinished LifeÂ </t>
  </si>
  <si>
    <t>We Are MarshallÂ </t>
  </si>
  <si>
    <t>The Good ThiefÂ </t>
  </si>
  <si>
    <t>Semi-ProÂ </t>
  </si>
  <si>
    <t>A Thousand WordsÂ </t>
  </si>
  <si>
    <t>The DilemmaÂ </t>
  </si>
  <si>
    <t>DreddÂ </t>
  </si>
  <si>
    <t>Snow Falling on CedarsÂ </t>
  </si>
  <si>
    <t>American OutlawsÂ </t>
  </si>
  <si>
    <t>The HolidayÂ </t>
  </si>
  <si>
    <t>Hollow ManÂ </t>
  </si>
  <si>
    <t>The Ant BullyÂ </t>
  </si>
  <si>
    <t>People I KnowÂ </t>
  </si>
  <si>
    <t>Playing for KeepsÂ </t>
  </si>
  <si>
    <t>BlindnessÂ </t>
  </si>
  <si>
    <t>ElysiumÂ </t>
  </si>
  <si>
    <t>The StatementÂ </t>
  </si>
  <si>
    <t>Gangs of New YorkÂ </t>
  </si>
  <si>
    <t>SunshineÂ </t>
  </si>
  <si>
    <t>Hannibal RisingÂ </t>
  </si>
  <si>
    <t>Need for SpeedÂ </t>
  </si>
  <si>
    <t>KundunÂ </t>
  </si>
  <si>
    <t>WatchmenÂ </t>
  </si>
  <si>
    <t>The Fast and the Furious: Tokyo DriftÂ </t>
  </si>
  <si>
    <t>The Curious Case of Benjamin ButtonÂ </t>
  </si>
  <si>
    <t>InvictusÂ </t>
  </si>
  <si>
    <t>MindhuntersÂ </t>
  </si>
  <si>
    <t>Battlefield EarthÂ </t>
  </si>
  <si>
    <t>The KingdomÂ </t>
  </si>
  <si>
    <t>Taking WoodstockÂ </t>
  </si>
  <si>
    <t>MunichÂ </t>
  </si>
  <si>
    <t>Resident Evil: RetributionÂ </t>
  </si>
  <si>
    <t>PandorumÂ </t>
  </si>
  <si>
    <t>The JacketÂ </t>
  </si>
  <si>
    <t>Chill FactorÂ </t>
  </si>
  <si>
    <t>Where the Wild Things AreÂ </t>
  </si>
  <si>
    <t>Formula 51Â </t>
  </si>
  <si>
    <t>The Story of UsÂ </t>
  </si>
  <si>
    <t>Ghosts of MississippiÂ </t>
  </si>
  <si>
    <t>X-Men: ApocalypseÂ </t>
  </si>
  <si>
    <t>Cry FreedomÂ </t>
  </si>
  <si>
    <t>The YardsÂ </t>
  </si>
  <si>
    <t>Funny PeopleÂ </t>
  </si>
  <si>
    <t>The Time MachineÂ </t>
  </si>
  <si>
    <t>The Astronaut's WifeÂ </t>
  </si>
  <si>
    <t>ZoomÂ </t>
  </si>
  <si>
    <t>Man on a LedgeÂ </t>
  </si>
  <si>
    <t>Bee MovieÂ </t>
  </si>
  <si>
    <t>MumfordÂ </t>
  </si>
  <si>
    <t>BloodRayneÂ </t>
  </si>
  <si>
    <t>BasicÂ </t>
  </si>
  <si>
    <t>Jane Got a GunÂ </t>
  </si>
  <si>
    <t>Run All NightÂ </t>
  </si>
  <si>
    <t>The Shipping NewsÂ </t>
  </si>
  <si>
    <t>GattacaÂ </t>
  </si>
  <si>
    <t>The Whole Ten YardsÂ </t>
  </si>
  <si>
    <t>The SentinelÂ </t>
  </si>
  <si>
    <t>Blood WorkÂ </t>
  </si>
  <si>
    <t>Me and Orson WellesÂ </t>
  </si>
  <si>
    <t>NoahÂ </t>
  </si>
  <si>
    <t>What Just HappenedÂ </t>
  </si>
  <si>
    <t>The Pirates! Band of MisfitsÂ </t>
  </si>
  <si>
    <t>The Bridge of San Luis ReyÂ </t>
  </si>
  <si>
    <t>Hanging UpÂ </t>
  </si>
  <si>
    <t>Double TakeÂ </t>
  </si>
  <si>
    <t>Flight of the PhoenixÂ </t>
  </si>
  <si>
    <t>The Young VictoriaÂ </t>
  </si>
  <si>
    <t>Marie AntoinetteÂ </t>
  </si>
  <si>
    <t>Dragon Wars: D-WarÂ </t>
  </si>
  <si>
    <t>The Hunting PartyÂ </t>
  </si>
  <si>
    <t>Where the Truth LiesÂ </t>
  </si>
  <si>
    <t>Without LimitsÂ </t>
  </si>
  <si>
    <t>How to Lose Friends &amp; Alienate PeopleÂ </t>
  </si>
  <si>
    <t>On the RoadÂ </t>
  </si>
  <si>
    <t>Legend of the Guardians: The Owls of Ga'HooleÂ </t>
  </si>
  <si>
    <t>SabotageÂ </t>
  </si>
  <si>
    <t>Real SteelÂ </t>
  </si>
  <si>
    <t>The InternationalÂ </t>
  </si>
  <si>
    <t>Escape from L.A.Â </t>
  </si>
  <si>
    <t>The Glimmer ManÂ </t>
  </si>
  <si>
    <t>A Good Day to Die HardÂ </t>
  </si>
  <si>
    <t>The ManÂ </t>
  </si>
  <si>
    <t>ShowgirlsÂ </t>
  </si>
  <si>
    <t>Once Upon a Time in AmericaÂ </t>
  </si>
  <si>
    <t>Bangkok DangerousÂ </t>
  </si>
  <si>
    <t>WhiteoutÂ </t>
  </si>
  <si>
    <t>The Fifth EstateÂ </t>
  </si>
  <si>
    <t>The Flintstones in Viva Rock VegasÂ </t>
  </si>
  <si>
    <t>Unfinished BusinessÂ </t>
  </si>
  <si>
    <t>Little White LiesÂ </t>
  </si>
  <si>
    <t>G.I. Joe: The Rise of CobraÂ </t>
  </si>
  <si>
    <t>The FountainÂ </t>
  </si>
  <si>
    <t>The WalkÂ </t>
  </si>
  <si>
    <t>Love RanchÂ </t>
  </si>
  <si>
    <t>Escape PlanÂ </t>
  </si>
  <si>
    <t>MultiplicityÂ </t>
  </si>
  <si>
    <t>Intolerable CrueltyÂ </t>
  </si>
  <si>
    <t>Nomad: The WarriorÂ </t>
  </si>
  <si>
    <t>Knock OffÂ </t>
  </si>
  <si>
    <t>The RoadÂ </t>
  </si>
  <si>
    <t>EragonÂ </t>
  </si>
  <si>
    <t>All the Queen's MenÂ </t>
  </si>
  <si>
    <t>The Adventurer: The Curse of the Midas BoxÂ </t>
  </si>
  <si>
    <t>Get CarterÂ </t>
  </si>
  <si>
    <t>Kiss of DeathÂ </t>
  </si>
  <si>
    <t>The PledgeÂ </t>
  </si>
  <si>
    <t>Now You See Me 2Â </t>
  </si>
  <si>
    <t>Blood TiesÂ </t>
  </si>
  <si>
    <t>AnonymousÂ </t>
  </si>
  <si>
    <t>Life or Something Like ItÂ </t>
  </si>
  <si>
    <t>The ProducersÂ </t>
  </si>
  <si>
    <t>Memoirs of an Invisible ManÂ </t>
  </si>
  <si>
    <t>BogusÂ </t>
  </si>
  <si>
    <t>MicmacsÂ </t>
  </si>
  <si>
    <t>Original SinÂ </t>
  </si>
  <si>
    <t>Lord of WarÂ </t>
  </si>
  <si>
    <t>GhostbustersÂ </t>
  </si>
  <si>
    <t>Fight ClubÂ </t>
  </si>
  <si>
    <t>The Life Aquatic with Steve ZissouÂ </t>
  </si>
  <si>
    <t>The ImpossibleÂ </t>
  </si>
  <si>
    <t>Primary ColorsÂ </t>
  </si>
  <si>
    <t>The Assassination of Jesse James by the Coward Robert FordÂ </t>
  </si>
  <si>
    <t>Cirque du Freak: The Vampire's AssistantÂ </t>
  </si>
  <si>
    <t>3000 Miles to GracelandÂ </t>
  </si>
  <si>
    <t>Cinderella ManÂ </t>
  </si>
  <si>
    <t>Tears of the SunÂ </t>
  </si>
  <si>
    <t>The Deep End of the OceanÂ </t>
  </si>
  <si>
    <t>Mandela: Long Walk to FreedomÂ </t>
  </si>
  <si>
    <t>LeatherheadsÂ </t>
  </si>
  <si>
    <t>Miss PotterÂ </t>
  </si>
  <si>
    <t>Punisher: War ZoneÂ </t>
  </si>
  <si>
    <t>Mercury RisingÂ </t>
  </si>
  <si>
    <t>The Hudsucker ProxyÂ </t>
  </si>
  <si>
    <t>Alien: ResurrectionÂ </t>
  </si>
  <si>
    <t>The Princess and the CobblerÂ </t>
  </si>
  <si>
    <t>HerculesÂ </t>
  </si>
  <si>
    <t>I Dreamed of AfricaÂ </t>
  </si>
  <si>
    <t>Almost FamousÂ </t>
  </si>
  <si>
    <t>The Black DahliaÂ </t>
  </si>
  <si>
    <t>A Good YearÂ </t>
  </si>
  <si>
    <t>The PhantomÂ </t>
  </si>
  <si>
    <t>White SquallÂ </t>
  </si>
  <si>
    <t>Lady in the WaterÂ </t>
  </si>
  <si>
    <t>Planet 51Â </t>
  </si>
  <si>
    <t>EnvyÂ </t>
  </si>
  <si>
    <t>Analyze ThatÂ </t>
  </si>
  <si>
    <t>GrindhouseÂ </t>
  </si>
  <si>
    <t>Memoirs of a GeishaÂ </t>
  </si>
  <si>
    <t>KillersÂ </t>
  </si>
  <si>
    <t>LegendÂ </t>
  </si>
  <si>
    <t>eXistenZÂ </t>
  </si>
  <si>
    <t>My Favorite MartianÂ </t>
  </si>
  <si>
    <t>The SoloistÂ </t>
  </si>
  <si>
    <t>Your HighnessÂ </t>
  </si>
  <si>
    <t>Femme FataleÂ </t>
  </si>
  <si>
    <t>Did You Hear About the Morgans?Â </t>
  </si>
  <si>
    <t>Cats Don't DanceÂ </t>
  </si>
  <si>
    <t>Scott Pilgrim vs. the WorldÂ </t>
  </si>
  <si>
    <t>Warriors of VirtueÂ </t>
  </si>
  <si>
    <t>From Paris with LoveÂ </t>
  </si>
  <si>
    <t>FeardotcomÂ </t>
  </si>
  <si>
    <t>The Mortal Instruments: City of BonesÂ </t>
  </si>
  <si>
    <t>The CoreÂ </t>
  </si>
  <si>
    <t>The Last SamuraiÂ </t>
  </si>
  <si>
    <t>The NotebookÂ </t>
  </si>
  <si>
    <t>Bulletproof MonkÂ </t>
  </si>
  <si>
    <t>Raise the TitanicÂ </t>
  </si>
  <si>
    <t>The SiegeÂ </t>
  </si>
  <si>
    <t>The Last LegionÂ </t>
  </si>
  <si>
    <t>Cradle Will RockÂ </t>
  </si>
  <si>
    <t>HeadhuntersÂ </t>
  </si>
  <si>
    <t>Mission to MarsÂ </t>
  </si>
  <si>
    <t>The Legend of Bagger VanceÂ </t>
  </si>
  <si>
    <t>Lara Croft Tomb Raider: The Cradle of LifeÂ </t>
  </si>
  <si>
    <t>The GunmanÂ </t>
  </si>
  <si>
    <t>Chain ReactionÂ </t>
  </si>
  <si>
    <t>The Fifth ElementÂ </t>
  </si>
  <si>
    <t>Machine Gun PreacherÂ </t>
  </si>
  <si>
    <t>The Ghost WriterÂ </t>
  </si>
  <si>
    <t>The Passion of the ChristÂ </t>
  </si>
  <si>
    <t>GamerÂ </t>
  </si>
  <si>
    <t>The Man from U.N.C.L.E.Â </t>
  </si>
  <si>
    <t>Pushing TinÂ </t>
  </si>
  <si>
    <t>Free State of JonesÂ </t>
  </si>
  <si>
    <t>The Legend of ZorroÂ </t>
  </si>
  <si>
    <t>What Dreams May ComeÂ </t>
  </si>
  <si>
    <t>After the SunsetÂ </t>
  </si>
  <si>
    <t>The Love GuruÂ </t>
  </si>
  <si>
    <t>DragonflyÂ </t>
  </si>
  <si>
    <t>The Forbidden KingdomÂ </t>
  </si>
  <si>
    <t>ElizabethtownÂ </t>
  </si>
  <si>
    <t>The OrderÂ </t>
  </si>
  <si>
    <t>DuplexÂ </t>
  </si>
  <si>
    <t>Radio FlyerÂ </t>
  </si>
  <si>
    <t>The Life of David GaleÂ </t>
  </si>
  <si>
    <t>The ExpressÂ </t>
  </si>
  <si>
    <t>Blood In, Blood OutÂ </t>
  </si>
  <si>
    <t>SwitchbackÂ </t>
  </si>
  <si>
    <t>The Stepford WivesÂ </t>
  </si>
  <si>
    <t>Beyond BordersÂ </t>
  </si>
  <si>
    <t>G-ForceÂ </t>
  </si>
  <si>
    <t>Body of LiesÂ </t>
  </si>
  <si>
    <t>The Good GermanÂ </t>
  </si>
  <si>
    <t>RED 2Â </t>
  </si>
  <si>
    <t>PriestÂ </t>
  </si>
  <si>
    <t>HeroÂ </t>
  </si>
  <si>
    <t>OblivionÂ </t>
  </si>
  <si>
    <t>Captain Corelli's MandolinÂ </t>
  </si>
  <si>
    <t>Happily N'Ever AfterÂ </t>
  </si>
  <si>
    <t>Abraham Lincoln: Vampire HunterÂ </t>
  </si>
  <si>
    <t>Into the BlueÂ </t>
  </si>
  <si>
    <t>Quantum of SolaceÂ </t>
  </si>
  <si>
    <t>StardustÂ </t>
  </si>
  <si>
    <t>The Long Kiss GoodnightÂ </t>
  </si>
  <si>
    <t>The Secret Life of Walter MittyÂ </t>
  </si>
  <si>
    <t>ZodiacÂ </t>
  </si>
  <si>
    <t>DoomÂ </t>
  </si>
  <si>
    <t>The GrandmasterÂ </t>
  </si>
  <si>
    <t>Seven Years in TibetÂ </t>
  </si>
  <si>
    <t>The Cotton ClubÂ </t>
  </si>
  <si>
    <t>BelovedÂ </t>
  </si>
  <si>
    <t>Sky Captain and the World of TomorrowÂ </t>
  </si>
  <si>
    <t>Mars Attacks!Â </t>
  </si>
  <si>
    <t>The Imaginarium of Doctor ParnassusÂ </t>
  </si>
  <si>
    <t>The TouristÂ </t>
  </si>
  <si>
    <t>Proof of LifeÂ </t>
  </si>
  <si>
    <t>EdtvÂ </t>
  </si>
  <si>
    <t>Money TrainÂ </t>
  </si>
  <si>
    <t>HidalgoÂ </t>
  </si>
  <si>
    <t>Big TroubleÂ </t>
  </si>
  <si>
    <t>Smilla's Sense of SnowÂ </t>
  </si>
  <si>
    <t>The Young and Prodigious T.S. SpivetÂ </t>
  </si>
  <si>
    <t>Random HeartsÂ </t>
  </si>
  <si>
    <t>The Last StandÂ </t>
  </si>
  <si>
    <t>Isn't She GreatÂ </t>
  </si>
  <si>
    <t>That's My BoyÂ </t>
  </si>
  <si>
    <t>Against the RopesÂ </t>
  </si>
  <si>
    <t>Baby's Day OutÂ </t>
  </si>
  <si>
    <t>Event HorizonÂ </t>
  </si>
  <si>
    <t>Mr. Peabody &amp; ShermanÂ </t>
  </si>
  <si>
    <t>The WatchÂ </t>
  </si>
  <si>
    <t>Sinbad: Legend of the Seven SeasÂ </t>
  </si>
  <si>
    <t>Dream HouseÂ </t>
  </si>
  <si>
    <t>The Big YearÂ </t>
  </si>
  <si>
    <t>Deep RisingÂ </t>
  </si>
  <si>
    <t>Ip Man 3Â </t>
  </si>
  <si>
    <t>ImpostorÂ </t>
  </si>
  <si>
    <t>2012Â </t>
  </si>
  <si>
    <t>The Smurfs 2Â </t>
  </si>
  <si>
    <t>Victor FrankensteinÂ </t>
  </si>
  <si>
    <t>DreamcatcherÂ </t>
  </si>
  <si>
    <t>Ride with the DevilÂ </t>
  </si>
  <si>
    <t>The Taking of Pelham 1 2 3Â </t>
  </si>
  <si>
    <t>SnowpiercerÂ </t>
  </si>
  <si>
    <t>StolenÂ </t>
  </si>
  <si>
    <t>There Be DragonsÂ </t>
  </si>
  <si>
    <t>ExiledÂ </t>
  </si>
  <si>
    <t>Extreme OpsÂ </t>
  </si>
  <si>
    <t>Just VisitingÂ </t>
  </si>
  <si>
    <t>Mystery MenÂ </t>
  </si>
  <si>
    <t>Wonder BoysÂ </t>
  </si>
  <si>
    <t>Dragonball: EvolutionÂ </t>
  </si>
  <si>
    <t>Anna and the KingÂ </t>
  </si>
  <si>
    <t>BoltÂ </t>
  </si>
  <si>
    <t>Atlantis: The Lost EmpireÂ </t>
  </si>
  <si>
    <t>Ã†on FluxÂ </t>
  </si>
  <si>
    <t>The FanÂ </t>
  </si>
  <si>
    <t>NixonÂ </t>
  </si>
  <si>
    <t>Jonah HexÂ </t>
  </si>
  <si>
    <t>Rock of AgesÂ </t>
  </si>
  <si>
    <t>IshtarÂ </t>
  </si>
  <si>
    <t>Edge of DarknessÂ </t>
  </si>
  <si>
    <t>Johnny English RebornÂ </t>
  </si>
  <si>
    <t>I SpyÂ </t>
  </si>
  <si>
    <t>Zathura: A Space AdventureÂ </t>
  </si>
  <si>
    <t>Miracle at St. AnnaÂ </t>
  </si>
  <si>
    <t>Texas RangersÂ </t>
  </si>
  <si>
    <t>The RundownÂ </t>
  </si>
  <si>
    <t>City by the SeaÂ </t>
  </si>
  <si>
    <t>At First SightÂ </t>
  </si>
  <si>
    <t>The InterviewÂ </t>
  </si>
  <si>
    <t>Wyatt EarpÂ </t>
  </si>
  <si>
    <t>SpanglishÂ </t>
  </si>
  <si>
    <t>SphereÂ </t>
  </si>
  <si>
    <t>Bringing Out the DeadÂ </t>
  </si>
  <si>
    <t>Curse of the Golden FlowerÂ </t>
  </si>
  <si>
    <t>BanditsÂ </t>
  </si>
  <si>
    <t>Elizabeth: The Golden AgeÂ </t>
  </si>
  <si>
    <t>Imagine ThatÂ </t>
  </si>
  <si>
    <t>The Children of Huang ShiÂ </t>
  </si>
  <si>
    <t>The InsiderÂ </t>
  </si>
  <si>
    <t>Drive AngryÂ </t>
  </si>
  <si>
    <t>The Warrior's WayÂ </t>
  </si>
  <si>
    <t>Alex Rider: Operation StormbreakerÂ </t>
  </si>
  <si>
    <t>Mighty Joe YoungÂ </t>
  </si>
  <si>
    <t>DrivenÂ </t>
  </si>
  <si>
    <t>Mad CityÂ </t>
  </si>
  <si>
    <t>DelgoÂ </t>
  </si>
  <si>
    <t>The Scarlet LetterÂ </t>
  </si>
  <si>
    <t>Bad CompanyÂ </t>
  </si>
  <si>
    <t>DominoÂ </t>
  </si>
  <si>
    <t>The WarlordsÂ </t>
  </si>
  <si>
    <t>Rock StarÂ </t>
  </si>
  <si>
    <t>JadeÂ </t>
  </si>
  <si>
    <t>The SpiritÂ </t>
  </si>
  <si>
    <t>Love in the Time of CholeraÂ </t>
  </si>
  <si>
    <t>Beautiful CreaturesÂ </t>
  </si>
  <si>
    <t>Little NickyÂ </t>
  </si>
  <si>
    <t>Knight and DayÂ </t>
  </si>
  <si>
    <t>Two BrothersÂ </t>
  </si>
  <si>
    <t>Children of MenÂ </t>
  </si>
  <si>
    <t>A Very Long EngagementÂ </t>
  </si>
  <si>
    <t>Hart's WarÂ </t>
  </si>
  <si>
    <t>Surf's UpÂ </t>
  </si>
  <si>
    <t>RoboCopÂ </t>
  </si>
  <si>
    <t>Mary ReillyÂ </t>
  </si>
  <si>
    <t>Cats &amp; Dogs: The Revenge of Kitty GaloreÂ </t>
  </si>
  <si>
    <t>SurrogatesÂ </t>
  </si>
  <si>
    <t>All the Pretty HorsesÂ </t>
  </si>
  <si>
    <t>Rise of the GuardiansÂ </t>
  </si>
  <si>
    <t>TroyÂ </t>
  </si>
  <si>
    <t>Bicentennial ManÂ </t>
  </si>
  <si>
    <t>The Last CastleÂ </t>
  </si>
  <si>
    <t>Heaven's GateÂ </t>
  </si>
  <si>
    <t>VolcanoÂ </t>
  </si>
  <si>
    <t>Blood DiamondÂ </t>
  </si>
  <si>
    <t>InkheartÂ </t>
  </si>
  <si>
    <t>The Mummy: Tomb of the Dragon EmperorÂ </t>
  </si>
  <si>
    <t>Shadow ConspiracyÂ </t>
  </si>
  <si>
    <t>The Devil's OwnÂ </t>
  </si>
  <si>
    <t>Gods and GeneralsÂ </t>
  </si>
  <si>
    <t>The Big BounceÂ </t>
  </si>
  <si>
    <t>What Planet Are You From?Â </t>
  </si>
  <si>
    <t>AmÃ©lieÂ </t>
  </si>
  <si>
    <t>Walking with Dinosaurs 3DÂ </t>
  </si>
  <si>
    <t>AllegiantÂ </t>
  </si>
  <si>
    <t>The Road to El DoradoÂ </t>
  </si>
  <si>
    <t>The MajesticÂ </t>
  </si>
  <si>
    <t>Flame and CitronÂ </t>
  </si>
  <si>
    <t>SpectreÂ </t>
  </si>
  <si>
    <t>Collateral DamageÂ </t>
  </si>
  <si>
    <t>Hollywood HomicideÂ </t>
  </si>
  <si>
    <t>Meet Joe BlackÂ </t>
  </si>
  <si>
    <t>Thirteen DaysÂ </t>
  </si>
  <si>
    <t>Astro BoyÂ </t>
  </si>
  <si>
    <t>Bullet to the HeadÂ </t>
  </si>
  <si>
    <t>Sucker PunchÂ </t>
  </si>
  <si>
    <t>I, FrankensteinÂ </t>
  </si>
  <si>
    <t>Men in Black 3Â </t>
  </si>
  <si>
    <t>AlfieÂ </t>
  </si>
  <si>
    <t>Death to SmoochyÂ </t>
  </si>
  <si>
    <t>The Iron GiantÂ </t>
  </si>
  <si>
    <t>FlyboysÂ </t>
  </si>
  <si>
    <t>DaylightÂ </t>
  </si>
  <si>
    <t>City of EmberÂ </t>
  </si>
  <si>
    <t>The Chronicles of RiddickÂ </t>
  </si>
  <si>
    <t>The 6th DayÂ </t>
  </si>
  <si>
    <t>Babylon A.D.Â </t>
  </si>
  <si>
    <t>All the King's MenÂ </t>
  </si>
  <si>
    <t>Perfume: The Story of a MurdererÂ </t>
  </si>
  <si>
    <t>Anchorman 2: The Legend ContinuesÂ </t>
  </si>
  <si>
    <t>Holy ManÂ </t>
  </si>
  <si>
    <t>Oliver TwistÂ </t>
  </si>
  <si>
    <t>Meet DaveÂ </t>
  </si>
  <si>
    <t>GigliÂ </t>
  </si>
  <si>
    <t>Ender's GameÂ </t>
  </si>
  <si>
    <t>Penguins of MadagascarÂ </t>
  </si>
  <si>
    <t>Child 44Â </t>
  </si>
  <si>
    <t>AliÂ </t>
  </si>
  <si>
    <t>Dante's PeakÂ </t>
  </si>
  <si>
    <t>Lucky YouÂ </t>
  </si>
  <si>
    <t>Les visiteursÂ </t>
  </si>
  <si>
    <t>Terminator 3: Rise of the MachinesÂ </t>
  </si>
  <si>
    <t>Dear WendyÂ </t>
  </si>
  <si>
    <t>The Adventures of Rocky &amp; BullwinkleÂ </t>
  </si>
  <si>
    <t>The Brothers GrimmÂ </t>
  </si>
  <si>
    <t>A Sound of ThunderÂ </t>
  </si>
  <si>
    <t>Hard RainÂ </t>
  </si>
  <si>
    <t>ThunderbirdsÂ </t>
  </si>
  <si>
    <t>Starship TroopersÂ </t>
  </si>
  <si>
    <t>Land of the LostÂ </t>
  </si>
  <si>
    <t>The Chronicles of Narnia: The Voyage of the Dawn TreaderÂ </t>
  </si>
  <si>
    <t>The Expendables 3Â </t>
  </si>
  <si>
    <t>SupernovaÂ </t>
  </si>
  <si>
    <t>RollerballÂ </t>
  </si>
  <si>
    <t>The Legend of HerculesÂ </t>
  </si>
  <si>
    <t>Sin City: A Dame to Kill ForÂ </t>
  </si>
  <si>
    <t>TurboÂ </t>
  </si>
  <si>
    <t>Titan A.E.Â </t>
  </si>
  <si>
    <t>The 13th WarriorÂ </t>
  </si>
  <si>
    <t>MortdecaiÂ </t>
  </si>
  <si>
    <t>Red PlanetÂ </t>
  </si>
  <si>
    <t>Hudson HawkÂ </t>
  </si>
  <si>
    <t>Arthur ChristmasÂ </t>
  </si>
  <si>
    <t>Star Trek BeyondÂ </t>
  </si>
  <si>
    <t>The Three MusketeersÂ </t>
  </si>
  <si>
    <t>Lucky NumbersÂ </t>
  </si>
  <si>
    <t>Stuart Little 2Â </t>
  </si>
  <si>
    <t>In the Name of the King: A Dungeon Siege TaleÂ </t>
  </si>
  <si>
    <t>Ballistic: Ecks vs. SeverÂ </t>
  </si>
  <si>
    <t>The Legend of TarzanÂ </t>
  </si>
  <si>
    <t>Master and Commander: The Far Side of the WorldÂ </t>
  </si>
  <si>
    <t>Wild Wild WestÂ </t>
  </si>
  <si>
    <t>Osmosis JonesÂ </t>
  </si>
  <si>
    <t>Flags of Our FathersÂ </t>
  </si>
  <si>
    <t>PompeiiÂ </t>
  </si>
  <si>
    <t>The Adventures of TintinÂ </t>
  </si>
  <si>
    <t>Looney Tunes: Back in ActionÂ </t>
  </si>
  <si>
    <t>TangledÂ </t>
  </si>
  <si>
    <t>The PromiseÂ </t>
  </si>
  <si>
    <t>TurbulenceÂ </t>
  </si>
  <si>
    <t>CatwomanÂ </t>
  </si>
  <si>
    <t>Home on the RangeÂ </t>
  </si>
  <si>
    <t>Winter's TaleÂ </t>
  </si>
  <si>
    <t>NineÂ </t>
  </si>
  <si>
    <t>SoldierÂ </t>
  </si>
  <si>
    <t>TimelineÂ </t>
  </si>
  <si>
    <t>xXx: State of the UnionÂ </t>
  </si>
  <si>
    <t>SaharaÂ </t>
  </si>
  <si>
    <t>Babe: Pig in the CityÂ </t>
  </si>
  <si>
    <t>A Christmas CarolÂ </t>
  </si>
  <si>
    <t>The PostmanÂ </t>
  </si>
  <si>
    <t>The Last Witch HunterÂ </t>
  </si>
  <si>
    <t>Independence Day: ResurgenceÂ </t>
  </si>
  <si>
    <t>BlackhatÂ </t>
  </si>
  <si>
    <t>Fantastic FourÂ </t>
  </si>
  <si>
    <t>Basic Instinct 2Â </t>
  </si>
  <si>
    <t>K-19: The WidowmakerÂ </t>
  </si>
  <si>
    <t>Dragon BladeÂ </t>
  </si>
  <si>
    <t>The InvasionÂ </t>
  </si>
  <si>
    <t>Green ZoneÂ </t>
  </si>
  <si>
    <t>Terminator GenisysÂ </t>
  </si>
  <si>
    <t>Wrath of the TitansÂ </t>
  </si>
  <si>
    <t>Son of the MaskÂ </t>
  </si>
  <si>
    <t>The Huntsman: Winter's WarÂ </t>
  </si>
  <si>
    <t>BeowulfÂ </t>
  </si>
  <si>
    <t>Gulliver's TravelsÂ </t>
  </si>
  <si>
    <t>AgoraÂ </t>
  </si>
  <si>
    <t>After EarthÂ </t>
  </si>
  <si>
    <t>MonkeyboneÂ </t>
  </si>
  <si>
    <t>The Great RaidÂ </t>
  </si>
  <si>
    <t>Arthur and the InvisiblesÂ </t>
  </si>
  <si>
    <t>Happy Feet 2Â </t>
  </si>
  <si>
    <t>WindtalkersÂ </t>
  </si>
  <si>
    <t>Terminator SalvationÂ </t>
  </si>
  <si>
    <t>Evan AlmightyÂ </t>
  </si>
  <si>
    <t>Cloud AtlasÂ </t>
  </si>
  <si>
    <t>Exodus: Gods and KingsÂ </t>
  </si>
  <si>
    <t>In the Heart of the SeaÂ </t>
  </si>
  <si>
    <t>Speed RacerÂ </t>
  </si>
  <si>
    <t>Point BreakÂ </t>
  </si>
  <si>
    <t>White House DownÂ </t>
  </si>
  <si>
    <t>TranscendenceÂ </t>
  </si>
  <si>
    <t>Edge of TomorrowÂ </t>
  </si>
  <si>
    <t>Seventh SonÂ </t>
  </si>
  <si>
    <t>The Little PrinceÂ </t>
  </si>
  <si>
    <t>AustraliaÂ </t>
  </si>
  <si>
    <t>Kingdom of HeavenÂ </t>
  </si>
  <si>
    <t>Town &amp; CountryÂ </t>
  </si>
  <si>
    <t>The Chronicles of Narnia: Prince CaspianÂ </t>
  </si>
  <si>
    <t>Green LanternÂ </t>
  </si>
  <si>
    <t>I Served the King of EnglandÂ </t>
  </si>
  <si>
    <t>Flushed AwayÂ </t>
  </si>
  <si>
    <t>The AlamoÂ </t>
  </si>
  <si>
    <t>Around the World in 80 DaysÂ </t>
  </si>
  <si>
    <t>WaterworldÂ </t>
  </si>
  <si>
    <t>The Sorcerer's ApprenticeÂ </t>
  </si>
  <si>
    <t>Cutthroat IslandÂ </t>
  </si>
  <si>
    <t>The BFGÂ </t>
  </si>
  <si>
    <t>The WolfmanÂ </t>
  </si>
  <si>
    <t>Pacific RimÂ </t>
  </si>
  <si>
    <t>House of Flying DaggersÂ </t>
  </si>
  <si>
    <t>How Do You KnowÂ </t>
  </si>
  <si>
    <t>The Nutcracker in 3DÂ </t>
  </si>
  <si>
    <t>The IslandÂ </t>
  </si>
  <si>
    <t>Spy GameÂ </t>
  </si>
  <si>
    <t>Alice Through the Looking GlassÂ </t>
  </si>
  <si>
    <t>The Flowers of WarÂ </t>
  </si>
  <si>
    <t>Robin HoodÂ </t>
  </si>
  <si>
    <t>The Adventures of Pluto NashÂ </t>
  </si>
  <si>
    <t>HugoÂ </t>
  </si>
  <si>
    <t>R.I.P.D.Â </t>
  </si>
  <si>
    <t>TomorrowlandÂ </t>
  </si>
  <si>
    <t>The Widow of Saint-PierreÂ </t>
  </si>
  <si>
    <t>PoseidonÂ </t>
  </si>
  <si>
    <t>Treasure PlanetÂ </t>
  </si>
  <si>
    <t>Amen.Â </t>
  </si>
  <si>
    <t>StealthÂ </t>
  </si>
  <si>
    <t>Final Fantasy: The Spirits WithinÂ </t>
  </si>
  <si>
    <t>Gods of EgyptÂ </t>
  </si>
  <si>
    <t>Prince of Persia: The Sands of TimeÂ </t>
  </si>
  <si>
    <t>The Golden CompassÂ </t>
  </si>
  <si>
    <t>Speed 2: Cruise ControlÂ </t>
  </si>
  <si>
    <t>WarcraftÂ </t>
  </si>
  <si>
    <t>PanÂ </t>
  </si>
  <si>
    <t>AlexanderÂ </t>
  </si>
  <si>
    <t>The Lone RangerÂ </t>
  </si>
  <si>
    <t>Mars Needs MomsÂ </t>
  </si>
  <si>
    <t>Jupiter AscendingÂ </t>
  </si>
  <si>
    <t>Jack the Giant SlayerÂ </t>
  </si>
  <si>
    <t>47 RoninÂ </t>
  </si>
  <si>
    <t>BattleshipÂ </t>
  </si>
  <si>
    <t>The Polar ExpressÂ </t>
  </si>
  <si>
    <t>The ProtectorÂ </t>
  </si>
  <si>
    <t>John CarterÂ </t>
  </si>
  <si>
    <t>Ong-bak 2Â </t>
  </si>
  <si>
    <t>The Messenger: The Story of Joan of ArcÂ </t>
  </si>
  <si>
    <t>The Legend of SuriyothaiÂ </t>
  </si>
  <si>
    <t>Red CliffÂ </t>
  </si>
  <si>
    <t>Kabhi Alvida Naa KehnaÂ </t>
  </si>
  <si>
    <t>TangoÂ </t>
  </si>
  <si>
    <t>Godzilla 2000Â </t>
  </si>
  <si>
    <t>AkiraÂ </t>
  </si>
  <si>
    <t>SteamboyÂ </t>
  </si>
  <si>
    <t>Princess MononokeÂ </t>
  </si>
  <si>
    <t>FatelessÂ </t>
  </si>
  <si>
    <t>Lady VengeanceÂ </t>
  </si>
  <si>
    <t>AVERAGE</t>
  </si>
  <si>
    <t>STD DEV</t>
  </si>
  <si>
    <t>Functions</t>
  </si>
  <si>
    <t>genre8</t>
  </si>
  <si>
    <t>Movie Ratings</t>
  </si>
  <si>
    <t>Median</t>
  </si>
  <si>
    <t>Directors</t>
  </si>
  <si>
    <t>Duration</t>
  </si>
  <si>
    <t>Imdb Score</t>
  </si>
  <si>
    <t>Mean</t>
  </si>
  <si>
    <t>STD</t>
  </si>
  <si>
    <t>correlation coefficient</t>
  </si>
  <si>
    <t>average</t>
  </si>
  <si>
    <t>MAX</t>
  </si>
  <si>
    <t>MIN</t>
  </si>
  <si>
    <t>STDEV</t>
  </si>
  <si>
    <t>VAR</t>
  </si>
  <si>
    <t xml:space="preserve"> </t>
  </si>
  <si>
    <t xml:space="preserve"> language Analysis</t>
  </si>
  <si>
    <t>Duration Analysis</t>
  </si>
  <si>
    <t xml:space="preserve">Genre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</si>
</sst>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0" fontId="0" fillId="0" borderId="12" xfId="0" applyBorder="1"/>
    <xf numFmtId="2" fontId="0" fillId="33" borderId="11" xfId="0" applyNumberFormat="1" applyFill="1" applyBorder="1"/>
    <xf numFmtId="0" fontId="0" fillId="33" borderId="11" xfId="0" applyFill="1" applyBorder="1"/>
    <xf numFmtId="2" fontId="0" fillId="33" borderId="14" xfId="0" applyNumberFormat="1" applyFill="1" applyBorder="1"/>
    <xf numFmtId="0" fontId="0" fillId="0" borderId="11" xfId="0" applyBorder="1"/>
    <xf numFmtId="2" fontId="0" fillId="0" borderId="14" xfId="0" applyNumberFormat="1" applyBorder="1"/>
    <xf numFmtId="0" fontId="0" fillId="33" borderId="14" xfId="0" applyFill="1" applyBorder="1"/>
    <xf numFmtId="0" fontId="13" fillId="34" borderId="13" xfId="0" applyFont="1" applyFill="1" applyBorder="1"/>
    <xf numFmtId="2" fontId="13" fillId="34" borderId="11" xfId="0" applyNumberFormat="1" applyFont="1" applyFill="1" applyBorder="1"/>
    <xf numFmtId="0" fontId="13" fillId="34" borderId="14" xfId="0" applyFont="1" applyFill="1" applyBorder="1"/>
    <xf numFmtId="2" fontId="0" fillId="33" borderId="10" xfId="0" applyNumberFormat="1" applyFill="1" applyBorder="1"/>
    <xf numFmtId="0" fontId="0" fillId="0" borderId="10" xfId="0" applyBorder="1"/>
    <xf numFmtId="0" fontId="0" fillId="0" borderId="14" xfId="0" applyBorder="1"/>
    <xf numFmtId="0" fontId="0" fillId="0" borderId="0" xfId="0" applyAlignment="1">
      <alignment vertical="center"/>
    </xf>
    <xf numFmtId="0" fontId="13" fillId="34" borderId="11" xfId="0" applyFont="1" applyFill="1" applyBorder="1"/>
    <xf numFmtId="0" fontId="16" fillId="33" borderId="15" xfId="0" applyFont="1" applyFill="1" applyBorder="1"/>
    <xf numFmtId="0" fontId="16" fillId="33" borderId="13" xfId="0" applyFont="1" applyFill="1" applyBorder="1"/>
    <xf numFmtId="0" fontId="16" fillId="0" borderId="13" xfId="0" applyFont="1" applyBorder="1"/>
    <xf numFmtId="0" fontId="18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MOVIE</a:t>
            </a:r>
            <a:r>
              <a:rPr lang="en-IN" baseline="0"/>
              <a:t> DURATION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IMDB_Movies!$AE$2</c:f>
              <c:strCache>
                <c:ptCount val="1"/>
                <c:pt idx="0">
                  <c:v>Duration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016185476815399E-2"/>
                  <c:y val="-0.333259696704578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IMDB_Movies!$AD$3:$AD$5</c:f>
              <c:strCache>
                <c:ptCount val="3"/>
                <c:pt idx="0">
                  <c:v>AVERAGE</c:v>
                </c:pt>
                <c:pt idx="1">
                  <c:v>MEDIAN</c:v>
                </c:pt>
                <c:pt idx="2">
                  <c:v>STD DEV</c:v>
                </c:pt>
              </c:strCache>
            </c:strRef>
          </c:xVal>
          <c:yVal>
            <c:numRef>
              <c:f>IMDB_Movies!$AE$3:$AE$5</c:f>
              <c:numCache>
                <c:formatCode>0.00</c:formatCode>
                <c:ptCount val="3"/>
                <c:pt idx="0">
                  <c:v>110.16821663019694</c:v>
                </c:pt>
                <c:pt idx="1">
                  <c:v>106</c:v>
                </c:pt>
                <c:pt idx="2">
                  <c:v>22.696495970733046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DE-4926-B759-6F1D212863CC}"/>
            </c:ext>
          </c:extLst>
        </c:ser>
        <c:ser>
          <c:idx val="1"/>
          <c:order val="1"/>
          <c:tx>
            <c:strRef>
              <c:f>IMDB_Movies!$AF$2</c:f>
              <c:strCache>
                <c:ptCount val="1"/>
                <c:pt idx="0">
                  <c:v>Imdb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042825896762904"/>
                  <c:y val="-3.97291484397783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IMDB_Movies!$AD$3:$AD$5</c:f>
              <c:strCache>
                <c:ptCount val="3"/>
                <c:pt idx="0">
                  <c:v>AVERAGE</c:v>
                </c:pt>
                <c:pt idx="1">
                  <c:v>MEDIAN</c:v>
                </c:pt>
                <c:pt idx="2">
                  <c:v>STD DEV</c:v>
                </c:pt>
              </c:strCache>
            </c:strRef>
          </c:xVal>
          <c:yVal>
            <c:numRef>
              <c:f>IMDB_Movies!$AF$3:$AF$5</c:f>
              <c:numCache>
                <c:formatCode>0.00</c:formatCode>
                <c:ptCount val="3"/>
                <c:pt idx="0">
                  <c:v>6.463512035010937</c:v>
                </c:pt>
                <c:pt idx="1">
                  <c:v>6.6</c:v>
                </c:pt>
                <c:pt idx="2">
                  <c:v>1.0577435790044294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DE-4926-B759-6F1D21286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18751"/>
        <c:axId val="503855071"/>
      </c:scatterChart>
      <c:valAx>
        <c:axId val="50771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55071"/>
        <c:crosses val="autoZero"/>
        <c:crossBetween val="midCat"/>
      </c:valAx>
      <c:valAx>
        <c:axId val="5038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18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IMDB_Movies!$U$1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734619524410138E-2"/>
                  <c:y val="-0.26252371240391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IMDB_Movies!$C$2:$C$3749</c:f>
              <c:numCache>
                <c:formatCode>General</c:formatCode>
                <c:ptCount val="3748"/>
                <c:pt idx="0">
                  <c:v>178</c:v>
                </c:pt>
                <c:pt idx="1">
                  <c:v>124</c:v>
                </c:pt>
                <c:pt idx="2">
                  <c:v>194</c:v>
                </c:pt>
                <c:pt idx="3">
                  <c:v>125</c:v>
                </c:pt>
                <c:pt idx="4">
                  <c:v>120</c:v>
                </c:pt>
                <c:pt idx="5">
                  <c:v>173</c:v>
                </c:pt>
                <c:pt idx="6">
                  <c:v>73</c:v>
                </c:pt>
                <c:pt idx="7">
                  <c:v>136</c:v>
                </c:pt>
                <c:pt idx="8">
                  <c:v>152</c:v>
                </c:pt>
                <c:pt idx="9">
                  <c:v>142</c:v>
                </c:pt>
                <c:pt idx="10">
                  <c:v>108</c:v>
                </c:pt>
                <c:pt idx="11">
                  <c:v>146</c:v>
                </c:pt>
                <c:pt idx="12">
                  <c:v>127</c:v>
                </c:pt>
                <c:pt idx="13">
                  <c:v>98</c:v>
                </c:pt>
                <c:pt idx="14">
                  <c:v>133</c:v>
                </c:pt>
                <c:pt idx="15">
                  <c:v>100</c:v>
                </c:pt>
                <c:pt idx="16">
                  <c:v>93</c:v>
                </c:pt>
                <c:pt idx="17">
                  <c:v>192</c:v>
                </c:pt>
                <c:pt idx="18">
                  <c:v>134</c:v>
                </c:pt>
                <c:pt idx="19">
                  <c:v>142</c:v>
                </c:pt>
                <c:pt idx="20">
                  <c:v>127</c:v>
                </c:pt>
                <c:pt idx="21">
                  <c:v>103</c:v>
                </c:pt>
                <c:pt idx="22">
                  <c:v>140</c:v>
                </c:pt>
                <c:pt idx="23">
                  <c:v>121</c:v>
                </c:pt>
                <c:pt idx="24">
                  <c:v>91</c:v>
                </c:pt>
                <c:pt idx="25">
                  <c:v>107</c:v>
                </c:pt>
                <c:pt idx="26">
                  <c:v>130</c:v>
                </c:pt>
                <c:pt idx="27">
                  <c:v>102</c:v>
                </c:pt>
                <c:pt idx="28">
                  <c:v>87</c:v>
                </c:pt>
                <c:pt idx="29">
                  <c:v>130</c:v>
                </c:pt>
                <c:pt idx="30">
                  <c:v>172</c:v>
                </c:pt>
                <c:pt idx="31">
                  <c:v>108</c:v>
                </c:pt>
                <c:pt idx="32">
                  <c:v>95</c:v>
                </c:pt>
                <c:pt idx="33">
                  <c:v>124</c:v>
                </c:pt>
                <c:pt idx="34">
                  <c:v>154</c:v>
                </c:pt>
                <c:pt idx="35">
                  <c:v>129</c:v>
                </c:pt>
                <c:pt idx="36">
                  <c:v>115</c:v>
                </c:pt>
                <c:pt idx="37">
                  <c:v>171</c:v>
                </c:pt>
                <c:pt idx="38">
                  <c:v>105</c:v>
                </c:pt>
                <c:pt idx="39">
                  <c:v>126</c:v>
                </c:pt>
                <c:pt idx="40">
                  <c:v>103</c:v>
                </c:pt>
                <c:pt idx="41">
                  <c:v>123</c:v>
                </c:pt>
                <c:pt idx="42">
                  <c:v>195</c:v>
                </c:pt>
                <c:pt idx="43">
                  <c:v>141</c:v>
                </c:pt>
                <c:pt idx="44">
                  <c:v>90</c:v>
                </c:pt>
                <c:pt idx="45">
                  <c:v>150</c:v>
                </c:pt>
                <c:pt idx="46">
                  <c:v>106</c:v>
                </c:pt>
                <c:pt idx="47">
                  <c:v>164</c:v>
                </c:pt>
                <c:pt idx="48">
                  <c:v>151</c:v>
                </c:pt>
                <c:pt idx="49">
                  <c:v>100</c:v>
                </c:pt>
                <c:pt idx="50">
                  <c:v>132</c:v>
                </c:pt>
                <c:pt idx="51">
                  <c:v>142</c:v>
                </c:pt>
                <c:pt idx="52">
                  <c:v>127</c:v>
                </c:pt>
                <c:pt idx="53">
                  <c:v>226</c:v>
                </c:pt>
                <c:pt idx="54">
                  <c:v>125</c:v>
                </c:pt>
                <c:pt idx="55">
                  <c:v>159</c:v>
                </c:pt>
                <c:pt idx="56">
                  <c:v>116</c:v>
                </c:pt>
                <c:pt idx="57">
                  <c:v>90</c:v>
                </c:pt>
                <c:pt idx="58">
                  <c:v>106</c:v>
                </c:pt>
                <c:pt idx="59">
                  <c:v>83</c:v>
                </c:pt>
                <c:pt idx="60">
                  <c:v>87</c:v>
                </c:pt>
                <c:pt idx="61">
                  <c:v>95</c:v>
                </c:pt>
                <c:pt idx="62">
                  <c:v>126</c:v>
                </c:pt>
                <c:pt idx="63">
                  <c:v>110</c:v>
                </c:pt>
                <c:pt idx="64">
                  <c:v>92</c:v>
                </c:pt>
                <c:pt idx="65">
                  <c:v>102</c:v>
                </c:pt>
                <c:pt idx="66">
                  <c:v>91</c:v>
                </c:pt>
                <c:pt idx="67">
                  <c:v>135</c:v>
                </c:pt>
                <c:pt idx="68">
                  <c:v>95</c:v>
                </c:pt>
                <c:pt idx="69">
                  <c:v>115</c:v>
                </c:pt>
                <c:pt idx="70">
                  <c:v>115</c:v>
                </c:pt>
                <c:pt idx="71">
                  <c:v>144</c:v>
                </c:pt>
                <c:pt idx="72">
                  <c:v>112</c:v>
                </c:pt>
                <c:pt idx="73">
                  <c:v>93</c:v>
                </c:pt>
                <c:pt idx="74">
                  <c:v>143</c:v>
                </c:pt>
                <c:pt idx="75">
                  <c:v>125</c:v>
                </c:pt>
                <c:pt idx="76">
                  <c:v>121</c:v>
                </c:pt>
                <c:pt idx="77">
                  <c:v>236</c:v>
                </c:pt>
                <c:pt idx="78">
                  <c:v>174</c:v>
                </c:pt>
                <c:pt idx="79">
                  <c:v>74</c:v>
                </c:pt>
                <c:pt idx="80">
                  <c:v>110</c:v>
                </c:pt>
                <c:pt idx="81">
                  <c:v>101</c:v>
                </c:pt>
                <c:pt idx="82">
                  <c:v>93</c:v>
                </c:pt>
                <c:pt idx="83">
                  <c:v>98</c:v>
                </c:pt>
                <c:pt idx="84">
                  <c:v>140</c:v>
                </c:pt>
                <c:pt idx="85">
                  <c:v>154</c:v>
                </c:pt>
                <c:pt idx="86">
                  <c:v>92</c:v>
                </c:pt>
                <c:pt idx="87">
                  <c:v>147</c:v>
                </c:pt>
                <c:pt idx="88">
                  <c:v>102</c:v>
                </c:pt>
                <c:pt idx="89">
                  <c:v>129</c:v>
                </c:pt>
                <c:pt idx="90">
                  <c:v>106</c:v>
                </c:pt>
                <c:pt idx="91">
                  <c:v>82</c:v>
                </c:pt>
                <c:pt idx="92">
                  <c:v>120</c:v>
                </c:pt>
                <c:pt idx="93">
                  <c:v>116</c:v>
                </c:pt>
                <c:pt idx="94">
                  <c:v>174</c:v>
                </c:pt>
                <c:pt idx="95">
                  <c:v>122</c:v>
                </c:pt>
                <c:pt idx="96">
                  <c:v>115</c:v>
                </c:pt>
                <c:pt idx="97">
                  <c:v>129</c:v>
                </c:pt>
                <c:pt idx="98">
                  <c:v>107</c:v>
                </c:pt>
                <c:pt idx="99">
                  <c:v>118</c:v>
                </c:pt>
                <c:pt idx="100">
                  <c:v>94</c:v>
                </c:pt>
                <c:pt idx="101">
                  <c:v>113</c:v>
                </c:pt>
                <c:pt idx="102">
                  <c:v>127</c:v>
                </c:pt>
                <c:pt idx="103">
                  <c:v>133</c:v>
                </c:pt>
                <c:pt idx="104">
                  <c:v>169</c:v>
                </c:pt>
                <c:pt idx="105">
                  <c:v>117</c:v>
                </c:pt>
                <c:pt idx="106">
                  <c:v>146</c:v>
                </c:pt>
                <c:pt idx="107">
                  <c:v>88</c:v>
                </c:pt>
                <c:pt idx="108">
                  <c:v>143</c:v>
                </c:pt>
                <c:pt idx="109">
                  <c:v>119</c:v>
                </c:pt>
                <c:pt idx="110">
                  <c:v>138</c:v>
                </c:pt>
                <c:pt idx="111">
                  <c:v>112</c:v>
                </c:pt>
                <c:pt idx="112">
                  <c:v>90</c:v>
                </c:pt>
                <c:pt idx="113">
                  <c:v>108</c:v>
                </c:pt>
                <c:pt idx="114">
                  <c:v>81</c:v>
                </c:pt>
                <c:pt idx="115">
                  <c:v>97</c:v>
                </c:pt>
                <c:pt idx="116">
                  <c:v>157</c:v>
                </c:pt>
                <c:pt idx="117">
                  <c:v>130</c:v>
                </c:pt>
                <c:pt idx="118">
                  <c:v>109</c:v>
                </c:pt>
                <c:pt idx="119">
                  <c:v>106</c:v>
                </c:pt>
                <c:pt idx="120">
                  <c:v>110</c:v>
                </c:pt>
                <c:pt idx="121">
                  <c:v>131</c:v>
                </c:pt>
                <c:pt idx="122">
                  <c:v>86</c:v>
                </c:pt>
                <c:pt idx="123">
                  <c:v>90</c:v>
                </c:pt>
                <c:pt idx="124">
                  <c:v>96</c:v>
                </c:pt>
                <c:pt idx="125">
                  <c:v>108</c:v>
                </c:pt>
                <c:pt idx="126">
                  <c:v>110</c:v>
                </c:pt>
                <c:pt idx="127">
                  <c:v>167</c:v>
                </c:pt>
                <c:pt idx="128">
                  <c:v>148</c:v>
                </c:pt>
                <c:pt idx="129">
                  <c:v>97</c:v>
                </c:pt>
                <c:pt idx="130">
                  <c:v>122</c:v>
                </c:pt>
                <c:pt idx="131">
                  <c:v>120</c:v>
                </c:pt>
                <c:pt idx="132">
                  <c:v>138</c:v>
                </c:pt>
                <c:pt idx="133">
                  <c:v>93</c:v>
                </c:pt>
                <c:pt idx="134">
                  <c:v>175</c:v>
                </c:pt>
                <c:pt idx="135">
                  <c:v>126</c:v>
                </c:pt>
                <c:pt idx="136">
                  <c:v>120</c:v>
                </c:pt>
                <c:pt idx="137">
                  <c:v>129</c:v>
                </c:pt>
                <c:pt idx="138">
                  <c:v>113</c:v>
                </c:pt>
                <c:pt idx="139">
                  <c:v>100</c:v>
                </c:pt>
                <c:pt idx="140">
                  <c:v>117</c:v>
                </c:pt>
                <c:pt idx="141">
                  <c:v>108</c:v>
                </c:pt>
                <c:pt idx="142">
                  <c:v>118</c:v>
                </c:pt>
                <c:pt idx="143">
                  <c:v>97</c:v>
                </c:pt>
                <c:pt idx="144">
                  <c:v>137</c:v>
                </c:pt>
                <c:pt idx="145">
                  <c:v>151</c:v>
                </c:pt>
                <c:pt idx="146">
                  <c:v>93</c:v>
                </c:pt>
                <c:pt idx="147">
                  <c:v>142</c:v>
                </c:pt>
                <c:pt idx="148">
                  <c:v>128</c:v>
                </c:pt>
                <c:pt idx="149">
                  <c:v>133</c:v>
                </c:pt>
                <c:pt idx="150">
                  <c:v>86</c:v>
                </c:pt>
                <c:pt idx="151">
                  <c:v>96</c:v>
                </c:pt>
                <c:pt idx="152">
                  <c:v>155</c:v>
                </c:pt>
                <c:pt idx="153">
                  <c:v>103</c:v>
                </c:pt>
                <c:pt idx="154">
                  <c:v>112</c:v>
                </c:pt>
                <c:pt idx="155">
                  <c:v>150</c:v>
                </c:pt>
                <c:pt idx="156">
                  <c:v>115</c:v>
                </c:pt>
                <c:pt idx="157">
                  <c:v>93</c:v>
                </c:pt>
                <c:pt idx="158">
                  <c:v>123</c:v>
                </c:pt>
                <c:pt idx="159">
                  <c:v>154</c:v>
                </c:pt>
                <c:pt idx="160">
                  <c:v>145</c:v>
                </c:pt>
                <c:pt idx="161">
                  <c:v>115</c:v>
                </c:pt>
                <c:pt idx="162">
                  <c:v>108</c:v>
                </c:pt>
                <c:pt idx="163">
                  <c:v>116</c:v>
                </c:pt>
                <c:pt idx="164">
                  <c:v>122</c:v>
                </c:pt>
                <c:pt idx="165">
                  <c:v>112</c:v>
                </c:pt>
                <c:pt idx="166">
                  <c:v>118</c:v>
                </c:pt>
                <c:pt idx="167">
                  <c:v>122</c:v>
                </c:pt>
                <c:pt idx="168">
                  <c:v>120</c:v>
                </c:pt>
                <c:pt idx="169">
                  <c:v>133</c:v>
                </c:pt>
                <c:pt idx="170">
                  <c:v>127</c:v>
                </c:pt>
                <c:pt idx="171">
                  <c:v>135</c:v>
                </c:pt>
                <c:pt idx="172">
                  <c:v>141</c:v>
                </c:pt>
                <c:pt idx="173">
                  <c:v>124</c:v>
                </c:pt>
                <c:pt idx="174">
                  <c:v>138</c:v>
                </c:pt>
                <c:pt idx="175">
                  <c:v>150</c:v>
                </c:pt>
                <c:pt idx="176">
                  <c:v>108</c:v>
                </c:pt>
                <c:pt idx="177">
                  <c:v>113</c:v>
                </c:pt>
                <c:pt idx="178">
                  <c:v>122</c:v>
                </c:pt>
                <c:pt idx="179">
                  <c:v>121</c:v>
                </c:pt>
                <c:pt idx="180">
                  <c:v>82</c:v>
                </c:pt>
                <c:pt idx="181">
                  <c:v>138</c:v>
                </c:pt>
                <c:pt idx="182">
                  <c:v>140</c:v>
                </c:pt>
                <c:pt idx="183">
                  <c:v>121</c:v>
                </c:pt>
                <c:pt idx="184">
                  <c:v>99</c:v>
                </c:pt>
                <c:pt idx="185">
                  <c:v>135</c:v>
                </c:pt>
                <c:pt idx="186">
                  <c:v>136</c:v>
                </c:pt>
                <c:pt idx="187">
                  <c:v>87</c:v>
                </c:pt>
                <c:pt idx="188">
                  <c:v>84</c:v>
                </c:pt>
                <c:pt idx="189">
                  <c:v>127</c:v>
                </c:pt>
                <c:pt idx="190">
                  <c:v>133</c:v>
                </c:pt>
                <c:pt idx="191">
                  <c:v>117</c:v>
                </c:pt>
                <c:pt idx="192">
                  <c:v>118</c:v>
                </c:pt>
                <c:pt idx="193">
                  <c:v>149</c:v>
                </c:pt>
                <c:pt idx="194">
                  <c:v>110</c:v>
                </c:pt>
                <c:pt idx="195">
                  <c:v>94</c:v>
                </c:pt>
                <c:pt idx="196">
                  <c:v>106</c:v>
                </c:pt>
                <c:pt idx="197">
                  <c:v>96</c:v>
                </c:pt>
                <c:pt idx="198">
                  <c:v>104</c:v>
                </c:pt>
                <c:pt idx="199">
                  <c:v>105</c:v>
                </c:pt>
                <c:pt idx="200">
                  <c:v>134</c:v>
                </c:pt>
                <c:pt idx="201">
                  <c:v>143</c:v>
                </c:pt>
                <c:pt idx="202">
                  <c:v>130</c:v>
                </c:pt>
                <c:pt idx="203">
                  <c:v>139</c:v>
                </c:pt>
                <c:pt idx="204">
                  <c:v>153</c:v>
                </c:pt>
                <c:pt idx="205">
                  <c:v>116</c:v>
                </c:pt>
                <c:pt idx="206">
                  <c:v>114</c:v>
                </c:pt>
                <c:pt idx="207">
                  <c:v>94</c:v>
                </c:pt>
                <c:pt idx="208">
                  <c:v>94</c:v>
                </c:pt>
                <c:pt idx="209">
                  <c:v>119</c:v>
                </c:pt>
                <c:pt idx="210">
                  <c:v>138</c:v>
                </c:pt>
                <c:pt idx="211">
                  <c:v>108</c:v>
                </c:pt>
                <c:pt idx="212">
                  <c:v>110</c:v>
                </c:pt>
                <c:pt idx="213">
                  <c:v>200</c:v>
                </c:pt>
                <c:pt idx="214">
                  <c:v>96</c:v>
                </c:pt>
                <c:pt idx="215">
                  <c:v>98</c:v>
                </c:pt>
                <c:pt idx="216">
                  <c:v>178</c:v>
                </c:pt>
                <c:pt idx="217">
                  <c:v>105</c:v>
                </c:pt>
                <c:pt idx="218">
                  <c:v>120</c:v>
                </c:pt>
                <c:pt idx="219">
                  <c:v>99</c:v>
                </c:pt>
                <c:pt idx="220">
                  <c:v>94</c:v>
                </c:pt>
                <c:pt idx="221">
                  <c:v>94</c:v>
                </c:pt>
                <c:pt idx="222">
                  <c:v>116</c:v>
                </c:pt>
                <c:pt idx="223">
                  <c:v>108</c:v>
                </c:pt>
                <c:pt idx="224">
                  <c:v>139</c:v>
                </c:pt>
                <c:pt idx="225">
                  <c:v>101</c:v>
                </c:pt>
                <c:pt idx="226">
                  <c:v>130</c:v>
                </c:pt>
                <c:pt idx="227">
                  <c:v>129</c:v>
                </c:pt>
                <c:pt idx="228">
                  <c:v>107</c:v>
                </c:pt>
                <c:pt idx="229">
                  <c:v>109</c:v>
                </c:pt>
                <c:pt idx="230">
                  <c:v>110</c:v>
                </c:pt>
                <c:pt idx="231">
                  <c:v>139</c:v>
                </c:pt>
                <c:pt idx="232">
                  <c:v>116</c:v>
                </c:pt>
                <c:pt idx="233">
                  <c:v>104</c:v>
                </c:pt>
                <c:pt idx="234">
                  <c:v>98</c:v>
                </c:pt>
                <c:pt idx="235">
                  <c:v>92</c:v>
                </c:pt>
                <c:pt idx="236">
                  <c:v>108</c:v>
                </c:pt>
                <c:pt idx="237">
                  <c:v>108</c:v>
                </c:pt>
                <c:pt idx="238">
                  <c:v>174</c:v>
                </c:pt>
                <c:pt idx="239">
                  <c:v>135</c:v>
                </c:pt>
                <c:pt idx="240">
                  <c:v>108</c:v>
                </c:pt>
                <c:pt idx="241">
                  <c:v>130</c:v>
                </c:pt>
                <c:pt idx="242">
                  <c:v>153</c:v>
                </c:pt>
                <c:pt idx="243">
                  <c:v>95</c:v>
                </c:pt>
                <c:pt idx="244">
                  <c:v>95</c:v>
                </c:pt>
                <c:pt idx="245">
                  <c:v>123</c:v>
                </c:pt>
                <c:pt idx="246">
                  <c:v>136</c:v>
                </c:pt>
                <c:pt idx="247">
                  <c:v>109</c:v>
                </c:pt>
                <c:pt idx="248">
                  <c:v>89</c:v>
                </c:pt>
                <c:pt idx="249">
                  <c:v>108</c:v>
                </c:pt>
                <c:pt idx="250">
                  <c:v>92</c:v>
                </c:pt>
                <c:pt idx="251">
                  <c:v>92</c:v>
                </c:pt>
                <c:pt idx="252">
                  <c:v>103</c:v>
                </c:pt>
                <c:pt idx="253">
                  <c:v>158</c:v>
                </c:pt>
                <c:pt idx="254">
                  <c:v>124</c:v>
                </c:pt>
                <c:pt idx="255">
                  <c:v>99</c:v>
                </c:pt>
                <c:pt idx="256">
                  <c:v>102</c:v>
                </c:pt>
                <c:pt idx="257">
                  <c:v>131</c:v>
                </c:pt>
                <c:pt idx="258">
                  <c:v>132</c:v>
                </c:pt>
                <c:pt idx="259">
                  <c:v>84</c:v>
                </c:pt>
                <c:pt idx="260">
                  <c:v>89</c:v>
                </c:pt>
                <c:pt idx="261">
                  <c:v>90</c:v>
                </c:pt>
                <c:pt idx="262">
                  <c:v>120</c:v>
                </c:pt>
                <c:pt idx="263">
                  <c:v>112</c:v>
                </c:pt>
                <c:pt idx="264">
                  <c:v>91</c:v>
                </c:pt>
                <c:pt idx="265">
                  <c:v>92</c:v>
                </c:pt>
                <c:pt idx="266">
                  <c:v>121</c:v>
                </c:pt>
                <c:pt idx="267">
                  <c:v>115</c:v>
                </c:pt>
                <c:pt idx="268">
                  <c:v>132</c:v>
                </c:pt>
                <c:pt idx="269">
                  <c:v>119</c:v>
                </c:pt>
                <c:pt idx="270">
                  <c:v>171</c:v>
                </c:pt>
                <c:pt idx="271">
                  <c:v>97</c:v>
                </c:pt>
                <c:pt idx="272">
                  <c:v>121</c:v>
                </c:pt>
                <c:pt idx="273">
                  <c:v>105</c:v>
                </c:pt>
                <c:pt idx="274">
                  <c:v>106</c:v>
                </c:pt>
                <c:pt idx="275">
                  <c:v>133</c:v>
                </c:pt>
                <c:pt idx="276">
                  <c:v>115</c:v>
                </c:pt>
                <c:pt idx="277">
                  <c:v>95</c:v>
                </c:pt>
                <c:pt idx="278">
                  <c:v>131</c:v>
                </c:pt>
                <c:pt idx="279">
                  <c:v>126</c:v>
                </c:pt>
                <c:pt idx="280">
                  <c:v>126</c:v>
                </c:pt>
                <c:pt idx="281">
                  <c:v>106</c:v>
                </c:pt>
                <c:pt idx="282">
                  <c:v>104</c:v>
                </c:pt>
                <c:pt idx="283">
                  <c:v>116</c:v>
                </c:pt>
                <c:pt idx="284">
                  <c:v>102</c:v>
                </c:pt>
                <c:pt idx="285">
                  <c:v>98</c:v>
                </c:pt>
                <c:pt idx="286">
                  <c:v>88</c:v>
                </c:pt>
                <c:pt idx="287">
                  <c:v>105</c:v>
                </c:pt>
                <c:pt idx="288">
                  <c:v>97</c:v>
                </c:pt>
                <c:pt idx="289">
                  <c:v>183</c:v>
                </c:pt>
                <c:pt idx="290">
                  <c:v>119</c:v>
                </c:pt>
                <c:pt idx="291">
                  <c:v>88</c:v>
                </c:pt>
                <c:pt idx="292">
                  <c:v>112</c:v>
                </c:pt>
                <c:pt idx="293">
                  <c:v>122</c:v>
                </c:pt>
                <c:pt idx="294">
                  <c:v>101</c:v>
                </c:pt>
                <c:pt idx="295">
                  <c:v>128</c:v>
                </c:pt>
                <c:pt idx="296">
                  <c:v>103</c:v>
                </c:pt>
                <c:pt idx="297">
                  <c:v>104</c:v>
                </c:pt>
                <c:pt idx="298">
                  <c:v>188</c:v>
                </c:pt>
                <c:pt idx="299">
                  <c:v>154</c:v>
                </c:pt>
                <c:pt idx="300">
                  <c:v>106</c:v>
                </c:pt>
                <c:pt idx="301">
                  <c:v>156</c:v>
                </c:pt>
                <c:pt idx="302">
                  <c:v>108</c:v>
                </c:pt>
                <c:pt idx="303">
                  <c:v>90</c:v>
                </c:pt>
                <c:pt idx="304">
                  <c:v>112</c:v>
                </c:pt>
                <c:pt idx="305">
                  <c:v>125</c:v>
                </c:pt>
                <c:pt idx="306">
                  <c:v>102</c:v>
                </c:pt>
                <c:pt idx="307">
                  <c:v>99</c:v>
                </c:pt>
                <c:pt idx="308">
                  <c:v>88</c:v>
                </c:pt>
                <c:pt idx="309">
                  <c:v>120</c:v>
                </c:pt>
                <c:pt idx="310">
                  <c:v>114</c:v>
                </c:pt>
                <c:pt idx="311">
                  <c:v>96</c:v>
                </c:pt>
                <c:pt idx="312">
                  <c:v>112</c:v>
                </c:pt>
                <c:pt idx="313">
                  <c:v>89</c:v>
                </c:pt>
                <c:pt idx="314">
                  <c:v>189</c:v>
                </c:pt>
                <c:pt idx="315">
                  <c:v>96</c:v>
                </c:pt>
                <c:pt idx="316">
                  <c:v>103</c:v>
                </c:pt>
                <c:pt idx="317">
                  <c:v>83</c:v>
                </c:pt>
                <c:pt idx="318">
                  <c:v>96</c:v>
                </c:pt>
                <c:pt idx="319">
                  <c:v>113</c:v>
                </c:pt>
                <c:pt idx="320">
                  <c:v>190</c:v>
                </c:pt>
                <c:pt idx="321">
                  <c:v>107</c:v>
                </c:pt>
                <c:pt idx="322">
                  <c:v>143</c:v>
                </c:pt>
                <c:pt idx="323">
                  <c:v>110</c:v>
                </c:pt>
                <c:pt idx="324">
                  <c:v>99</c:v>
                </c:pt>
                <c:pt idx="325">
                  <c:v>117</c:v>
                </c:pt>
                <c:pt idx="326">
                  <c:v>123</c:v>
                </c:pt>
                <c:pt idx="327">
                  <c:v>122</c:v>
                </c:pt>
                <c:pt idx="328">
                  <c:v>83</c:v>
                </c:pt>
                <c:pt idx="329">
                  <c:v>129</c:v>
                </c:pt>
                <c:pt idx="330">
                  <c:v>95</c:v>
                </c:pt>
                <c:pt idx="331">
                  <c:v>133</c:v>
                </c:pt>
                <c:pt idx="332">
                  <c:v>91</c:v>
                </c:pt>
                <c:pt idx="333">
                  <c:v>185</c:v>
                </c:pt>
                <c:pt idx="334">
                  <c:v>124</c:v>
                </c:pt>
                <c:pt idx="335">
                  <c:v>84</c:v>
                </c:pt>
                <c:pt idx="336">
                  <c:v>131</c:v>
                </c:pt>
                <c:pt idx="337">
                  <c:v>93</c:v>
                </c:pt>
                <c:pt idx="338">
                  <c:v>131</c:v>
                </c:pt>
                <c:pt idx="339">
                  <c:v>85</c:v>
                </c:pt>
                <c:pt idx="340">
                  <c:v>123</c:v>
                </c:pt>
                <c:pt idx="341">
                  <c:v>107</c:v>
                </c:pt>
                <c:pt idx="342">
                  <c:v>93</c:v>
                </c:pt>
                <c:pt idx="343">
                  <c:v>111</c:v>
                </c:pt>
                <c:pt idx="344">
                  <c:v>132</c:v>
                </c:pt>
                <c:pt idx="345">
                  <c:v>132</c:v>
                </c:pt>
                <c:pt idx="346">
                  <c:v>121</c:v>
                </c:pt>
                <c:pt idx="347">
                  <c:v>107</c:v>
                </c:pt>
                <c:pt idx="348">
                  <c:v>80</c:v>
                </c:pt>
                <c:pt idx="349">
                  <c:v>86</c:v>
                </c:pt>
                <c:pt idx="350">
                  <c:v>97</c:v>
                </c:pt>
                <c:pt idx="351">
                  <c:v>134</c:v>
                </c:pt>
                <c:pt idx="352">
                  <c:v>109</c:v>
                </c:pt>
                <c:pt idx="353">
                  <c:v>149</c:v>
                </c:pt>
                <c:pt idx="354">
                  <c:v>110</c:v>
                </c:pt>
                <c:pt idx="355">
                  <c:v>116</c:v>
                </c:pt>
                <c:pt idx="356">
                  <c:v>104</c:v>
                </c:pt>
                <c:pt idx="357">
                  <c:v>113</c:v>
                </c:pt>
                <c:pt idx="358">
                  <c:v>116</c:v>
                </c:pt>
                <c:pt idx="359">
                  <c:v>116</c:v>
                </c:pt>
                <c:pt idx="360">
                  <c:v>114</c:v>
                </c:pt>
                <c:pt idx="361">
                  <c:v>128</c:v>
                </c:pt>
                <c:pt idx="362">
                  <c:v>107</c:v>
                </c:pt>
                <c:pt idx="363">
                  <c:v>127</c:v>
                </c:pt>
                <c:pt idx="364">
                  <c:v>154</c:v>
                </c:pt>
                <c:pt idx="365">
                  <c:v>106</c:v>
                </c:pt>
                <c:pt idx="366">
                  <c:v>126</c:v>
                </c:pt>
                <c:pt idx="367">
                  <c:v>88</c:v>
                </c:pt>
                <c:pt idx="368">
                  <c:v>143</c:v>
                </c:pt>
                <c:pt idx="369">
                  <c:v>120</c:v>
                </c:pt>
                <c:pt idx="370">
                  <c:v>101</c:v>
                </c:pt>
                <c:pt idx="371">
                  <c:v>139</c:v>
                </c:pt>
                <c:pt idx="372">
                  <c:v>85</c:v>
                </c:pt>
                <c:pt idx="373">
                  <c:v>103</c:v>
                </c:pt>
                <c:pt idx="374">
                  <c:v>120</c:v>
                </c:pt>
                <c:pt idx="375">
                  <c:v>111</c:v>
                </c:pt>
                <c:pt idx="376">
                  <c:v>104</c:v>
                </c:pt>
                <c:pt idx="377">
                  <c:v>96</c:v>
                </c:pt>
                <c:pt idx="378">
                  <c:v>138</c:v>
                </c:pt>
                <c:pt idx="379">
                  <c:v>100</c:v>
                </c:pt>
                <c:pt idx="380">
                  <c:v>133</c:v>
                </c:pt>
                <c:pt idx="381">
                  <c:v>85</c:v>
                </c:pt>
                <c:pt idx="382">
                  <c:v>91</c:v>
                </c:pt>
                <c:pt idx="383">
                  <c:v>102</c:v>
                </c:pt>
                <c:pt idx="384">
                  <c:v>165</c:v>
                </c:pt>
                <c:pt idx="385">
                  <c:v>138</c:v>
                </c:pt>
                <c:pt idx="386">
                  <c:v>115</c:v>
                </c:pt>
                <c:pt idx="387">
                  <c:v>103</c:v>
                </c:pt>
                <c:pt idx="388">
                  <c:v>134</c:v>
                </c:pt>
                <c:pt idx="389">
                  <c:v>84</c:v>
                </c:pt>
                <c:pt idx="390">
                  <c:v>129</c:v>
                </c:pt>
                <c:pt idx="391">
                  <c:v>109</c:v>
                </c:pt>
                <c:pt idx="392">
                  <c:v>111</c:v>
                </c:pt>
                <c:pt idx="393">
                  <c:v>84</c:v>
                </c:pt>
                <c:pt idx="394">
                  <c:v>124</c:v>
                </c:pt>
                <c:pt idx="395">
                  <c:v>153</c:v>
                </c:pt>
                <c:pt idx="396">
                  <c:v>119</c:v>
                </c:pt>
                <c:pt idx="397">
                  <c:v>85</c:v>
                </c:pt>
                <c:pt idx="398">
                  <c:v>97</c:v>
                </c:pt>
                <c:pt idx="399">
                  <c:v>117</c:v>
                </c:pt>
                <c:pt idx="400">
                  <c:v>112</c:v>
                </c:pt>
                <c:pt idx="401">
                  <c:v>78</c:v>
                </c:pt>
                <c:pt idx="402">
                  <c:v>105</c:v>
                </c:pt>
                <c:pt idx="403">
                  <c:v>141</c:v>
                </c:pt>
                <c:pt idx="404">
                  <c:v>115</c:v>
                </c:pt>
                <c:pt idx="405">
                  <c:v>109</c:v>
                </c:pt>
                <c:pt idx="406">
                  <c:v>110</c:v>
                </c:pt>
                <c:pt idx="407">
                  <c:v>126</c:v>
                </c:pt>
                <c:pt idx="408">
                  <c:v>105</c:v>
                </c:pt>
                <c:pt idx="409">
                  <c:v>87</c:v>
                </c:pt>
                <c:pt idx="410">
                  <c:v>136</c:v>
                </c:pt>
                <c:pt idx="411">
                  <c:v>108</c:v>
                </c:pt>
                <c:pt idx="412">
                  <c:v>184</c:v>
                </c:pt>
                <c:pt idx="413">
                  <c:v>125</c:v>
                </c:pt>
                <c:pt idx="414">
                  <c:v>98</c:v>
                </c:pt>
                <c:pt idx="415">
                  <c:v>92</c:v>
                </c:pt>
                <c:pt idx="416">
                  <c:v>109</c:v>
                </c:pt>
                <c:pt idx="417">
                  <c:v>98</c:v>
                </c:pt>
                <c:pt idx="418">
                  <c:v>87</c:v>
                </c:pt>
                <c:pt idx="419">
                  <c:v>110</c:v>
                </c:pt>
                <c:pt idx="420">
                  <c:v>102</c:v>
                </c:pt>
                <c:pt idx="421">
                  <c:v>107</c:v>
                </c:pt>
                <c:pt idx="422">
                  <c:v>93</c:v>
                </c:pt>
                <c:pt idx="423">
                  <c:v>95</c:v>
                </c:pt>
                <c:pt idx="424">
                  <c:v>120</c:v>
                </c:pt>
                <c:pt idx="425">
                  <c:v>104</c:v>
                </c:pt>
                <c:pt idx="426">
                  <c:v>93</c:v>
                </c:pt>
                <c:pt idx="427">
                  <c:v>115</c:v>
                </c:pt>
                <c:pt idx="428">
                  <c:v>139</c:v>
                </c:pt>
                <c:pt idx="429">
                  <c:v>111</c:v>
                </c:pt>
                <c:pt idx="430">
                  <c:v>101</c:v>
                </c:pt>
                <c:pt idx="431">
                  <c:v>161</c:v>
                </c:pt>
                <c:pt idx="432">
                  <c:v>145</c:v>
                </c:pt>
                <c:pt idx="433">
                  <c:v>116</c:v>
                </c:pt>
                <c:pt idx="434">
                  <c:v>141</c:v>
                </c:pt>
                <c:pt idx="435">
                  <c:v>157</c:v>
                </c:pt>
                <c:pt idx="436">
                  <c:v>127</c:v>
                </c:pt>
                <c:pt idx="437">
                  <c:v>87</c:v>
                </c:pt>
                <c:pt idx="438">
                  <c:v>130</c:v>
                </c:pt>
                <c:pt idx="439">
                  <c:v>128</c:v>
                </c:pt>
                <c:pt idx="440">
                  <c:v>99</c:v>
                </c:pt>
                <c:pt idx="441">
                  <c:v>150</c:v>
                </c:pt>
                <c:pt idx="442">
                  <c:v>113</c:v>
                </c:pt>
                <c:pt idx="443">
                  <c:v>122</c:v>
                </c:pt>
                <c:pt idx="444">
                  <c:v>85</c:v>
                </c:pt>
                <c:pt idx="445">
                  <c:v>128</c:v>
                </c:pt>
                <c:pt idx="446">
                  <c:v>170</c:v>
                </c:pt>
                <c:pt idx="447">
                  <c:v>94</c:v>
                </c:pt>
                <c:pt idx="448">
                  <c:v>130</c:v>
                </c:pt>
                <c:pt idx="449">
                  <c:v>113</c:v>
                </c:pt>
                <c:pt idx="450">
                  <c:v>116</c:v>
                </c:pt>
                <c:pt idx="451">
                  <c:v>108</c:v>
                </c:pt>
                <c:pt idx="452">
                  <c:v>123</c:v>
                </c:pt>
                <c:pt idx="453">
                  <c:v>103</c:v>
                </c:pt>
                <c:pt idx="454">
                  <c:v>129</c:v>
                </c:pt>
                <c:pt idx="455">
                  <c:v>98</c:v>
                </c:pt>
                <c:pt idx="456">
                  <c:v>101</c:v>
                </c:pt>
                <c:pt idx="457">
                  <c:v>88</c:v>
                </c:pt>
                <c:pt idx="458">
                  <c:v>96</c:v>
                </c:pt>
                <c:pt idx="459">
                  <c:v>112</c:v>
                </c:pt>
                <c:pt idx="460">
                  <c:v>123</c:v>
                </c:pt>
                <c:pt idx="461">
                  <c:v>131</c:v>
                </c:pt>
                <c:pt idx="462">
                  <c:v>95</c:v>
                </c:pt>
                <c:pt idx="463">
                  <c:v>125</c:v>
                </c:pt>
                <c:pt idx="464">
                  <c:v>96</c:v>
                </c:pt>
                <c:pt idx="465">
                  <c:v>104</c:v>
                </c:pt>
                <c:pt idx="466">
                  <c:v>91</c:v>
                </c:pt>
                <c:pt idx="467">
                  <c:v>94</c:v>
                </c:pt>
                <c:pt idx="468">
                  <c:v>89</c:v>
                </c:pt>
                <c:pt idx="469">
                  <c:v>103</c:v>
                </c:pt>
                <c:pt idx="470">
                  <c:v>98</c:v>
                </c:pt>
                <c:pt idx="471">
                  <c:v>101</c:v>
                </c:pt>
                <c:pt idx="472">
                  <c:v>93</c:v>
                </c:pt>
                <c:pt idx="473">
                  <c:v>105</c:v>
                </c:pt>
                <c:pt idx="474">
                  <c:v>83</c:v>
                </c:pt>
                <c:pt idx="475">
                  <c:v>98</c:v>
                </c:pt>
                <c:pt idx="476">
                  <c:v>97</c:v>
                </c:pt>
                <c:pt idx="477">
                  <c:v>134</c:v>
                </c:pt>
                <c:pt idx="478">
                  <c:v>88</c:v>
                </c:pt>
                <c:pt idx="479">
                  <c:v>153</c:v>
                </c:pt>
                <c:pt idx="480">
                  <c:v>101</c:v>
                </c:pt>
                <c:pt idx="481">
                  <c:v>162</c:v>
                </c:pt>
                <c:pt idx="482">
                  <c:v>81</c:v>
                </c:pt>
                <c:pt idx="483">
                  <c:v>100</c:v>
                </c:pt>
                <c:pt idx="484">
                  <c:v>112</c:v>
                </c:pt>
                <c:pt idx="485">
                  <c:v>125</c:v>
                </c:pt>
                <c:pt idx="486">
                  <c:v>119</c:v>
                </c:pt>
                <c:pt idx="487">
                  <c:v>115</c:v>
                </c:pt>
                <c:pt idx="488">
                  <c:v>109</c:v>
                </c:pt>
                <c:pt idx="489">
                  <c:v>107</c:v>
                </c:pt>
                <c:pt idx="490">
                  <c:v>81</c:v>
                </c:pt>
                <c:pt idx="491">
                  <c:v>82</c:v>
                </c:pt>
                <c:pt idx="492">
                  <c:v>96</c:v>
                </c:pt>
                <c:pt idx="493">
                  <c:v>102</c:v>
                </c:pt>
                <c:pt idx="494">
                  <c:v>119</c:v>
                </c:pt>
                <c:pt idx="495">
                  <c:v>88</c:v>
                </c:pt>
                <c:pt idx="496">
                  <c:v>137</c:v>
                </c:pt>
                <c:pt idx="497">
                  <c:v>124</c:v>
                </c:pt>
                <c:pt idx="498">
                  <c:v>88</c:v>
                </c:pt>
                <c:pt idx="499">
                  <c:v>92</c:v>
                </c:pt>
                <c:pt idx="500">
                  <c:v>107</c:v>
                </c:pt>
                <c:pt idx="501">
                  <c:v>100</c:v>
                </c:pt>
                <c:pt idx="502">
                  <c:v>110</c:v>
                </c:pt>
                <c:pt idx="503">
                  <c:v>95</c:v>
                </c:pt>
                <c:pt idx="504">
                  <c:v>92</c:v>
                </c:pt>
                <c:pt idx="505">
                  <c:v>117</c:v>
                </c:pt>
                <c:pt idx="506">
                  <c:v>142</c:v>
                </c:pt>
                <c:pt idx="507">
                  <c:v>102</c:v>
                </c:pt>
                <c:pt idx="508">
                  <c:v>74</c:v>
                </c:pt>
                <c:pt idx="509">
                  <c:v>122</c:v>
                </c:pt>
                <c:pt idx="510">
                  <c:v>113</c:v>
                </c:pt>
                <c:pt idx="511">
                  <c:v>116</c:v>
                </c:pt>
                <c:pt idx="512">
                  <c:v>94</c:v>
                </c:pt>
                <c:pt idx="513">
                  <c:v>96</c:v>
                </c:pt>
                <c:pt idx="514">
                  <c:v>124</c:v>
                </c:pt>
                <c:pt idx="515">
                  <c:v>109</c:v>
                </c:pt>
                <c:pt idx="516">
                  <c:v>130</c:v>
                </c:pt>
                <c:pt idx="517">
                  <c:v>156</c:v>
                </c:pt>
                <c:pt idx="518">
                  <c:v>88</c:v>
                </c:pt>
                <c:pt idx="519">
                  <c:v>97</c:v>
                </c:pt>
                <c:pt idx="520">
                  <c:v>98</c:v>
                </c:pt>
                <c:pt idx="521">
                  <c:v>125</c:v>
                </c:pt>
                <c:pt idx="522">
                  <c:v>117</c:v>
                </c:pt>
                <c:pt idx="523">
                  <c:v>92</c:v>
                </c:pt>
                <c:pt idx="524">
                  <c:v>110</c:v>
                </c:pt>
                <c:pt idx="525">
                  <c:v>115</c:v>
                </c:pt>
                <c:pt idx="526">
                  <c:v>112</c:v>
                </c:pt>
                <c:pt idx="527">
                  <c:v>138</c:v>
                </c:pt>
                <c:pt idx="528">
                  <c:v>108</c:v>
                </c:pt>
                <c:pt idx="529">
                  <c:v>98</c:v>
                </c:pt>
                <c:pt idx="530">
                  <c:v>118</c:v>
                </c:pt>
                <c:pt idx="531">
                  <c:v>100</c:v>
                </c:pt>
                <c:pt idx="532">
                  <c:v>124</c:v>
                </c:pt>
                <c:pt idx="533">
                  <c:v>109</c:v>
                </c:pt>
                <c:pt idx="534">
                  <c:v>117</c:v>
                </c:pt>
                <c:pt idx="535">
                  <c:v>112</c:v>
                </c:pt>
                <c:pt idx="536">
                  <c:v>143</c:v>
                </c:pt>
                <c:pt idx="537">
                  <c:v>289</c:v>
                </c:pt>
                <c:pt idx="538">
                  <c:v>119</c:v>
                </c:pt>
                <c:pt idx="539">
                  <c:v>89</c:v>
                </c:pt>
                <c:pt idx="540">
                  <c:v>111</c:v>
                </c:pt>
                <c:pt idx="541">
                  <c:v>114</c:v>
                </c:pt>
                <c:pt idx="542">
                  <c:v>106</c:v>
                </c:pt>
                <c:pt idx="543">
                  <c:v>119</c:v>
                </c:pt>
                <c:pt idx="544">
                  <c:v>111</c:v>
                </c:pt>
                <c:pt idx="545">
                  <c:v>105</c:v>
                </c:pt>
                <c:pt idx="546">
                  <c:v>101</c:v>
                </c:pt>
                <c:pt idx="547">
                  <c:v>94</c:v>
                </c:pt>
                <c:pt idx="548">
                  <c:v>132</c:v>
                </c:pt>
                <c:pt idx="549">
                  <c:v>78</c:v>
                </c:pt>
                <c:pt idx="550">
                  <c:v>98</c:v>
                </c:pt>
                <c:pt idx="551">
                  <c:v>121</c:v>
                </c:pt>
                <c:pt idx="552">
                  <c:v>139</c:v>
                </c:pt>
                <c:pt idx="553">
                  <c:v>108</c:v>
                </c:pt>
                <c:pt idx="554">
                  <c:v>123</c:v>
                </c:pt>
                <c:pt idx="555">
                  <c:v>99</c:v>
                </c:pt>
                <c:pt idx="556">
                  <c:v>111</c:v>
                </c:pt>
                <c:pt idx="557">
                  <c:v>103</c:v>
                </c:pt>
                <c:pt idx="558">
                  <c:v>95</c:v>
                </c:pt>
                <c:pt idx="559">
                  <c:v>101</c:v>
                </c:pt>
                <c:pt idx="560">
                  <c:v>90</c:v>
                </c:pt>
                <c:pt idx="561">
                  <c:v>89</c:v>
                </c:pt>
                <c:pt idx="562">
                  <c:v>99</c:v>
                </c:pt>
                <c:pt idx="563">
                  <c:v>89</c:v>
                </c:pt>
                <c:pt idx="564">
                  <c:v>108</c:v>
                </c:pt>
                <c:pt idx="565">
                  <c:v>114</c:v>
                </c:pt>
                <c:pt idx="566">
                  <c:v>102</c:v>
                </c:pt>
                <c:pt idx="567">
                  <c:v>153</c:v>
                </c:pt>
                <c:pt idx="568">
                  <c:v>97</c:v>
                </c:pt>
                <c:pt idx="569">
                  <c:v>101</c:v>
                </c:pt>
                <c:pt idx="570">
                  <c:v>123</c:v>
                </c:pt>
                <c:pt idx="571">
                  <c:v>90</c:v>
                </c:pt>
                <c:pt idx="572">
                  <c:v>114</c:v>
                </c:pt>
                <c:pt idx="573">
                  <c:v>110</c:v>
                </c:pt>
                <c:pt idx="574">
                  <c:v>95</c:v>
                </c:pt>
                <c:pt idx="575">
                  <c:v>131</c:v>
                </c:pt>
                <c:pt idx="576">
                  <c:v>110</c:v>
                </c:pt>
                <c:pt idx="577">
                  <c:v>116</c:v>
                </c:pt>
                <c:pt idx="578">
                  <c:v>95</c:v>
                </c:pt>
                <c:pt idx="579">
                  <c:v>132</c:v>
                </c:pt>
                <c:pt idx="580">
                  <c:v>107</c:v>
                </c:pt>
                <c:pt idx="581">
                  <c:v>161</c:v>
                </c:pt>
                <c:pt idx="582">
                  <c:v>97</c:v>
                </c:pt>
                <c:pt idx="583">
                  <c:v>128</c:v>
                </c:pt>
                <c:pt idx="584">
                  <c:v>220</c:v>
                </c:pt>
                <c:pt idx="585">
                  <c:v>89</c:v>
                </c:pt>
                <c:pt idx="586">
                  <c:v>102</c:v>
                </c:pt>
                <c:pt idx="587">
                  <c:v>92</c:v>
                </c:pt>
                <c:pt idx="588">
                  <c:v>92</c:v>
                </c:pt>
                <c:pt idx="589">
                  <c:v>128</c:v>
                </c:pt>
                <c:pt idx="590">
                  <c:v>109</c:v>
                </c:pt>
                <c:pt idx="591">
                  <c:v>117</c:v>
                </c:pt>
                <c:pt idx="592">
                  <c:v>98</c:v>
                </c:pt>
                <c:pt idx="593">
                  <c:v>101</c:v>
                </c:pt>
                <c:pt idx="594">
                  <c:v>103</c:v>
                </c:pt>
                <c:pt idx="595">
                  <c:v>129</c:v>
                </c:pt>
                <c:pt idx="596">
                  <c:v>102</c:v>
                </c:pt>
                <c:pt idx="597">
                  <c:v>115</c:v>
                </c:pt>
                <c:pt idx="598">
                  <c:v>107</c:v>
                </c:pt>
                <c:pt idx="599">
                  <c:v>95</c:v>
                </c:pt>
                <c:pt idx="600">
                  <c:v>93</c:v>
                </c:pt>
                <c:pt idx="601">
                  <c:v>107</c:v>
                </c:pt>
                <c:pt idx="602">
                  <c:v>125</c:v>
                </c:pt>
                <c:pt idx="603">
                  <c:v>130</c:v>
                </c:pt>
                <c:pt idx="604">
                  <c:v>116</c:v>
                </c:pt>
                <c:pt idx="605">
                  <c:v>155</c:v>
                </c:pt>
                <c:pt idx="606">
                  <c:v>93</c:v>
                </c:pt>
                <c:pt idx="607">
                  <c:v>151</c:v>
                </c:pt>
                <c:pt idx="608">
                  <c:v>99</c:v>
                </c:pt>
                <c:pt idx="609">
                  <c:v>91</c:v>
                </c:pt>
                <c:pt idx="610">
                  <c:v>94</c:v>
                </c:pt>
                <c:pt idx="611">
                  <c:v>130</c:v>
                </c:pt>
                <c:pt idx="612">
                  <c:v>97</c:v>
                </c:pt>
                <c:pt idx="613">
                  <c:v>98</c:v>
                </c:pt>
                <c:pt idx="614">
                  <c:v>120</c:v>
                </c:pt>
                <c:pt idx="615">
                  <c:v>105</c:v>
                </c:pt>
                <c:pt idx="616">
                  <c:v>95</c:v>
                </c:pt>
                <c:pt idx="617">
                  <c:v>120</c:v>
                </c:pt>
                <c:pt idx="618">
                  <c:v>94</c:v>
                </c:pt>
                <c:pt idx="619">
                  <c:v>109</c:v>
                </c:pt>
                <c:pt idx="620">
                  <c:v>106</c:v>
                </c:pt>
                <c:pt idx="621">
                  <c:v>139</c:v>
                </c:pt>
                <c:pt idx="622">
                  <c:v>115</c:v>
                </c:pt>
                <c:pt idx="623">
                  <c:v>106</c:v>
                </c:pt>
                <c:pt idx="624">
                  <c:v>115</c:v>
                </c:pt>
                <c:pt idx="625">
                  <c:v>94</c:v>
                </c:pt>
                <c:pt idx="626">
                  <c:v>124</c:v>
                </c:pt>
                <c:pt idx="627">
                  <c:v>181</c:v>
                </c:pt>
                <c:pt idx="628">
                  <c:v>87</c:v>
                </c:pt>
                <c:pt idx="629">
                  <c:v>100</c:v>
                </c:pt>
                <c:pt idx="630">
                  <c:v>118</c:v>
                </c:pt>
                <c:pt idx="631">
                  <c:v>101</c:v>
                </c:pt>
                <c:pt idx="632">
                  <c:v>131</c:v>
                </c:pt>
                <c:pt idx="633">
                  <c:v>80</c:v>
                </c:pt>
                <c:pt idx="634">
                  <c:v>88</c:v>
                </c:pt>
                <c:pt idx="635">
                  <c:v>121</c:v>
                </c:pt>
                <c:pt idx="636">
                  <c:v>113</c:v>
                </c:pt>
                <c:pt idx="637">
                  <c:v>88</c:v>
                </c:pt>
                <c:pt idx="638">
                  <c:v>111</c:v>
                </c:pt>
                <c:pt idx="639">
                  <c:v>121</c:v>
                </c:pt>
                <c:pt idx="640">
                  <c:v>94</c:v>
                </c:pt>
                <c:pt idx="641">
                  <c:v>143</c:v>
                </c:pt>
                <c:pt idx="642">
                  <c:v>121</c:v>
                </c:pt>
                <c:pt idx="643">
                  <c:v>113</c:v>
                </c:pt>
                <c:pt idx="644">
                  <c:v>116</c:v>
                </c:pt>
                <c:pt idx="645">
                  <c:v>107</c:v>
                </c:pt>
                <c:pt idx="646">
                  <c:v>115</c:v>
                </c:pt>
                <c:pt idx="647">
                  <c:v>84</c:v>
                </c:pt>
                <c:pt idx="648">
                  <c:v>101</c:v>
                </c:pt>
                <c:pt idx="649">
                  <c:v>87</c:v>
                </c:pt>
                <c:pt idx="650">
                  <c:v>95</c:v>
                </c:pt>
                <c:pt idx="651">
                  <c:v>86</c:v>
                </c:pt>
                <c:pt idx="652">
                  <c:v>81</c:v>
                </c:pt>
                <c:pt idx="653">
                  <c:v>94</c:v>
                </c:pt>
                <c:pt idx="654">
                  <c:v>105</c:v>
                </c:pt>
                <c:pt idx="655">
                  <c:v>107</c:v>
                </c:pt>
                <c:pt idx="656">
                  <c:v>108</c:v>
                </c:pt>
                <c:pt idx="657">
                  <c:v>132</c:v>
                </c:pt>
                <c:pt idx="658">
                  <c:v>113</c:v>
                </c:pt>
                <c:pt idx="659">
                  <c:v>95</c:v>
                </c:pt>
                <c:pt idx="660">
                  <c:v>130</c:v>
                </c:pt>
                <c:pt idx="661">
                  <c:v>119</c:v>
                </c:pt>
                <c:pt idx="662">
                  <c:v>123</c:v>
                </c:pt>
                <c:pt idx="663">
                  <c:v>117</c:v>
                </c:pt>
                <c:pt idx="664">
                  <c:v>106</c:v>
                </c:pt>
                <c:pt idx="665">
                  <c:v>95</c:v>
                </c:pt>
                <c:pt idx="666">
                  <c:v>100</c:v>
                </c:pt>
                <c:pt idx="667">
                  <c:v>129</c:v>
                </c:pt>
                <c:pt idx="668">
                  <c:v>107</c:v>
                </c:pt>
                <c:pt idx="669">
                  <c:v>170</c:v>
                </c:pt>
                <c:pt idx="670">
                  <c:v>152</c:v>
                </c:pt>
                <c:pt idx="671">
                  <c:v>86</c:v>
                </c:pt>
                <c:pt idx="672">
                  <c:v>109</c:v>
                </c:pt>
                <c:pt idx="673">
                  <c:v>103</c:v>
                </c:pt>
                <c:pt idx="674">
                  <c:v>95</c:v>
                </c:pt>
                <c:pt idx="675">
                  <c:v>86</c:v>
                </c:pt>
                <c:pt idx="676">
                  <c:v>136</c:v>
                </c:pt>
                <c:pt idx="677">
                  <c:v>96</c:v>
                </c:pt>
                <c:pt idx="678">
                  <c:v>113</c:v>
                </c:pt>
                <c:pt idx="679">
                  <c:v>197</c:v>
                </c:pt>
                <c:pt idx="680">
                  <c:v>106</c:v>
                </c:pt>
                <c:pt idx="681">
                  <c:v>68</c:v>
                </c:pt>
                <c:pt idx="682">
                  <c:v>134</c:v>
                </c:pt>
                <c:pt idx="683">
                  <c:v>117</c:v>
                </c:pt>
                <c:pt idx="684">
                  <c:v>124</c:v>
                </c:pt>
                <c:pt idx="685">
                  <c:v>91</c:v>
                </c:pt>
                <c:pt idx="686">
                  <c:v>120</c:v>
                </c:pt>
                <c:pt idx="687">
                  <c:v>133</c:v>
                </c:pt>
                <c:pt idx="688">
                  <c:v>101</c:v>
                </c:pt>
                <c:pt idx="689">
                  <c:v>119</c:v>
                </c:pt>
                <c:pt idx="690">
                  <c:v>118</c:v>
                </c:pt>
                <c:pt idx="691">
                  <c:v>124</c:v>
                </c:pt>
                <c:pt idx="692">
                  <c:v>135</c:v>
                </c:pt>
                <c:pt idx="693">
                  <c:v>105</c:v>
                </c:pt>
                <c:pt idx="694">
                  <c:v>112</c:v>
                </c:pt>
                <c:pt idx="695">
                  <c:v>139</c:v>
                </c:pt>
                <c:pt idx="696">
                  <c:v>137</c:v>
                </c:pt>
                <c:pt idx="697">
                  <c:v>110</c:v>
                </c:pt>
                <c:pt idx="698">
                  <c:v>100</c:v>
                </c:pt>
                <c:pt idx="699">
                  <c:v>117</c:v>
                </c:pt>
                <c:pt idx="700">
                  <c:v>115</c:v>
                </c:pt>
                <c:pt idx="701">
                  <c:v>135</c:v>
                </c:pt>
                <c:pt idx="702">
                  <c:v>105</c:v>
                </c:pt>
                <c:pt idx="703">
                  <c:v>69</c:v>
                </c:pt>
                <c:pt idx="704">
                  <c:v>115</c:v>
                </c:pt>
                <c:pt idx="705">
                  <c:v>106</c:v>
                </c:pt>
                <c:pt idx="706">
                  <c:v>95</c:v>
                </c:pt>
                <c:pt idx="707">
                  <c:v>101</c:v>
                </c:pt>
                <c:pt idx="708">
                  <c:v>165</c:v>
                </c:pt>
                <c:pt idx="709">
                  <c:v>178</c:v>
                </c:pt>
                <c:pt idx="710">
                  <c:v>113</c:v>
                </c:pt>
                <c:pt idx="711">
                  <c:v>93</c:v>
                </c:pt>
                <c:pt idx="712">
                  <c:v>115</c:v>
                </c:pt>
                <c:pt idx="713">
                  <c:v>92</c:v>
                </c:pt>
                <c:pt idx="714">
                  <c:v>116</c:v>
                </c:pt>
                <c:pt idx="715">
                  <c:v>125</c:v>
                </c:pt>
                <c:pt idx="716">
                  <c:v>98</c:v>
                </c:pt>
                <c:pt idx="717">
                  <c:v>120</c:v>
                </c:pt>
                <c:pt idx="718">
                  <c:v>115</c:v>
                </c:pt>
                <c:pt idx="719">
                  <c:v>120</c:v>
                </c:pt>
                <c:pt idx="720">
                  <c:v>98</c:v>
                </c:pt>
                <c:pt idx="721">
                  <c:v>114</c:v>
                </c:pt>
                <c:pt idx="722">
                  <c:v>115</c:v>
                </c:pt>
                <c:pt idx="723">
                  <c:v>127</c:v>
                </c:pt>
                <c:pt idx="724">
                  <c:v>118</c:v>
                </c:pt>
                <c:pt idx="725">
                  <c:v>97</c:v>
                </c:pt>
                <c:pt idx="726">
                  <c:v>138</c:v>
                </c:pt>
                <c:pt idx="727">
                  <c:v>87</c:v>
                </c:pt>
                <c:pt idx="728">
                  <c:v>147</c:v>
                </c:pt>
                <c:pt idx="729">
                  <c:v>99</c:v>
                </c:pt>
                <c:pt idx="730">
                  <c:v>99</c:v>
                </c:pt>
                <c:pt idx="731">
                  <c:v>109</c:v>
                </c:pt>
                <c:pt idx="732">
                  <c:v>149</c:v>
                </c:pt>
                <c:pt idx="733">
                  <c:v>98</c:v>
                </c:pt>
                <c:pt idx="734">
                  <c:v>84</c:v>
                </c:pt>
                <c:pt idx="735">
                  <c:v>83</c:v>
                </c:pt>
                <c:pt idx="736">
                  <c:v>180</c:v>
                </c:pt>
                <c:pt idx="737">
                  <c:v>117</c:v>
                </c:pt>
                <c:pt idx="738">
                  <c:v>81</c:v>
                </c:pt>
                <c:pt idx="739">
                  <c:v>80</c:v>
                </c:pt>
                <c:pt idx="740">
                  <c:v>100</c:v>
                </c:pt>
                <c:pt idx="741">
                  <c:v>115</c:v>
                </c:pt>
                <c:pt idx="742">
                  <c:v>87</c:v>
                </c:pt>
                <c:pt idx="743">
                  <c:v>186</c:v>
                </c:pt>
                <c:pt idx="744">
                  <c:v>130</c:v>
                </c:pt>
                <c:pt idx="745">
                  <c:v>101</c:v>
                </c:pt>
                <c:pt idx="746">
                  <c:v>94</c:v>
                </c:pt>
                <c:pt idx="747">
                  <c:v>98</c:v>
                </c:pt>
                <c:pt idx="748">
                  <c:v>121</c:v>
                </c:pt>
                <c:pt idx="749">
                  <c:v>140</c:v>
                </c:pt>
                <c:pt idx="750">
                  <c:v>101</c:v>
                </c:pt>
                <c:pt idx="751">
                  <c:v>105</c:v>
                </c:pt>
                <c:pt idx="752">
                  <c:v>122</c:v>
                </c:pt>
                <c:pt idx="753">
                  <c:v>110</c:v>
                </c:pt>
                <c:pt idx="754">
                  <c:v>118</c:v>
                </c:pt>
                <c:pt idx="755">
                  <c:v>87</c:v>
                </c:pt>
                <c:pt idx="756">
                  <c:v>88</c:v>
                </c:pt>
                <c:pt idx="757">
                  <c:v>123</c:v>
                </c:pt>
                <c:pt idx="758">
                  <c:v>123</c:v>
                </c:pt>
                <c:pt idx="759">
                  <c:v>141</c:v>
                </c:pt>
                <c:pt idx="760">
                  <c:v>103</c:v>
                </c:pt>
                <c:pt idx="761">
                  <c:v>134</c:v>
                </c:pt>
                <c:pt idx="762">
                  <c:v>129</c:v>
                </c:pt>
                <c:pt idx="763">
                  <c:v>112</c:v>
                </c:pt>
                <c:pt idx="764">
                  <c:v>117</c:v>
                </c:pt>
                <c:pt idx="765">
                  <c:v>111</c:v>
                </c:pt>
                <c:pt idx="766">
                  <c:v>142</c:v>
                </c:pt>
                <c:pt idx="767">
                  <c:v>90</c:v>
                </c:pt>
                <c:pt idx="768">
                  <c:v>122</c:v>
                </c:pt>
                <c:pt idx="769">
                  <c:v>138</c:v>
                </c:pt>
                <c:pt idx="770">
                  <c:v>91</c:v>
                </c:pt>
                <c:pt idx="771">
                  <c:v>109</c:v>
                </c:pt>
                <c:pt idx="772">
                  <c:v>122</c:v>
                </c:pt>
                <c:pt idx="773">
                  <c:v>95</c:v>
                </c:pt>
                <c:pt idx="774">
                  <c:v>128</c:v>
                </c:pt>
                <c:pt idx="775">
                  <c:v>153</c:v>
                </c:pt>
                <c:pt idx="776">
                  <c:v>152</c:v>
                </c:pt>
                <c:pt idx="777">
                  <c:v>102</c:v>
                </c:pt>
                <c:pt idx="778">
                  <c:v>107</c:v>
                </c:pt>
                <c:pt idx="779">
                  <c:v>85</c:v>
                </c:pt>
                <c:pt idx="780">
                  <c:v>120</c:v>
                </c:pt>
                <c:pt idx="781">
                  <c:v>107</c:v>
                </c:pt>
                <c:pt idx="782">
                  <c:v>99</c:v>
                </c:pt>
                <c:pt idx="783">
                  <c:v>90</c:v>
                </c:pt>
                <c:pt idx="784">
                  <c:v>134</c:v>
                </c:pt>
                <c:pt idx="785">
                  <c:v>95</c:v>
                </c:pt>
                <c:pt idx="786">
                  <c:v>91</c:v>
                </c:pt>
                <c:pt idx="787">
                  <c:v>98</c:v>
                </c:pt>
                <c:pt idx="788">
                  <c:v>110</c:v>
                </c:pt>
                <c:pt idx="789">
                  <c:v>105</c:v>
                </c:pt>
                <c:pt idx="790">
                  <c:v>141</c:v>
                </c:pt>
                <c:pt idx="791">
                  <c:v>122</c:v>
                </c:pt>
                <c:pt idx="792">
                  <c:v>99</c:v>
                </c:pt>
                <c:pt idx="793">
                  <c:v>108</c:v>
                </c:pt>
                <c:pt idx="794">
                  <c:v>88</c:v>
                </c:pt>
                <c:pt idx="795">
                  <c:v>102</c:v>
                </c:pt>
                <c:pt idx="796">
                  <c:v>113</c:v>
                </c:pt>
                <c:pt idx="797">
                  <c:v>109</c:v>
                </c:pt>
                <c:pt idx="798">
                  <c:v>115</c:v>
                </c:pt>
                <c:pt idx="799">
                  <c:v>81</c:v>
                </c:pt>
                <c:pt idx="800">
                  <c:v>135</c:v>
                </c:pt>
                <c:pt idx="801">
                  <c:v>115</c:v>
                </c:pt>
                <c:pt idx="802">
                  <c:v>87</c:v>
                </c:pt>
                <c:pt idx="803">
                  <c:v>114</c:v>
                </c:pt>
                <c:pt idx="804">
                  <c:v>97</c:v>
                </c:pt>
                <c:pt idx="805">
                  <c:v>88</c:v>
                </c:pt>
                <c:pt idx="806">
                  <c:v>112</c:v>
                </c:pt>
                <c:pt idx="807">
                  <c:v>88</c:v>
                </c:pt>
                <c:pt idx="808">
                  <c:v>83</c:v>
                </c:pt>
                <c:pt idx="809">
                  <c:v>90</c:v>
                </c:pt>
                <c:pt idx="810">
                  <c:v>206</c:v>
                </c:pt>
                <c:pt idx="811">
                  <c:v>100</c:v>
                </c:pt>
                <c:pt idx="812">
                  <c:v>105</c:v>
                </c:pt>
                <c:pt idx="813">
                  <c:v>98</c:v>
                </c:pt>
                <c:pt idx="814">
                  <c:v>107</c:v>
                </c:pt>
                <c:pt idx="815">
                  <c:v>99</c:v>
                </c:pt>
                <c:pt idx="816">
                  <c:v>101</c:v>
                </c:pt>
                <c:pt idx="817">
                  <c:v>99</c:v>
                </c:pt>
                <c:pt idx="818">
                  <c:v>176</c:v>
                </c:pt>
                <c:pt idx="819">
                  <c:v>117</c:v>
                </c:pt>
                <c:pt idx="820">
                  <c:v>114</c:v>
                </c:pt>
                <c:pt idx="821">
                  <c:v>145</c:v>
                </c:pt>
                <c:pt idx="822">
                  <c:v>79</c:v>
                </c:pt>
                <c:pt idx="823">
                  <c:v>99</c:v>
                </c:pt>
                <c:pt idx="824">
                  <c:v>89</c:v>
                </c:pt>
                <c:pt idx="825">
                  <c:v>109</c:v>
                </c:pt>
                <c:pt idx="826">
                  <c:v>121</c:v>
                </c:pt>
                <c:pt idx="827">
                  <c:v>119</c:v>
                </c:pt>
                <c:pt idx="828">
                  <c:v>75</c:v>
                </c:pt>
                <c:pt idx="829">
                  <c:v>100</c:v>
                </c:pt>
                <c:pt idx="830">
                  <c:v>138</c:v>
                </c:pt>
                <c:pt idx="831">
                  <c:v>94</c:v>
                </c:pt>
                <c:pt idx="832">
                  <c:v>109</c:v>
                </c:pt>
                <c:pt idx="833">
                  <c:v>133</c:v>
                </c:pt>
                <c:pt idx="834">
                  <c:v>95</c:v>
                </c:pt>
                <c:pt idx="835">
                  <c:v>86</c:v>
                </c:pt>
                <c:pt idx="836">
                  <c:v>112</c:v>
                </c:pt>
                <c:pt idx="837">
                  <c:v>100</c:v>
                </c:pt>
                <c:pt idx="838">
                  <c:v>119</c:v>
                </c:pt>
                <c:pt idx="839">
                  <c:v>126</c:v>
                </c:pt>
                <c:pt idx="840">
                  <c:v>90</c:v>
                </c:pt>
                <c:pt idx="841">
                  <c:v>136</c:v>
                </c:pt>
                <c:pt idx="842">
                  <c:v>114</c:v>
                </c:pt>
                <c:pt idx="843">
                  <c:v>89</c:v>
                </c:pt>
                <c:pt idx="844">
                  <c:v>126</c:v>
                </c:pt>
                <c:pt idx="845">
                  <c:v>85</c:v>
                </c:pt>
                <c:pt idx="846">
                  <c:v>101</c:v>
                </c:pt>
                <c:pt idx="847">
                  <c:v>112</c:v>
                </c:pt>
                <c:pt idx="848">
                  <c:v>101</c:v>
                </c:pt>
                <c:pt idx="849">
                  <c:v>72</c:v>
                </c:pt>
                <c:pt idx="850">
                  <c:v>121</c:v>
                </c:pt>
                <c:pt idx="851">
                  <c:v>111</c:v>
                </c:pt>
                <c:pt idx="852">
                  <c:v>101</c:v>
                </c:pt>
                <c:pt idx="853">
                  <c:v>109</c:v>
                </c:pt>
                <c:pt idx="854">
                  <c:v>101</c:v>
                </c:pt>
                <c:pt idx="855">
                  <c:v>122</c:v>
                </c:pt>
                <c:pt idx="856">
                  <c:v>97</c:v>
                </c:pt>
                <c:pt idx="857">
                  <c:v>128</c:v>
                </c:pt>
                <c:pt idx="858">
                  <c:v>112</c:v>
                </c:pt>
                <c:pt idx="859">
                  <c:v>72</c:v>
                </c:pt>
                <c:pt idx="860">
                  <c:v>99</c:v>
                </c:pt>
                <c:pt idx="861">
                  <c:v>96</c:v>
                </c:pt>
                <c:pt idx="862">
                  <c:v>87</c:v>
                </c:pt>
                <c:pt idx="863">
                  <c:v>120</c:v>
                </c:pt>
                <c:pt idx="864">
                  <c:v>97</c:v>
                </c:pt>
                <c:pt idx="865">
                  <c:v>98</c:v>
                </c:pt>
                <c:pt idx="866">
                  <c:v>104</c:v>
                </c:pt>
                <c:pt idx="867">
                  <c:v>154</c:v>
                </c:pt>
                <c:pt idx="868">
                  <c:v>117</c:v>
                </c:pt>
                <c:pt idx="869">
                  <c:v>98</c:v>
                </c:pt>
                <c:pt idx="870">
                  <c:v>100</c:v>
                </c:pt>
                <c:pt idx="871">
                  <c:v>90</c:v>
                </c:pt>
                <c:pt idx="872">
                  <c:v>129</c:v>
                </c:pt>
                <c:pt idx="873">
                  <c:v>101</c:v>
                </c:pt>
                <c:pt idx="874">
                  <c:v>107</c:v>
                </c:pt>
                <c:pt idx="875">
                  <c:v>111</c:v>
                </c:pt>
                <c:pt idx="876">
                  <c:v>112</c:v>
                </c:pt>
                <c:pt idx="877">
                  <c:v>105</c:v>
                </c:pt>
                <c:pt idx="878">
                  <c:v>148</c:v>
                </c:pt>
                <c:pt idx="879">
                  <c:v>110</c:v>
                </c:pt>
                <c:pt idx="880">
                  <c:v>123</c:v>
                </c:pt>
                <c:pt idx="881">
                  <c:v>94</c:v>
                </c:pt>
                <c:pt idx="882">
                  <c:v>100</c:v>
                </c:pt>
                <c:pt idx="883">
                  <c:v>105</c:v>
                </c:pt>
                <c:pt idx="884">
                  <c:v>102</c:v>
                </c:pt>
                <c:pt idx="885">
                  <c:v>108</c:v>
                </c:pt>
                <c:pt idx="886">
                  <c:v>110</c:v>
                </c:pt>
                <c:pt idx="887">
                  <c:v>108</c:v>
                </c:pt>
                <c:pt idx="888">
                  <c:v>101</c:v>
                </c:pt>
                <c:pt idx="889">
                  <c:v>89</c:v>
                </c:pt>
                <c:pt idx="890">
                  <c:v>251</c:v>
                </c:pt>
                <c:pt idx="891">
                  <c:v>92</c:v>
                </c:pt>
                <c:pt idx="892">
                  <c:v>117</c:v>
                </c:pt>
                <c:pt idx="893">
                  <c:v>82</c:v>
                </c:pt>
                <c:pt idx="894">
                  <c:v>102</c:v>
                </c:pt>
                <c:pt idx="895">
                  <c:v>93</c:v>
                </c:pt>
                <c:pt idx="896">
                  <c:v>89</c:v>
                </c:pt>
                <c:pt idx="897">
                  <c:v>83</c:v>
                </c:pt>
                <c:pt idx="898">
                  <c:v>136</c:v>
                </c:pt>
                <c:pt idx="899">
                  <c:v>102</c:v>
                </c:pt>
                <c:pt idx="900">
                  <c:v>123</c:v>
                </c:pt>
                <c:pt idx="901">
                  <c:v>85</c:v>
                </c:pt>
                <c:pt idx="902">
                  <c:v>91</c:v>
                </c:pt>
                <c:pt idx="903">
                  <c:v>106</c:v>
                </c:pt>
                <c:pt idx="904">
                  <c:v>97</c:v>
                </c:pt>
                <c:pt idx="905">
                  <c:v>98</c:v>
                </c:pt>
                <c:pt idx="906">
                  <c:v>136</c:v>
                </c:pt>
                <c:pt idx="907">
                  <c:v>94</c:v>
                </c:pt>
                <c:pt idx="908">
                  <c:v>90</c:v>
                </c:pt>
                <c:pt idx="909">
                  <c:v>96</c:v>
                </c:pt>
                <c:pt idx="910">
                  <c:v>133</c:v>
                </c:pt>
                <c:pt idx="911">
                  <c:v>113</c:v>
                </c:pt>
                <c:pt idx="912">
                  <c:v>101</c:v>
                </c:pt>
                <c:pt idx="913">
                  <c:v>130</c:v>
                </c:pt>
                <c:pt idx="914">
                  <c:v>103</c:v>
                </c:pt>
                <c:pt idx="915">
                  <c:v>104</c:v>
                </c:pt>
                <c:pt idx="916">
                  <c:v>93</c:v>
                </c:pt>
                <c:pt idx="917">
                  <c:v>120</c:v>
                </c:pt>
                <c:pt idx="918">
                  <c:v>104</c:v>
                </c:pt>
                <c:pt idx="919">
                  <c:v>108</c:v>
                </c:pt>
                <c:pt idx="920">
                  <c:v>110</c:v>
                </c:pt>
                <c:pt idx="921">
                  <c:v>128</c:v>
                </c:pt>
                <c:pt idx="922">
                  <c:v>95</c:v>
                </c:pt>
                <c:pt idx="923">
                  <c:v>90</c:v>
                </c:pt>
                <c:pt idx="924">
                  <c:v>89</c:v>
                </c:pt>
                <c:pt idx="925">
                  <c:v>94</c:v>
                </c:pt>
                <c:pt idx="926">
                  <c:v>175</c:v>
                </c:pt>
                <c:pt idx="927">
                  <c:v>115</c:v>
                </c:pt>
                <c:pt idx="928">
                  <c:v>101</c:v>
                </c:pt>
                <c:pt idx="929">
                  <c:v>101</c:v>
                </c:pt>
                <c:pt idx="930">
                  <c:v>123</c:v>
                </c:pt>
                <c:pt idx="931">
                  <c:v>75</c:v>
                </c:pt>
                <c:pt idx="932">
                  <c:v>129</c:v>
                </c:pt>
                <c:pt idx="933">
                  <c:v>101</c:v>
                </c:pt>
                <c:pt idx="934">
                  <c:v>107</c:v>
                </c:pt>
                <c:pt idx="935">
                  <c:v>97</c:v>
                </c:pt>
                <c:pt idx="936">
                  <c:v>97</c:v>
                </c:pt>
                <c:pt idx="937">
                  <c:v>80</c:v>
                </c:pt>
                <c:pt idx="938">
                  <c:v>104</c:v>
                </c:pt>
                <c:pt idx="939">
                  <c:v>119</c:v>
                </c:pt>
                <c:pt idx="940">
                  <c:v>99</c:v>
                </c:pt>
                <c:pt idx="941">
                  <c:v>102</c:v>
                </c:pt>
                <c:pt idx="942">
                  <c:v>87</c:v>
                </c:pt>
                <c:pt idx="943">
                  <c:v>161</c:v>
                </c:pt>
                <c:pt idx="944">
                  <c:v>112</c:v>
                </c:pt>
                <c:pt idx="945">
                  <c:v>104</c:v>
                </c:pt>
                <c:pt idx="946">
                  <c:v>117</c:v>
                </c:pt>
                <c:pt idx="947">
                  <c:v>99</c:v>
                </c:pt>
                <c:pt idx="948">
                  <c:v>109</c:v>
                </c:pt>
                <c:pt idx="949">
                  <c:v>119</c:v>
                </c:pt>
                <c:pt idx="950">
                  <c:v>93</c:v>
                </c:pt>
                <c:pt idx="951">
                  <c:v>107</c:v>
                </c:pt>
                <c:pt idx="952">
                  <c:v>129</c:v>
                </c:pt>
                <c:pt idx="953">
                  <c:v>110</c:v>
                </c:pt>
                <c:pt idx="954">
                  <c:v>89</c:v>
                </c:pt>
                <c:pt idx="955">
                  <c:v>117</c:v>
                </c:pt>
                <c:pt idx="956">
                  <c:v>114</c:v>
                </c:pt>
                <c:pt idx="957">
                  <c:v>126</c:v>
                </c:pt>
                <c:pt idx="958">
                  <c:v>148</c:v>
                </c:pt>
                <c:pt idx="959">
                  <c:v>80</c:v>
                </c:pt>
                <c:pt idx="960">
                  <c:v>100</c:v>
                </c:pt>
                <c:pt idx="961">
                  <c:v>83</c:v>
                </c:pt>
                <c:pt idx="962">
                  <c:v>103</c:v>
                </c:pt>
                <c:pt idx="963">
                  <c:v>118</c:v>
                </c:pt>
                <c:pt idx="964">
                  <c:v>96</c:v>
                </c:pt>
                <c:pt idx="965">
                  <c:v>92</c:v>
                </c:pt>
                <c:pt idx="966">
                  <c:v>94</c:v>
                </c:pt>
                <c:pt idx="967">
                  <c:v>97</c:v>
                </c:pt>
                <c:pt idx="968">
                  <c:v>122</c:v>
                </c:pt>
                <c:pt idx="969">
                  <c:v>117</c:v>
                </c:pt>
                <c:pt idx="970">
                  <c:v>105</c:v>
                </c:pt>
                <c:pt idx="971">
                  <c:v>109</c:v>
                </c:pt>
                <c:pt idx="972">
                  <c:v>169</c:v>
                </c:pt>
                <c:pt idx="973">
                  <c:v>113</c:v>
                </c:pt>
                <c:pt idx="974">
                  <c:v>124</c:v>
                </c:pt>
                <c:pt idx="975">
                  <c:v>101</c:v>
                </c:pt>
                <c:pt idx="976">
                  <c:v>115</c:v>
                </c:pt>
                <c:pt idx="977">
                  <c:v>115</c:v>
                </c:pt>
                <c:pt idx="978">
                  <c:v>93</c:v>
                </c:pt>
                <c:pt idx="979">
                  <c:v>104</c:v>
                </c:pt>
                <c:pt idx="980">
                  <c:v>107</c:v>
                </c:pt>
                <c:pt idx="981">
                  <c:v>81</c:v>
                </c:pt>
                <c:pt idx="982">
                  <c:v>111</c:v>
                </c:pt>
                <c:pt idx="983">
                  <c:v>94</c:v>
                </c:pt>
                <c:pt idx="984">
                  <c:v>100</c:v>
                </c:pt>
                <c:pt idx="985">
                  <c:v>83</c:v>
                </c:pt>
                <c:pt idx="986">
                  <c:v>90</c:v>
                </c:pt>
                <c:pt idx="987">
                  <c:v>124</c:v>
                </c:pt>
                <c:pt idx="988">
                  <c:v>110</c:v>
                </c:pt>
                <c:pt idx="989">
                  <c:v>109</c:v>
                </c:pt>
                <c:pt idx="990">
                  <c:v>117</c:v>
                </c:pt>
                <c:pt idx="991">
                  <c:v>103</c:v>
                </c:pt>
                <c:pt idx="992">
                  <c:v>85</c:v>
                </c:pt>
                <c:pt idx="993">
                  <c:v>97</c:v>
                </c:pt>
                <c:pt idx="994">
                  <c:v>103</c:v>
                </c:pt>
                <c:pt idx="995">
                  <c:v>97</c:v>
                </c:pt>
                <c:pt idx="996">
                  <c:v>120</c:v>
                </c:pt>
                <c:pt idx="997">
                  <c:v>93</c:v>
                </c:pt>
                <c:pt idx="998">
                  <c:v>140</c:v>
                </c:pt>
                <c:pt idx="999">
                  <c:v>103</c:v>
                </c:pt>
                <c:pt idx="1000">
                  <c:v>82</c:v>
                </c:pt>
                <c:pt idx="1001">
                  <c:v>99</c:v>
                </c:pt>
                <c:pt idx="1002">
                  <c:v>132</c:v>
                </c:pt>
                <c:pt idx="1003">
                  <c:v>91</c:v>
                </c:pt>
                <c:pt idx="1004">
                  <c:v>93</c:v>
                </c:pt>
                <c:pt idx="1005">
                  <c:v>146</c:v>
                </c:pt>
                <c:pt idx="1006">
                  <c:v>91</c:v>
                </c:pt>
                <c:pt idx="1007">
                  <c:v>91</c:v>
                </c:pt>
                <c:pt idx="1008">
                  <c:v>110</c:v>
                </c:pt>
                <c:pt idx="1009">
                  <c:v>113</c:v>
                </c:pt>
                <c:pt idx="1010">
                  <c:v>92</c:v>
                </c:pt>
                <c:pt idx="1011">
                  <c:v>98</c:v>
                </c:pt>
                <c:pt idx="1012">
                  <c:v>110</c:v>
                </c:pt>
                <c:pt idx="1013">
                  <c:v>90</c:v>
                </c:pt>
                <c:pt idx="1014">
                  <c:v>172</c:v>
                </c:pt>
                <c:pt idx="1015">
                  <c:v>140</c:v>
                </c:pt>
                <c:pt idx="1016">
                  <c:v>131</c:v>
                </c:pt>
                <c:pt idx="1017">
                  <c:v>91</c:v>
                </c:pt>
                <c:pt idx="1018">
                  <c:v>90</c:v>
                </c:pt>
                <c:pt idx="1019">
                  <c:v>106</c:v>
                </c:pt>
                <c:pt idx="1020">
                  <c:v>99</c:v>
                </c:pt>
                <c:pt idx="1021">
                  <c:v>165</c:v>
                </c:pt>
                <c:pt idx="1022">
                  <c:v>113</c:v>
                </c:pt>
                <c:pt idx="1023">
                  <c:v>91</c:v>
                </c:pt>
                <c:pt idx="1024">
                  <c:v>102</c:v>
                </c:pt>
                <c:pt idx="1025">
                  <c:v>118</c:v>
                </c:pt>
                <c:pt idx="1026">
                  <c:v>130</c:v>
                </c:pt>
                <c:pt idx="1027">
                  <c:v>95</c:v>
                </c:pt>
                <c:pt idx="1028">
                  <c:v>96</c:v>
                </c:pt>
                <c:pt idx="1029">
                  <c:v>118</c:v>
                </c:pt>
                <c:pt idx="1030">
                  <c:v>83</c:v>
                </c:pt>
                <c:pt idx="1031">
                  <c:v>101</c:v>
                </c:pt>
                <c:pt idx="1032">
                  <c:v>120</c:v>
                </c:pt>
                <c:pt idx="1033">
                  <c:v>103</c:v>
                </c:pt>
                <c:pt idx="1034">
                  <c:v>125</c:v>
                </c:pt>
                <c:pt idx="1035">
                  <c:v>219</c:v>
                </c:pt>
                <c:pt idx="1036">
                  <c:v>96</c:v>
                </c:pt>
                <c:pt idx="1037">
                  <c:v>123</c:v>
                </c:pt>
                <c:pt idx="1038">
                  <c:v>118</c:v>
                </c:pt>
                <c:pt idx="1039">
                  <c:v>123</c:v>
                </c:pt>
                <c:pt idx="1040">
                  <c:v>109</c:v>
                </c:pt>
                <c:pt idx="1041">
                  <c:v>107</c:v>
                </c:pt>
                <c:pt idx="1042">
                  <c:v>120</c:v>
                </c:pt>
                <c:pt idx="1043">
                  <c:v>119</c:v>
                </c:pt>
                <c:pt idx="1044">
                  <c:v>125</c:v>
                </c:pt>
                <c:pt idx="1045">
                  <c:v>132</c:v>
                </c:pt>
                <c:pt idx="1046">
                  <c:v>130</c:v>
                </c:pt>
                <c:pt idx="1047">
                  <c:v>140</c:v>
                </c:pt>
                <c:pt idx="1048">
                  <c:v>87</c:v>
                </c:pt>
                <c:pt idx="1049">
                  <c:v>89</c:v>
                </c:pt>
                <c:pt idx="1050">
                  <c:v>156</c:v>
                </c:pt>
                <c:pt idx="1051">
                  <c:v>90</c:v>
                </c:pt>
                <c:pt idx="1052">
                  <c:v>108</c:v>
                </c:pt>
                <c:pt idx="1053">
                  <c:v>89</c:v>
                </c:pt>
                <c:pt idx="1054">
                  <c:v>98</c:v>
                </c:pt>
                <c:pt idx="1055">
                  <c:v>131</c:v>
                </c:pt>
                <c:pt idx="1056">
                  <c:v>92</c:v>
                </c:pt>
                <c:pt idx="1057">
                  <c:v>109</c:v>
                </c:pt>
                <c:pt idx="1058">
                  <c:v>109</c:v>
                </c:pt>
                <c:pt idx="1059">
                  <c:v>80</c:v>
                </c:pt>
                <c:pt idx="1060">
                  <c:v>87</c:v>
                </c:pt>
                <c:pt idx="1061">
                  <c:v>97</c:v>
                </c:pt>
                <c:pt idx="1062">
                  <c:v>85</c:v>
                </c:pt>
                <c:pt idx="1063">
                  <c:v>100</c:v>
                </c:pt>
                <c:pt idx="1064">
                  <c:v>130</c:v>
                </c:pt>
                <c:pt idx="1065">
                  <c:v>106</c:v>
                </c:pt>
                <c:pt idx="1066">
                  <c:v>106</c:v>
                </c:pt>
                <c:pt idx="1067">
                  <c:v>119</c:v>
                </c:pt>
                <c:pt idx="1068">
                  <c:v>109</c:v>
                </c:pt>
                <c:pt idx="1069">
                  <c:v>130</c:v>
                </c:pt>
                <c:pt idx="1070">
                  <c:v>90</c:v>
                </c:pt>
                <c:pt idx="1071">
                  <c:v>84</c:v>
                </c:pt>
                <c:pt idx="1072">
                  <c:v>93</c:v>
                </c:pt>
                <c:pt idx="1073">
                  <c:v>142</c:v>
                </c:pt>
                <c:pt idx="1074">
                  <c:v>89</c:v>
                </c:pt>
                <c:pt idx="1075">
                  <c:v>96</c:v>
                </c:pt>
                <c:pt idx="1076">
                  <c:v>98</c:v>
                </c:pt>
                <c:pt idx="1077">
                  <c:v>115</c:v>
                </c:pt>
                <c:pt idx="1078">
                  <c:v>107</c:v>
                </c:pt>
                <c:pt idx="1079">
                  <c:v>121</c:v>
                </c:pt>
                <c:pt idx="1080">
                  <c:v>101</c:v>
                </c:pt>
                <c:pt idx="1081">
                  <c:v>109</c:v>
                </c:pt>
                <c:pt idx="1082">
                  <c:v>98</c:v>
                </c:pt>
                <c:pt idx="1083">
                  <c:v>102</c:v>
                </c:pt>
                <c:pt idx="1084">
                  <c:v>92</c:v>
                </c:pt>
                <c:pt idx="1085">
                  <c:v>100</c:v>
                </c:pt>
                <c:pt idx="1086">
                  <c:v>109</c:v>
                </c:pt>
                <c:pt idx="1087">
                  <c:v>106</c:v>
                </c:pt>
                <c:pt idx="1088">
                  <c:v>90</c:v>
                </c:pt>
                <c:pt idx="1089">
                  <c:v>131</c:v>
                </c:pt>
                <c:pt idx="1090">
                  <c:v>116</c:v>
                </c:pt>
                <c:pt idx="1091">
                  <c:v>106</c:v>
                </c:pt>
                <c:pt idx="1092">
                  <c:v>109</c:v>
                </c:pt>
                <c:pt idx="1093">
                  <c:v>97</c:v>
                </c:pt>
                <c:pt idx="1094">
                  <c:v>93</c:v>
                </c:pt>
                <c:pt idx="1095">
                  <c:v>137</c:v>
                </c:pt>
                <c:pt idx="1096">
                  <c:v>97</c:v>
                </c:pt>
                <c:pt idx="1097">
                  <c:v>101</c:v>
                </c:pt>
                <c:pt idx="1098">
                  <c:v>92</c:v>
                </c:pt>
                <c:pt idx="1099">
                  <c:v>106</c:v>
                </c:pt>
                <c:pt idx="1100">
                  <c:v>106</c:v>
                </c:pt>
                <c:pt idx="1101">
                  <c:v>98</c:v>
                </c:pt>
                <c:pt idx="1102">
                  <c:v>106</c:v>
                </c:pt>
                <c:pt idx="1103">
                  <c:v>99</c:v>
                </c:pt>
                <c:pt idx="1104">
                  <c:v>120</c:v>
                </c:pt>
                <c:pt idx="1105">
                  <c:v>101</c:v>
                </c:pt>
                <c:pt idx="1106">
                  <c:v>106</c:v>
                </c:pt>
                <c:pt idx="1107">
                  <c:v>109</c:v>
                </c:pt>
                <c:pt idx="1108">
                  <c:v>104</c:v>
                </c:pt>
                <c:pt idx="1109">
                  <c:v>129</c:v>
                </c:pt>
                <c:pt idx="1110">
                  <c:v>104</c:v>
                </c:pt>
                <c:pt idx="1111">
                  <c:v>118</c:v>
                </c:pt>
                <c:pt idx="1112">
                  <c:v>121</c:v>
                </c:pt>
                <c:pt idx="1113">
                  <c:v>132</c:v>
                </c:pt>
                <c:pt idx="1114">
                  <c:v>119</c:v>
                </c:pt>
                <c:pt idx="1115">
                  <c:v>95</c:v>
                </c:pt>
                <c:pt idx="1116">
                  <c:v>86</c:v>
                </c:pt>
                <c:pt idx="1117">
                  <c:v>92</c:v>
                </c:pt>
                <c:pt idx="1118">
                  <c:v>132</c:v>
                </c:pt>
                <c:pt idx="1119">
                  <c:v>133</c:v>
                </c:pt>
                <c:pt idx="1120">
                  <c:v>129</c:v>
                </c:pt>
                <c:pt idx="1121">
                  <c:v>104</c:v>
                </c:pt>
                <c:pt idx="1122">
                  <c:v>94</c:v>
                </c:pt>
                <c:pt idx="1123">
                  <c:v>117</c:v>
                </c:pt>
                <c:pt idx="1124">
                  <c:v>93</c:v>
                </c:pt>
                <c:pt idx="1125">
                  <c:v>81</c:v>
                </c:pt>
                <c:pt idx="1126">
                  <c:v>118</c:v>
                </c:pt>
                <c:pt idx="1127">
                  <c:v>117</c:v>
                </c:pt>
                <c:pt idx="1128">
                  <c:v>90</c:v>
                </c:pt>
                <c:pt idx="1129">
                  <c:v>137</c:v>
                </c:pt>
                <c:pt idx="1130">
                  <c:v>121</c:v>
                </c:pt>
                <c:pt idx="1131">
                  <c:v>87</c:v>
                </c:pt>
                <c:pt idx="1132">
                  <c:v>127</c:v>
                </c:pt>
                <c:pt idx="1133">
                  <c:v>97</c:v>
                </c:pt>
                <c:pt idx="1134">
                  <c:v>114</c:v>
                </c:pt>
                <c:pt idx="1135">
                  <c:v>134</c:v>
                </c:pt>
                <c:pt idx="1136">
                  <c:v>124</c:v>
                </c:pt>
                <c:pt idx="1137">
                  <c:v>108</c:v>
                </c:pt>
                <c:pt idx="1138">
                  <c:v>129</c:v>
                </c:pt>
                <c:pt idx="1139">
                  <c:v>112</c:v>
                </c:pt>
                <c:pt idx="1140">
                  <c:v>99</c:v>
                </c:pt>
                <c:pt idx="1141">
                  <c:v>115</c:v>
                </c:pt>
                <c:pt idx="1142">
                  <c:v>106</c:v>
                </c:pt>
                <c:pt idx="1143">
                  <c:v>100</c:v>
                </c:pt>
                <c:pt idx="1144">
                  <c:v>109</c:v>
                </c:pt>
                <c:pt idx="1145">
                  <c:v>106</c:v>
                </c:pt>
                <c:pt idx="1146">
                  <c:v>110</c:v>
                </c:pt>
                <c:pt idx="1147">
                  <c:v>120</c:v>
                </c:pt>
                <c:pt idx="1148">
                  <c:v>93</c:v>
                </c:pt>
                <c:pt idx="1149">
                  <c:v>90</c:v>
                </c:pt>
                <c:pt idx="1150">
                  <c:v>86</c:v>
                </c:pt>
                <c:pt idx="1151">
                  <c:v>108</c:v>
                </c:pt>
                <c:pt idx="1152">
                  <c:v>128</c:v>
                </c:pt>
                <c:pt idx="1153">
                  <c:v>89</c:v>
                </c:pt>
                <c:pt idx="1154">
                  <c:v>144</c:v>
                </c:pt>
                <c:pt idx="1155">
                  <c:v>110</c:v>
                </c:pt>
                <c:pt idx="1156">
                  <c:v>91</c:v>
                </c:pt>
                <c:pt idx="1157">
                  <c:v>105</c:v>
                </c:pt>
                <c:pt idx="1158">
                  <c:v>121</c:v>
                </c:pt>
                <c:pt idx="1159">
                  <c:v>107</c:v>
                </c:pt>
                <c:pt idx="1160">
                  <c:v>240</c:v>
                </c:pt>
                <c:pt idx="1161">
                  <c:v>129</c:v>
                </c:pt>
                <c:pt idx="1162">
                  <c:v>92</c:v>
                </c:pt>
                <c:pt idx="1163">
                  <c:v>82</c:v>
                </c:pt>
                <c:pt idx="1164">
                  <c:v>152</c:v>
                </c:pt>
                <c:pt idx="1165">
                  <c:v>154</c:v>
                </c:pt>
                <c:pt idx="1166">
                  <c:v>81</c:v>
                </c:pt>
                <c:pt idx="1167">
                  <c:v>114</c:v>
                </c:pt>
                <c:pt idx="1168">
                  <c:v>90</c:v>
                </c:pt>
                <c:pt idx="1169">
                  <c:v>93</c:v>
                </c:pt>
                <c:pt idx="1170">
                  <c:v>113</c:v>
                </c:pt>
                <c:pt idx="1171">
                  <c:v>91</c:v>
                </c:pt>
                <c:pt idx="1172">
                  <c:v>103</c:v>
                </c:pt>
                <c:pt idx="1173">
                  <c:v>97</c:v>
                </c:pt>
                <c:pt idx="1174">
                  <c:v>132</c:v>
                </c:pt>
                <c:pt idx="1175">
                  <c:v>86</c:v>
                </c:pt>
                <c:pt idx="1176">
                  <c:v>111</c:v>
                </c:pt>
                <c:pt idx="1177">
                  <c:v>103</c:v>
                </c:pt>
                <c:pt idx="1178">
                  <c:v>88</c:v>
                </c:pt>
                <c:pt idx="1179">
                  <c:v>90</c:v>
                </c:pt>
                <c:pt idx="1180">
                  <c:v>112</c:v>
                </c:pt>
                <c:pt idx="1181">
                  <c:v>93</c:v>
                </c:pt>
                <c:pt idx="1182">
                  <c:v>113</c:v>
                </c:pt>
                <c:pt idx="1183">
                  <c:v>100</c:v>
                </c:pt>
                <c:pt idx="1184">
                  <c:v>105</c:v>
                </c:pt>
                <c:pt idx="1185">
                  <c:v>97</c:v>
                </c:pt>
                <c:pt idx="1186">
                  <c:v>90</c:v>
                </c:pt>
                <c:pt idx="1187">
                  <c:v>101</c:v>
                </c:pt>
                <c:pt idx="1188">
                  <c:v>119</c:v>
                </c:pt>
                <c:pt idx="1189">
                  <c:v>105</c:v>
                </c:pt>
                <c:pt idx="1190">
                  <c:v>100</c:v>
                </c:pt>
                <c:pt idx="1191">
                  <c:v>92</c:v>
                </c:pt>
                <c:pt idx="1192">
                  <c:v>93</c:v>
                </c:pt>
                <c:pt idx="1193">
                  <c:v>142</c:v>
                </c:pt>
                <c:pt idx="1194">
                  <c:v>107</c:v>
                </c:pt>
                <c:pt idx="1195">
                  <c:v>120</c:v>
                </c:pt>
                <c:pt idx="1196">
                  <c:v>125</c:v>
                </c:pt>
                <c:pt idx="1197">
                  <c:v>134</c:v>
                </c:pt>
                <c:pt idx="1198">
                  <c:v>94</c:v>
                </c:pt>
                <c:pt idx="1199">
                  <c:v>125</c:v>
                </c:pt>
                <c:pt idx="1200">
                  <c:v>106</c:v>
                </c:pt>
                <c:pt idx="1201">
                  <c:v>121</c:v>
                </c:pt>
                <c:pt idx="1202">
                  <c:v>114</c:v>
                </c:pt>
                <c:pt idx="1203">
                  <c:v>105</c:v>
                </c:pt>
                <c:pt idx="1204">
                  <c:v>123</c:v>
                </c:pt>
                <c:pt idx="1205">
                  <c:v>77</c:v>
                </c:pt>
                <c:pt idx="1206">
                  <c:v>125</c:v>
                </c:pt>
                <c:pt idx="1207">
                  <c:v>123</c:v>
                </c:pt>
                <c:pt idx="1208">
                  <c:v>72</c:v>
                </c:pt>
                <c:pt idx="1209">
                  <c:v>98</c:v>
                </c:pt>
                <c:pt idx="1210">
                  <c:v>127</c:v>
                </c:pt>
                <c:pt idx="1211">
                  <c:v>96</c:v>
                </c:pt>
                <c:pt idx="1212">
                  <c:v>98</c:v>
                </c:pt>
                <c:pt idx="1213">
                  <c:v>90</c:v>
                </c:pt>
                <c:pt idx="1214">
                  <c:v>170</c:v>
                </c:pt>
                <c:pt idx="1215">
                  <c:v>100</c:v>
                </c:pt>
                <c:pt idx="1216">
                  <c:v>119</c:v>
                </c:pt>
                <c:pt idx="1217">
                  <c:v>89</c:v>
                </c:pt>
                <c:pt idx="1218">
                  <c:v>100</c:v>
                </c:pt>
                <c:pt idx="1219">
                  <c:v>94</c:v>
                </c:pt>
                <c:pt idx="1220">
                  <c:v>90</c:v>
                </c:pt>
                <c:pt idx="1221">
                  <c:v>126</c:v>
                </c:pt>
                <c:pt idx="1222">
                  <c:v>158</c:v>
                </c:pt>
                <c:pt idx="1223">
                  <c:v>85</c:v>
                </c:pt>
                <c:pt idx="1224">
                  <c:v>202</c:v>
                </c:pt>
                <c:pt idx="1225">
                  <c:v>115</c:v>
                </c:pt>
                <c:pt idx="1226">
                  <c:v>110</c:v>
                </c:pt>
                <c:pt idx="1227">
                  <c:v>104</c:v>
                </c:pt>
                <c:pt idx="1228">
                  <c:v>116</c:v>
                </c:pt>
                <c:pt idx="1229">
                  <c:v>94</c:v>
                </c:pt>
                <c:pt idx="1230">
                  <c:v>98</c:v>
                </c:pt>
                <c:pt idx="1231">
                  <c:v>110</c:v>
                </c:pt>
                <c:pt idx="1232">
                  <c:v>153</c:v>
                </c:pt>
                <c:pt idx="1233">
                  <c:v>123</c:v>
                </c:pt>
                <c:pt idx="1234">
                  <c:v>124</c:v>
                </c:pt>
                <c:pt idx="1235">
                  <c:v>85</c:v>
                </c:pt>
                <c:pt idx="1236">
                  <c:v>98</c:v>
                </c:pt>
                <c:pt idx="1237">
                  <c:v>118</c:v>
                </c:pt>
                <c:pt idx="1238">
                  <c:v>101</c:v>
                </c:pt>
                <c:pt idx="1239">
                  <c:v>97</c:v>
                </c:pt>
                <c:pt idx="1240">
                  <c:v>109</c:v>
                </c:pt>
                <c:pt idx="1241">
                  <c:v>111</c:v>
                </c:pt>
                <c:pt idx="1242">
                  <c:v>103</c:v>
                </c:pt>
                <c:pt idx="1243">
                  <c:v>88</c:v>
                </c:pt>
                <c:pt idx="1244">
                  <c:v>77</c:v>
                </c:pt>
                <c:pt idx="1245">
                  <c:v>80</c:v>
                </c:pt>
                <c:pt idx="1246">
                  <c:v>129</c:v>
                </c:pt>
                <c:pt idx="1247">
                  <c:v>89</c:v>
                </c:pt>
                <c:pt idx="1248">
                  <c:v>94</c:v>
                </c:pt>
                <c:pt idx="1249">
                  <c:v>101</c:v>
                </c:pt>
                <c:pt idx="1250">
                  <c:v>116</c:v>
                </c:pt>
                <c:pt idx="1251">
                  <c:v>89</c:v>
                </c:pt>
                <c:pt idx="1252">
                  <c:v>100</c:v>
                </c:pt>
                <c:pt idx="1253">
                  <c:v>93</c:v>
                </c:pt>
                <c:pt idx="1254">
                  <c:v>108</c:v>
                </c:pt>
                <c:pt idx="1255">
                  <c:v>111</c:v>
                </c:pt>
                <c:pt idx="1256">
                  <c:v>75</c:v>
                </c:pt>
                <c:pt idx="1257">
                  <c:v>104</c:v>
                </c:pt>
                <c:pt idx="1258">
                  <c:v>91</c:v>
                </c:pt>
                <c:pt idx="1259">
                  <c:v>124</c:v>
                </c:pt>
                <c:pt idx="1260">
                  <c:v>112</c:v>
                </c:pt>
                <c:pt idx="1261">
                  <c:v>119</c:v>
                </c:pt>
                <c:pt idx="1262">
                  <c:v>98</c:v>
                </c:pt>
                <c:pt idx="1263">
                  <c:v>118</c:v>
                </c:pt>
                <c:pt idx="1264">
                  <c:v>108</c:v>
                </c:pt>
                <c:pt idx="1265">
                  <c:v>98</c:v>
                </c:pt>
                <c:pt idx="1266">
                  <c:v>146</c:v>
                </c:pt>
                <c:pt idx="1267">
                  <c:v>123</c:v>
                </c:pt>
                <c:pt idx="1268">
                  <c:v>133</c:v>
                </c:pt>
                <c:pt idx="1269">
                  <c:v>102</c:v>
                </c:pt>
                <c:pt idx="1270">
                  <c:v>99</c:v>
                </c:pt>
                <c:pt idx="1271">
                  <c:v>82</c:v>
                </c:pt>
                <c:pt idx="1272">
                  <c:v>105</c:v>
                </c:pt>
                <c:pt idx="1273">
                  <c:v>101</c:v>
                </c:pt>
                <c:pt idx="1274">
                  <c:v>105</c:v>
                </c:pt>
                <c:pt idx="1275">
                  <c:v>100</c:v>
                </c:pt>
                <c:pt idx="1276">
                  <c:v>86</c:v>
                </c:pt>
                <c:pt idx="1277">
                  <c:v>116</c:v>
                </c:pt>
                <c:pt idx="1278">
                  <c:v>100</c:v>
                </c:pt>
                <c:pt idx="1279">
                  <c:v>109</c:v>
                </c:pt>
                <c:pt idx="1280">
                  <c:v>91</c:v>
                </c:pt>
                <c:pt idx="1281">
                  <c:v>104</c:v>
                </c:pt>
                <c:pt idx="1282">
                  <c:v>77</c:v>
                </c:pt>
                <c:pt idx="1283">
                  <c:v>82</c:v>
                </c:pt>
                <c:pt idx="1284">
                  <c:v>86</c:v>
                </c:pt>
                <c:pt idx="1285">
                  <c:v>102</c:v>
                </c:pt>
                <c:pt idx="1286">
                  <c:v>125</c:v>
                </c:pt>
                <c:pt idx="1287">
                  <c:v>96</c:v>
                </c:pt>
                <c:pt idx="1288">
                  <c:v>93</c:v>
                </c:pt>
                <c:pt idx="1289">
                  <c:v>86</c:v>
                </c:pt>
                <c:pt idx="1290">
                  <c:v>94</c:v>
                </c:pt>
                <c:pt idx="1291">
                  <c:v>96</c:v>
                </c:pt>
                <c:pt idx="1292">
                  <c:v>94</c:v>
                </c:pt>
                <c:pt idx="1293">
                  <c:v>130</c:v>
                </c:pt>
                <c:pt idx="1294">
                  <c:v>96</c:v>
                </c:pt>
                <c:pt idx="1295">
                  <c:v>114</c:v>
                </c:pt>
                <c:pt idx="1296">
                  <c:v>107</c:v>
                </c:pt>
                <c:pt idx="1297">
                  <c:v>94</c:v>
                </c:pt>
                <c:pt idx="1298">
                  <c:v>85</c:v>
                </c:pt>
                <c:pt idx="1299">
                  <c:v>86</c:v>
                </c:pt>
                <c:pt idx="1300">
                  <c:v>90</c:v>
                </c:pt>
                <c:pt idx="1301">
                  <c:v>116</c:v>
                </c:pt>
                <c:pt idx="1302">
                  <c:v>88</c:v>
                </c:pt>
                <c:pt idx="1303">
                  <c:v>121</c:v>
                </c:pt>
                <c:pt idx="1304">
                  <c:v>130</c:v>
                </c:pt>
                <c:pt idx="1305">
                  <c:v>215</c:v>
                </c:pt>
                <c:pt idx="1306">
                  <c:v>86</c:v>
                </c:pt>
                <c:pt idx="1307">
                  <c:v>170</c:v>
                </c:pt>
                <c:pt idx="1308">
                  <c:v>93</c:v>
                </c:pt>
                <c:pt idx="1309">
                  <c:v>100</c:v>
                </c:pt>
                <c:pt idx="1310">
                  <c:v>146</c:v>
                </c:pt>
                <c:pt idx="1311">
                  <c:v>114</c:v>
                </c:pt>
                <c:pt idx="1312">
                  <c:v>90</c:v>
                </c:pt>
                <c:pt idx="1313">
                  <c:v>121</c:v>
                </c:pt>
                <c:pt idx="1314">
                  <c:v>138</c:v>
                </c:pt>
                <c:pt idx="1315">
                  <c:v>158</c:v>
                </c:pt>
                <c:pt idx="1316">
                  <c:v>124</c:v>
                </c:pt>
                <c:pt idx="1317">
                  <c:v>116</c:v>
                </c:pt>
                <c:pt idx="1318">
                  <c:v>144</c:v>
                </c:pt>
                <c:pt idx="1319">
                  <c:v>107</c:v>
                </c:pt>
                <c:pt idx="1320">
                  <c:v>106</c:v>
                </c:pt>
                <c:pt idx="1321">
                  <c:v>100</c:v>
                </c:pt>
                <c:pt idx="1322">
                  <c:v>110</c:v>
                </c:pt>
                <c:pt idx="1323">
                  <c:v>123</c:v>
                </c:pt>
                <c:pt idx="1324">
                  <c:v>99</c:v>
                </c:pt>
                <c:pt idx="1325">
                  <c:v>102</c:v>
                </c:pt>
                <c:pt idx="1326">
                  <c:v>108</c:v>
                </c:pt>
                <c:pt idx="1327">
                  <c:v>106</c:v>
                </c:pt>
                <c:pt idx="1328">
                  <c:v>103</c:v>
                </c:pt>
                <c:pt idx="1329">
                  <c:v>104</c:v>
                </c:pt>
                <c:pt idx="1330">
                  <c:v>99</c:v>
                </c:pt>
                <c:pt idx="1331">
                  <c:v>123</c:v>
                </c:pt>
                <c:pt idx="1332">
                  <c:v>95</c:v>
                </c:pt>
                <c:pt idx="1333">
                  <c:v>88</c:v>
                </c:pt>
                <c:pt idx="1334">
                  <c:v>107</c:v>
                </c:pt>
                <c:pt idx="1335">
                  <c:v>98</c:v>
                </c:pt>
                <c:pt idx="1336">
                  <c:v>111</c:v>
                </c:pt>
                <c:pt idx="1337">
                  <c:v>128</c:v>
                </c:pt>
                <c:pt idx="1338">
                  <c:v>98</c:v>
                </c:pt>
                <c:pt idx="1339">
                  <c:v>113</c:v>
                </c:pt>
                <c:pt idx="1340">
                  <c:v>100</c:v>
                </c:pt>
                <c:pt idx="1341">
                  <c:v>89</c:v>
                </c:pt>
                <c:pt idx="1342">
                  <c:v>127</c:v>
                </c:pt>
                <c:pt idx="1343">
                  <c:v>106</c:v>
                </c:pt>
                <c:pt idx="1344">
                  <c:v>121</c:v>
                </c:pt>
                <c:pt idx="1345">
                  <c:v>130</c:v>
                </c:pt>
                <c:pt idx="1346">
                  <c:v>104</c:v>
                </c:pt>
                <c:pt idx="1347">
                  <c:v>82</c:v>
                </c:pt>
                <c:pt idx="1348">
                  <c:v>103</c:v>
                </c:pt>
                <c:pt idx="1349">
                  <c:v>89</c:v>
                </c:pt>
                <c:pt idx="1350">
                  <c:v>96</c:v>
                </c:pt>
                <c:pt idx="1351">
                  <c:v>95</c:v>
                </c:pt>
                <c:pt idx="1352">
                  <c:v>100</c:v>
                </c:pt>
                <c:pt idx="1353">
                  <c:v>134</c:v>
                </c:pt>
                <c:pt idx="1354">
                  <c:v>124</c:v>
                </c:pt>
                <c:pt idx="1355">
                  <c:v>90</c:v>
                </c:pt>
                <c:pt idx="1356">
                  <c:v>111</c:v>
                </c:pt>
                <c:pt idx="1357">
                  <c:v>155</c:v>
                </c:pt>
                <c:pt idx="1358">
                  <c:v>97</c:v>
                </c:pt>
                <c:pt idx="1359">
                  <c:v>85</c:v>
                </c:pt>
                <c:pt idx="1360">
                  <c:v>113</c:v>
                </c:pt>
                <c:pt idx="1361">
                  <c:v>103</c:v>
                </c:pt>
                <c:pt idx="1362">
                  <c:v>113</c:v>
                </c:pt>
                <c:pt idx="1363">
                  <c:v>101</c:v>
                </c:pt>
                <c:pt idx="1364">
                  <c:v>98</c:v>
                </c:pt>
                <c:pt idx="1365">
                  <c:v>87</c:v>
                </c:pt>
                <c:pt idx="1366">
                  <c:v>201</c:v>
                </c:pt>
                <c:pt idx="1367">
                  <c:v>91</c:v>
                </c:pt>
                <c:pt idx="1368">
                  <c:v>95</c:v>
                </c:pt>
                <c:pt idx="1369">
                  <c:v>96</c:v>
                </c:pt>
                <c:pt idx="1370">
                  <c:v>94</c:v>
                </c:pt>
                <c:pt idx="1371">
                  <c:v>93</c:v>
                </c:pt>
                <c:pt idx="1372">
                  <c:v>121</c:v>
                </c:pt>
                <c:pt idx="1373">
                  <c:v>139</c:v>
                </c:pt>
                <c:pt idx="1374">
                  <c:v>86</c:v>
                </c:pt>
                <c:pt idx="1375">
                  <c:v>150</c:v>
                </c:pt>
                <c:pt idx="1376">
                  <c:v>92</c:v>
                </c:pt>
                <c:pt idx="1377">
                  <c:v>92</c:v>
                </c:pt>
                <c:pt idx="1378">
                  <c:v>76</c:v>
                </c:pt>
                <c:pt idx="1379">
                  <c:v>101</c:v>
                </c:pt>
                <c:pt idx="1380">
                  <c:v>86</c:v>
                </c:pt>
                <c:pt idx="1381">
                  <c:v>85</c:v>
                </c:pt>
                <c:pt idx="1382">
                  <c:v>101</c:v>
                </c:pt>
                <c:pt idx="1383">
                  <c:v>103</c:v>
                </c:pt>
                <c:pt idx="1384">
                  <c:v>114</c:v>
                </c:pt>
                <c:pt idx="1385">
                  <c:v>88</c:v>
                </c:pt>
                <c:pt idx="1386">
                  <c:v>108</c:v>
                </c:pt>
                <c:pt idx="1387">
                  <c:v>164</c:v>
                </c:pt>
                <c:pt idx="1388">
                  <c:v>114</c:v>
                </c:pt>
                <c:pt idx="1389">
                  <c:v>96</c:v>
                </c:pt>
                <c:pt idx="1390">
                  <c:v>135</c:v>
                </c:pt>
                <c:pt idx="1391">
                  <c:v>102</c:v>
                </c:pt>
                <c:pt idx="1392">
                  <c:v>84</c:v>
                </c:pt>
                <c:pt idx="1393">
                  <c:v>105</c:v>
                </c:pt>
                <c:pt idx="1394">
                  <c:v>90</c:v>
                </c:pt>
                <c:pt idx="1395">
                  <c:v>106</c:v>
                </c:pt>
                <c:pt idx="1396">
                  <c:v>82</c:v>
                </c:pt>
                <c:pt idx="1397">
                  <c:v>111</c:v>
                </c:pt>
                <c:pt idx="1398">
                  <c:v>98</c:v>
                </c:pt>
                <c:pt idx="1399">
                  <c:v>132</c:v>
                </c:pt>
                <c:pt idx="1400">
                  <c:v>93</c:v>
                </c:pt>
                <c:pt idx="1401">
                  <c:v>93</c:v>
                </c:pt>
                <c:pt idx="1402">
                  <c:v>104</c:v>
                </c:pt>
                <c:pt idx="1403">
                  <c:v>187</c:v>
                </c:pt>
                <c:pt idx="1404">
                  <c:v>107</c:v>
                </c:pt>
                <c:pt idx="1405">
                  <c:v>111</c:v>
                </c:pt>
                <c:pt idx="1406">
                  <c:v>111</c:v>
                </c:pt>
                <c:pt idx="1407">
                  <c:v>113</c:v>
                </c:pt>
                <c:pt idx="1408">
                  <c:v>128</c:v>
                </c:pt>
                <c:pt idx="1409">
                  <c:v>101</c:v>
                </c:pt>
                <c:pt idx="1410">
                  <c:v>108</c:v>
                </c:pt>
                <c:pt idx="1411">
                  <c:v>98</c:v>
                </c:pt>
                <c:pt idx="1412">
                  <c:v>109</c:v>
                </c:pt>
                <c:pt idx="1413">
                  <c:v>101</c:v>
                </c:pt>
                <c:pt idx="1414">
                  <c:v>112</c:v>
                </c:pt>
                <c:pt idx="1415">
                  <c:v>116</c:v>
                </c:pt>
                <c:pt idx="1416">
                  <c:v>91</c:v>
                </c:pt>
                <c:pt idx="1417">
                  <c:v>107</c:v>
                </c:pt>
                <c:pt idx="1418">
                  <c:v>118</c:v>
                </c:pt>
                <c:pt idx="1419">
                  <c:v>115</c:v>
                </c:pt>
                <c:pt idx="1420">
                  <c:v>104</c:v>
                </c:pt>
                <c:pt idx="1421">
                  <c:v>123</c:v>
                </c:pt>
                <c:pt idx="1422">
                  <c:v>102</c:v>
                </c:pt>
                <c:pt idx="1423">
                  <c:v>93</c:v>
                </c:pt>
                <c:pt idx="1424">
                  <c:v>118</c:v>
                </c:pt>
                <c:pt idx="1425">
                  <c:v>99</c:v>
                </c:pt>
                <c:pt idx="1426">
                  <c:v>93</c:v>
                </c:pt>
                <c:pt idx="1427">
                  <c:v>169</c:v>
                </c:pt>
                <c:pt idx="1428">
                  <c:v>91</c:v>
                </c:pt>
                <c:pt idx="1429">
                  <c:v>91</c:v>
                </c:pt>
                <c:pt idx="1430">
                  <c:v>100</c:v>
                </c:pt>
                <c:pt idx="1431">
                  <c:v>147</c:v>
                </c:pt>
                <c:pt idx="1432">
                  <c:v>143</c:v>
                </c:pt>
                <c:pt idx="1433">
                  <c:v>137</c:v>
                </c:pt>
                <c:pt idx="1434">
                  <c:v>107</c:v>
                </c:pt>
                <c:pt idx="1435">
                  <c:v>82</c:v>
                </c:pt>
                <c:pt idx="1436">
                  <c:v>85</c:v>
                </c:pt>
                <c:pt idx="1437">
                  <c:v>88</c:v>
                </c:pt>
                <c:pt idx="1438">
                  <c:v>97</c:v>
                </c:pt>
                <c:pt idx="1439">
                  <c:v>99</c:v>
                </c:pt>
                <c:pt idx="1440">
                  <c:v>94</c:v>
                </c:pt>
                <c:pt idx="1441">
                  <c:v>110</c:v>
                </c:pt>
                <c:pt idx="1442">
                  <c:v>83</c:v>
                </c:pt>
                <c:pt idx="1443">
                  <c:v>111</c:v>
                </c:pt>
                <c:pt idx="1444">
                  <c:v>90</c:v>
                </c:pt>
                <c:pt idx="1445">
                  <c:v>93</c:v>
                </c:pt>
                <c:pt idx="1446">
                  <c:v>93</c:v>
                </c:pt>
                <c:pt idx="1447">
                  <c:v>120</c:v>
                </c:pt>
                <c:pt idx="1448">
                  <c:v>81</c:v>
                </c:pt>
                <c:pt idx="1449">
                  <c:v>135</c:v>
                </c:pt>
                <c:pt idx="1450">
                  <c:v>122</c:v>
                </c:pt>
                <c:pt idx="1451">
                  <c:v>109</c:v>
                </c:pt>
                <c:pt idx="1452">
                  <c:v>89</c:v>
                </c:pt>
                <c:pt idx="1453">
                  <c:v>110</c:v>
                </c:pt>
                <c:pt idx="1454">
                  <c:v>91</c:v>
                </c:pt>
                <c:pt idx="1455">
                  <c:v>136</c:v>
                </c:pt>
                <c:pt idx="1456">
                  <c:v>101</c:v>
                </c:pt>
                <c:pt idx="1457">
                  <c:v>97</c:v>
                </c:pt>
                <c:pt idx="1458">
                  <c:v>100</c:v>
                </c:pt>
                <c:pt idx="1459">
                  <c:v>108</c:v>
                </c:pt>
                <c:pt idx="1460">
                  <c:v>115</c:v>
                </c:pt>
                <c:pt idx="1461">
                  <c:v>96</c:v>
                </c:pt>
                <c:pt idx="1462">
                  <c:v>111</c:v>
                </c:pt>
                <c:pt idx="1463">
                  <c:v>112</c:v>
                </c:pt>
                <c:pt idx="1464">
                  <c:v>117</c:v>
                </c:pt>
                <c:pt idx="1465">
                  <c:v>110</c:v>
                </c:pt>
                <c:pt idx="1466">
                  <c:v>125</c:v>
                </c:pt>
                <c:pt idx="1467">
                  <c:v>126</c:v>
                </c:pt>
                <c:pt idx="1468">
                  <c:v>97</c:v>
                </c:pt>
                <c:pt idx="1469">
                  <c:v>103</c:v>
                </c:pt>
                <c:pt idx="1470">
                  <c:v>147</c:v>
                </c:pt>
                <c:pt idx="1471">
                  <c:v>82</c:v>
                </c:pt>
                <c:pt idx="1472">
                  <c:v>78</c:v>
                </c:pt>
                <c:pt idx="1473">
                  <c:v>101</c:v>
                </c:pt>
                <c:pt idx="1474">
                  <c:v>94</c:v>
                </c:pt>
                <c:pt idx="1475">
                  <c:v>123</c:v>
                </c:pt>
                <c:pt idx="1476">
                  <c:v>135</c:v>
                </c:pt>
                <c:pt idx="1477">
                  <c:v>86</c:v>
                </c:pt>
                <c:pt idx="1478">
                  <c:v>99</c:v>
                </c:pt>
                <c:pt idx="1479">
                  <c:v>155</c:v>
                </c:pt>
                <c:pt idx="1480">
                  <c:v>104</c:v>
                </c:pt>
                <c:pt idx="1481">
                  <c:v>98</c:v>
                </c:pt>
                <c:pt idx="1482">
                  <c:v>109</c:v>
                </c:pt>
                <c:pt idx="1483">
                  <c:v>93</c:v>
                </c:pt>
                <c:pt idx="1484">
                  <c:v>119</c:v>
                </c:pt>
                <c:pt idx="1485">
                  <c:v>92</c:v>
                </c:pt>
                <c:pt idx="1486">
                  <c:v>121</c:v>
                </c:pt>
                <c:pt idx="1487">
                  <c:v>100</c:v>
                </c:pt>
                <c:pt idx="1488">
                  <c:v>104</c:v>
                </c:pt>
                <c:pt idx="1489">
                  <c:v>102</c:v>
                </c:pt>
                <c:pt idx="1490">
                  <c:v>121</c:v>
                </c:pt>
                <c:pt idx="1491">
                  <c:v>118</c:v>
                </c:pt>
                <c:pt idx="1492">
                  <c:v>103</c:v>
                </c:pt>
                <c:pt idx="1493">
                  <c:v>125</c:v>
                </c:pt>
                <c:pt idx="1494">
                  <c:v>106</c:v>
                </c:pt>
                <c:pt idx="1495">
                  <c:v>111</c:v>
                </c:pt>
                <c:pt idx="1496">
                  <c:v>89</c:v>
                </c:pt>
                <c:pt idx="1497">
                  <c:v>92</c:v>
                </c:pt>
                <c:pt idx="1498">
                  <c:v>106</c:v>
                </c:pt>
                <c:pt idx="1499">
                  <c:v>107</c:v>
                </c:pt>
                <c:pt idx="1500">
                  <c:v>146</c:v>
                </c:pt>
                <c:pt idx="1501">
                  <c:v>96</c:v>
                </c:pt>
                <c:pt idx="1502">
                  <c:v>96</c:v>
                </c:pt>
                <c:pt idx="1503">
                  <c:v>116</c:v>
                </c:pt>
                <c:pt idx="1504">
                  <c:v>101</c:v>
                </c:pt>
                <c:pt idx="1505">
                  <c:v>101</c:v>
                </c:pt>
                <c:pt idx="1506">
                  <c:v>126</c:v>
                </c:pt>
                <c:pt idx="1507">
                  <c:v>95</c:v>
                </c:pt>
                <c:pt idx="1508">
                  <c:v>113</c:v>
                </c:pt>
                <c:pt idx="1509">
                  <c:v>117</c:v>
                </c:pt>
                <c:pt idx="1510">
                  <c:v>90</c:v>
                </c:pt>
                <c:pt idx="1511">
                  <c:v>94</c:v>
                </c:pt>
                <c:pt idx="1512">
                  <c:v>102</c:v>
                </c:pt>
                <c:pt idx="1513">
                  <c:v>97</c:v>
                </c:pt>
                <c:pt idx="1514">
                  <c:v>101</c:v>
                </c:pt>
                <c:pt idx="1515">
                  <c:v>94</c:v>
                </c:pt>
                <c:pt idx="1516">
                  <c:v>116</c:v>
                </c:pt>
                <c:pt idx="1517">
                  <c:v>98</c:v>
                </c:pt>
                <c:pt idx="1518">
                  <c:v>89</c:v>
                </c:pt>
                <c:pt idx="1519">
                  <c:v>113</c:v>
                </c:pt>
                <c:pt idx="1520">
                  <c:v>129</c:v>
                </c:pt>
                <c:pt idx="1521">
                  <c:v>94</c:v>
                </c:pt>
                <c:pt idx="1522">
                  <c:v>89</c:v>
                </c:pt>
                <c:pt idx="1523">
                  <c:v>133</c:v>
                </c:pt>
                <c:pt idx="1524">
                  <c:v>107</c:v>
                </c:pt>
                <c:pt idx="1525">
                  <c:v>94</c:v>
                </c:pt>
                <c:pt idx="1526">
                  <c:v>114</c:v>
                </c:pt>
                <c:pt idx="1527">
                  <c:v>170</c:v>
                </c:pt>
                <c:pt idx="1528">
                  <c:v>85</c:v>
                </c:pt>
                <c:pt idx="1529">
                  <c:v>93</c:v>
                </c:pt>
                <c:pt idx="1530">
                  <c:v>128</c:v>
                </c:pt>
                <c:pt idx="1531">
                  <c:v>134</c:v>
                </c:pt>
                <c:pt idx="1532">
                  <c:v>84</c:v>
                </c:pt>
                <c:pt idx="1533">
                  <c:v>84</c:v>
                </c:pt>
                <c:pt idx="1534">
                  <c:v>94</c:v>
                </c:pt>
                <c:pt idx="1535">
                  <c:v>95</c:v>
                </c:pt>
                <c:pt idx="1536">
                  <c:v>87</c:v>
                </c:pt>
                <c:pt idx="1537">
                  <c:v>98</c:v>
                </c:pt>
                <c:pt idx="1538">
                  <c:v>88</c:v>
                </c:pt>
                <c:pt idx="1539">
                  <c:v>147</c:v>
                </c:pt>
                <c:pt idx="1540">
                  <c:v>103</c:v>
                </c:pt>
                <c:pt idx="1541">
                  <c:v>114</c:v>
                </c:pt>
                <c:pt idx="1542">
                  <c:v>88</c:v>
                </c:pt>
                <c:pt idx="1543">
                  <c:v>93</c:v>
                </c:pt>
                <c:pt idx="1544">
                  <c:v>153</c:v>
                </c:pt>
                <c:pt idx="1545">
                  <c:v>104</c:v>
                </c:pt>
                <c:pt idx="1546">
                  <c:v>108</c:v>
                </c:pt>
                <c:pt idx="1547">
                  <c:v>89</c:v>
                </c:pt>
                <c:pt idx="1548">
                  <c:v>113</c:v>
                </c:pt>
                <c:pt idx="1549">
                  <c:v>93</c:v>
                </c:pt>
                <c:pt idx="1550">
                  <c:v>123</c:v>
                </c:pt>
                <c:pt idx="1551">
                  <c:v>104</c:v>
                </c:pt>
                <c:pt idx="1552">
                  <c:v>91</c:v>
                </c:pt>
                <c:pt idx="1553">
                  <c:v>100</c:v>
                </c:pt>
                <c:pt idx="1554">
                  <c:v>97</c:v>
                </c:pt>
                <c:pt idx="1555">
                  <c:v>96</c:v>
                </c:pt>
                <c:pt idx="1556">
                  <c:v>109</c:v>
                </c:pt>
                <c:pt idx="1557">
                  <c:v>140</c:v>
                </c:pt>
                <c:pt idx="1558">
                  <c:v>113</c:v>
                </c:pt>
                <c:pt idx="1559">
                  <c:v>117</c:v>
                </c:pt>
                <c:pt idx="1560">
                  <c:v>103</c:v>
                </c:pt>
                <c:pt idx="1561">
                  <c:v>112</c:v>
                </c:pt>
                <c:pt idx="1562">
                  <c:v>129</c:v>
                </c:pt>
                <c:pt idx="1563">
                  <c:v>93</c:v>
                </c:pt>
                <c:pt idx="1564">
                  <c:v>81</c:v>
                </c:pt>
                <c:pt idx="1565">
                  <c:v>97</c:v>
                </c:pt>
                <c:pt idx="1566">
                  <c:v>107</c:v>
                </c:pt>
                <c:pt idx="1567">
                  <c:v>101</c:v>
                </c:pt>
                <c:pt idx="1568">
                  <c:v>109</c:v>
                </c:pt>
                <c:pt idx="1569">
                  <c:v>95</c:v>
                </c:pt>
                <c:pt idx="1570">
                  <c:v>86</c:v>
                </c:pt>
                <c:pt idx="1571">
                  <c:v>121</c:v>
                </c:pt>
                <c:pt idx="1572">
                  <c:v>96</c:v>
                </c:pt>
                <c:pt idx="1573">
                  <c:v>95</c:v>
                </c:pt>
                <c:pt idx="1574">
                  <c:v>118</c:v>
                </c:pt>
                <c:pt idx="1575">
                  <c:v>113</c:v>
                </c:pt>
                <c:pt idx="1576">
                  <c:v>88</c:v>
                </c:pt>
                <c:pt idx="1577">
                  <c:v>135</c:v>
                </c:pt>
                <c:pt idx="1578">
                  <c:v>123</c:v>
                </c:pt>
                <c:pt idx="1579">
                  <c:v>89</c:v>
                </c:pt>
                <c:pt idx="1580">
                  <c:v>98</c:v>
                </c:pt>
                <c:pt idx="1581">
                  <c:v>84</c:v>
                </c:pt>
                <c:pt idx="1582">
                  <c:v>98</c:v>
                </c:pt>
                <c:pt idx="1583">
                  <c:v>98</c:v>
                </c:pt>
                <c:pt idx="1584">
                  <c:v>103</c:v>
                </c:pt>
                <c:pt idx="1585">
                  <c:v>98</c:v>
                </c:pt>
                <c:pt idx="1586">
                  <c:v>105</c:v>
                </c:pt>
                <c:pt idx="1587">
                  <c:v>96</c:v>
                </c:pt>
                <c:pt idx="1588">
                  <c:v>94</c:v>
                </c:pt>
                <c:pt idx="1589">
                  <c:v>115</c:v>
                </c:pt>
                <c:pt idx="1590">
                  <c:v>99</c:v>
                </c:pt>
                <c:pt idx="1591">
                  <c:v>105</c:v>
                </c:pt>
                <c:pt idx="1592">
                  <c:v>100</c:v>
                </c:pt>
                <c:pt idx="1593">
                  <c:v>98</c:v>
                </c:pt>
                <c:pt idx="1594">
                  <c:v>106</c:v>
                </c:pt>
                <c:pt idx="1595">
                  <c:v>145</c:v>
                </c:pt>
                <c:pt idx="1596">
                  <c:v>102</c:v>
                </c:pt>
                <c:pt idx="1597">
                  <c:v>97</c:v>
                </c:pt>
                <c:pt idx="1598">
                  <c:v>98</c:v>
                </c:pt>
                <c:pt idx="1599">
                  <c:v>123</c:v>
                </c:pt>
                <c:pt idx="1600">
                  <c:v>91</c:v>
                </c:pt>
                <c:pt idx="1601">
                  <c:v>100</c:v>
                </c:pt>
                <c:pt idx="1602">
                  <c:v>89</c:v>
                </c:pt>
                <c:pt idx="1603">
                  <c:v>94</c:v>
                </c:pt>
                <c:pt idx="1604">
                  <c:v>117</c:v>
                </c:pt>
                <c:pt idx="1605">
                  <c:v>81</c:v>
                </c:pt>
                <c:pt idx="1606">
                  <c:v>109</c:v>
                </c:pt>
                <c:pt idx="1607">
                  <c:v>100</c:v>
                </c:pt>
                <c:pt idx="1608">
                  <c:v>164</c:v>
                </c:pt>
                <c:pt idx="1609">
                  <c:v>90</c:v>
                </c:pt>
                <c:pt idx="1610">
                  <c:v>101</c:v>
                </c:pt>
                <c:pt idx="1611">
                  <c:v>88</c:v>
                </c:pt>
                <c:pt idx="1612">
                  <c:v>124</c:v>
                </c:pt>
                <c:pt idx="1613">
                  <c:v>107</c:v>
                </c:pt>
                <c:pt idx="1614">
                  <c:v>99</c:v>
                </c:pt>
                <c:pt idx="1615">
                  <c:v>113</c:v>
                </c:pt>
                <c:pt idx="1616">
                  <c:v>95</c:v>
                </c:pt>
                <c:pt idx="1617">
                  <c:v>127</c:v>
                </c:pt>
                <c:pt idx="1618">
                  <c:v>109</c:v>
                </c:pt>
                <c:pt idx="1619">
                  <c:v>142</c:v>
                </c:pt>
                <c:pt idx="1620">
                  <c:v>95</c:v>
                </c:pt>
                <c:pt idx="1621">
                  <c:v>127</c:v>
                </c:pt>
                <c:pt idx="1622">
                  <c:v>127</c:v>
                </c:pt>
                <c:pt idx="1623">
                  <c:v>110</c:v>
                </c:pt>
                <c:pt idx="1624">
                  <c:v>91</c:v>
                </c:pt>
                <c:pt idx="1625">
                  <c:v>104</c:v>
                </c:pt>
                <c:pt idx="1626">
                  <c:v>80</c:v>
                </c:pt>
                <c:pt idx="1627">
                  <c:v>86</c:v>
                </c:pt>
                <c:pt idx="1628">
                  <c:v>82</c:v>
                </c:pt>
                <c:pt idx="1629">
                  <c:v>102</c:v>
                </c:pt>
                <c:pt idx="1630">
                  <c:v>120</c:v>
                </c:pt>
                <c:pt idx="1631">
                  <c:v>89</c:v>
                </c:pt>
                <c:pt idx="1632">
                  <c:v>118</c:v>
                </c:pt>
                <c:pt idx="1633">
                  <c:v>104</c:v>
                </c:pt>
                <c:pt idx="1634">
                  <c:v>105</c:v>
                </c:pt>
                <c:pt idx="1635">
                  <c:v>82</c:v>
                </c:pt>
                <c:pt idx="1636">
                  <c:v>94</c:v>
                </c:pt>
                <c:pt idx="1637">
                  <c:v>101</c:v>
                </c:pt>
                <c:pt idx="1638">
                  <c:v>97</c:v>
                </c:pt>
                <c:pt idx="1639">
                  <c:v>100</c:v>
                </c:pt>
                <c:pt idx="1640">
                  <c:v>106</c:v>
                </c:pt>
                <c:pt idx="1641">
                  <c:v>123</c:v>
                </c:pt>
                <c:pt idx="1642">
                  <c:v>92</c:v>
                </c:pt>
                <c:pt idx="1643">
                  <c:v>95</c:v>
                </c:pt>
                <c:pt idx="1644">
                  <c:v>97</c:v>
                </c:pt>
                <c:pt idx="1645">
                  <c:v>98</c:v>
                </c:pt>
                <c:pt idx="1646">
                  <c:v>96</c:v>
                </c:pt>
                <c:pt idx="1647">
                  <c:v>94</c:v>
                </c:pt>
                <c:pt idx="1648">
                  <c:v>92</c:v>
                </c:pt>
                <c:pt idx="1649">
                  <c:v>97</c:v>
                </c:pt>
                <c:pt idx="1650">
                  <c:v>135</c:v>
                </c:pt>
                <c:pt idx="1651">
                  <c:v>93</c:v>
                </c:pt>
                <c:pt idx="1652">
                  <c:v>107</c:v>
                </c:pt>
                <c:pt idx="1653">
                  <c:v>99</c:v>
                </c:pt>
                <c:pt idx="1654">
                  <c:v>93</c:v>
                </c:pt>
                <c:pt idx="1655">
                  <c:v>90</c:v>
                </c:pt>
                <c:pt idx="1656">
                  <c:v>127</c:v>
                </c:pt>
                <c:pt idx="1657">
                  <c:v>99</c:v>
                </c:pt>
                <c:pt idx="1658">
                  <c:v>91</c:v>
                </c:pt>
                <c:pt idx="1659">
                  <c:v>112</c:v>
                </c:pt>
                <c:pt idx="1660">
                  <c:v>127</c:v>
                </c:pt>
                <c:pt idx="1661">
                  <c:v>136</c:v>
                </c:pt>
                <c:pt idx="1662">
                  <c:v>88</c:v>
                </c:pt>
                <c:pt idx="1663">
                  <c:v>91</c:v>
                </c:pt>
                <c:pt idx="1664">
                  <c:v>91</c:v>
                </c:pt>
                <c:pt idx="1665">
                  <c:v>118</c:v>
                </c:pt>
                <c:pt idx="1666">
                  <c:v>104</c:v>
                </c:pt>
                <c:pt idx="1667">
                  <c:v>115</c:v>
                </c:pt>
                <c:pt idx="1668">
                  <c:v>110</c:v>
                </c:pt>
                <c:pt idx="1669">
                  <c:v>81</c:v>
                </c:pt>
                <c:pt idx="1670">
                  <c:v>82</c:v>
                </c:pt>
                <c:pt idx="1671">
                  <c:v>92</c:v>
                </c:pt>
                <c:pt idx="1672">
                  <c:v>81</c:v>
                </c:pt>
                <c:pt idx="1673">
                  <c:v>105</c:v>
                </c:pt>
                <c:pt idx="1674">
                  <c:v>105</c:v>
                </c:pt>
                <c:pt idx="1675">
                  <c:v>105</c:v>
                </c:pt>
                <c:pt idx="1676">
                  <c:v>90</c:v>
                </c:pt>
                <c:pt idx="1677">
                  <c:v>91</c:v>
                </c:pt>
                <c:pt idx="1678">
                  <c:v>120</c:v>
                </c:pt>
                <c:pt idx="1679">
                  <c:v>98</c:v>
                </c:pt>
                <c:pt idx="1680">
                  <c:v>139</c:v>
                </c:pt>
                <c:pt idx="1681">
                  <c:v>178</c:v>
                </c:pt>
                <c:pt idx="1682">
                  <c:v>121</c:v>
                </c:pt>
                <c:pt idx="1683">
                  <c:v>98</c:v>
                </c:pt>
                <c:pt idx="1684">
                  <c:v>101</c:v>
                </c:pt>
                <c:pt idx="1685">
                  <c:v>115</c:v>
                </c:pt>
                <c:pt idx="1686">
                  <c:v>128</c:v>
                </c:pt>
                <c:pt idx="1687">
                  <c:v>104</c:v>
                </c:pt>
                <c:pt idx="1688">
                  <c:v>104</c:v>
                </c:pt>
                <c:pt idx="1689">
                  <c:v>115</c:v>
                </c:pt>
                <c:pt idx="1690">
                  <c:v>148</c:v>
                </c:pt>
                <c:pt idx="1691">
                  <c:v>142</c:v>
                </c:pt>
                <c:pt idx="1692">
                  <c:v>120</c:v>
                </c:pt>
                <c:pt idx="1693">
                  <c:v>142</c:v>
                </c:pt>
                <c:pt idx="1694">
                  <c:v>101</c:v>
                </c:pt>
                <c:pt idx="1695">
                  <c:v>99</c:v>
                </c:pt>
                <c:pt idx="1696">
                  <c:v>123</c:v>
                </c:pt>
                <c:pt idx="1697">
                  <c:v>97</c:v>
                </c:pt>
                <c:pt idx="1698">
                  <c:v>105</c:v>
                </c:pt>
                <c:pt idx="1699">
                  <c:v>86</c:v>
                </c:pt>
                <c:pt idx="1700">
                  <c:v>81</c:v>
                </c:pt>
                <c:pt idx="1701">
                  <c:v>104</c:v>
                </c:pt>
                <c:pt idx="1702">
                  <c:v>119</c:v>
                </c:pt>
                <c:pt idx="1703">
                  <c:v>93</c:v>
                </c:pt>
                <c:pt idx="1704">
                  <c:v>109</c:v>
                </c:pt>
                <c:pt idx="1705">
                  <c:v>84</c:v>
                </c:pt>
                <c:pt idx="1706">
                  <c:v>90</c:v>
                </c:pt>
                <c:pt idx="1707">
                  <c:v>103</c:v>
                </c:pt>
                <c:pt idx="1708">
                  <c:v>124</c:v>
                </c:pt>
                <c:pt idx="1709">
                  <c:v>100</c:v>
                </c:pt>
                <c:pt idx="1710">
                  <c:v>80</c:v>
                </c:pt>
                <c:pt idx="1711">
                  <c:v>124</c:v>
                </c:pt>
                <c:pt idx="1712">
                  <c:v>98</c:v>
                </c:pt>
                <c:pt idx="1713">
                  <c:v>113</c:v>
                </c:pt>
                <c:pt idx="1714">
                  <c:v>104</c:v>
                </c:pt>
                <c:pt idx="1715">
                  <c:v>102</c:v>
                </c:pt>
                <c:pt idx="1716">
                  <c:v>114</c:v>
                </c:pt>
                <c:pt idx="1717">
                  <c:v>105</c:v>
                </c:pt>
                <c:pt idx="1718">
                  <c:v>135</c:v>
                </c:pt>
                <c:pt idx="1719">
                  <c:v>102</c:v>
                </c:pt>
                <c:pt idx="1720">
                  <c:v>89</c:v>
                </c:pt>
                <c:pt idx="1721">
                  <c:v>105</c:v>
                </c:pt>
                <c:pt idx="1722">
                  <c:v>105</c:v>
                </c:pt>
                <c:pt idx="1723">
                  <c:v>99</c:v>
                </c:pt>
                <c:pt idx="1724">
                  <c:v>117</c:v>
                </c:pt>
                <c:pt idx="1725">
                  <c:v>84</c:v>
                </c:pt>
                <c:pt idx="1726">
                  <c:v>142</c:v>
                </c:pt>
                <c:pt idx="1727">
                  <c:v>90</c:v>
                </c:pt>
                <c:pt idx="1728">
                  <c:v>97</c:v>
                </c:pt>
                <c:pt idx="1729">
                  <c:v>94</c:v>
                </c:pt>
                <c:pt idx="1730">
                  <c:v>144</c:v>
                </c:pt>
                <c:pt idx="1731">
                  <c:v>84</c:v>
                </c:pt>
                <c:pt idx="1732">
                  <c:v>92</c:v>
                </c:pt>
                <c:pt idx="1733">
                  <c:v>118</c:v>
                </c:pt>
                <c:pt idx="1734">
                  <c:v>98</c:v>
                </c:pt>
                <c:pt idx="1735">
                  <c:v>120</c:v>
                </c:pt>
                <c:pt idx="1736">
                  <c:v>124</c:v>
                </c:pt>
                <c:pt idx="1737">
                  <c:v>78</c:v>
                </c:pt>
                <c:pt idx="1738">
                  <c:v>98</c:v>
                </c:pt>
                <c:pt idx="1739">
                  <c:v>99</c:v>
                </c:pt>
                <c:pt idx="1740">
                  <c:v>113</c:v>
                </c:pt>
                <c:pt idx="1741">
                  <c:v>120</c:v>
                </c:pt>
                <c:pt idx="1742">
                  <c:v>123</c:v>
                </c:pt>
                <c:pt idx="1743">
                  <c:v>133</c:v>
                </c:pt>
                <c:pt idx="1744">
                  <c:v>136</c:v>
                </c:pt>
                <c:pt idx="1745">
                  <c:v>122</c:v>
                </c:pt>
                <c:pt idx="1746">
                  <c:v>84</c:v>
                </c:pt>
                <c:pt idx="1747">
                  <c:v>95</c:v>
                </c:pt>
                <c:pt idx="1748">
                  <c:v>105</c:v>
                </c:pt>
                <c:pt idx="1749">
                  <c:v>92</c:v>
                </c:pt>
                <c:pt idx="1750">
                  <c:v>99</c:v>
                </c:pt>
                <c:pt idx="1751">
                  <c:v>96</c:v>
                </c:pt>
                <c:pt idx="1752">
                  <c:v>95</c:v>
                </c:pt>
                <c:pt idx="1753">
                  <c:v>126</c:v>
                </c:pt>
                <c:pt idx="1754">
                  <c:v>110</c:v>
                </c:pt>
                <c:pt idx="1755">
                  <c:v>104</c:v>
                </c:pt>
                <c:pt idx="1756">
                  <c:v>92</c:v>
                </c:pt>
                <c:pt idx="1757">
                  <c:v>105</c:v>
                </c:pt>
                <c:pt idx="1758">
                  <c:v>131</c:v>
                </c:pt>
                <c:pt idx="1759">
                  <c:v>104</c:v>
                </c:pt>
                <c:pt idx="1760">
                  <c:v>117</c:v>
                </c:pt>
                <c:pt idx="1761">
                  <c:v>100</c:v>
                </c:pt>
                <c:pt idx="1762">
                  <c:v>84</c:v>
                </c:pt>
                <c:pt idx="1763">
                  <c:v>99</c:v>
                </c:pt>
                <c:pt idx="1764">
                  <c:v>81</c:v>
                </c:pt>
                <c:pt idx="1765">
                  <c:v>104</c:v>
                </c:pt>
                <c:pt idx="1766">
                  <c:v>98</c:v>
                </c:pt>
                <c:pt idx="1767">
                  <c:v>112</c:v>
                </c:pt>
                <c:pt idx="1768">
                  <c:v>107</c:v>
                </c:pt>
                <c:pt idx="1769">
                  <c:v>117</c:v>
                </c:pt>
                <c:pt idx="1770">
                  <c:v>37</c:v>
                </c:pt>
                <c:pt idx="1771">
                  <c:v>141</c:v>
                </c:pt>
                <c:pt idx="1772">
                  <c:v>137</c:v>
                </c:pt>
                <c:pt idx="1773">
                  <c:v>91</c:v>
                </c:pt>
                <c:pt idx="1774">
                  <c:v>96</c:v>
                </c:pt>
                <c:pt idx="1775">
                  <c:v>138</c:v>
                </c:pt>
                <c:pt idx="1776">
                  <c:v>91</c:v>
                </c:pt>
                <c:pt idx="1777">
                  <c:v>122</c:v>
                </c:pt>
                <c:pt idx="1778">
                  <c:v>104</c:v>
                </c:pt>
                <c:pt idx="1779">
                  <c:v>106</c:v>
                </c:pt>
                <c:pt idx="1780">
                  <c:v>124</c:v>
                </c:pt>
                <c:pt idx="1781">
                  <c:v>120</c:v>
                </c:pt>
                <c:pt idx="1782">
                  <c:v>99</c:v>
                </c:pt>
                <c:pt idx="1783">
                  <c:v>120</c:v>
                </c:pt>
                <c:pt idx="1784">
                  <c:v>106</c:v>
                </c:pt>
                <c:pt idx="1785">
                  <c:v>113</c:v>
                </c:pt>
                <c:pt idx="1786">
                  <c:v>98</c:v>
                </c:pt>
                <c:pt idx="1787">
                  <c:v>104</c:v>
                </c:pt>
                <c:pt idx="1788">
                  <c:v>100</c:v>
                </c:pt>
                <c:pt idx="1789">
                  <c:v>103</c:v>
                </c:pt>
                <c:pt idx="1790">
                  <c:v>80</c:v>
                </c:pt>
                <c:pt idx="1791">
                  <c:v>99</c:v>
                </c:pt>
                <c:pt idx="1792">
                  <c:v>125</c:v>
                </c:pt>
                <c:pt idx="1793">
                  <c:v>108</c:v>
                </c:pt>
                <c:pt idx="1794">
                  <c:v>81</c:v>
                </c:pt>
                <c:pt idx="1795">
                  <c:v>139</c:v>
                </c:pt>
                <c:pt idx="1796">
                  <c:v>106</c:v>
                </c:pt>
                <c:pt idx="1797">
                  <c:v>90</c:v>
                </c:pt>
                <c:pt idx="1798">
                  <c:v>104</c:v>
                </c:pt>
                <c:pt idx="1799">
                  <c:v>110</c:v>
                </c:pt>
                <c:pt idx="1800">
                  <c:v>92</c:v>
                </c:pt>
                <c:pt idx="1801">
                  <c:v>91</c:v>
                </c:pt>
                <c:pt idx="1802">
                  <c:v>89</c:v>
                </c:pt>
                <c:pt idx="1803">
                  <c:v>107</c:v>
                </c:pt>
                <c:pt idx="1804">
                  <c:v>111</c:v>
                </c:pt>
                <c:pt idx="1805">
                  <c:v>102</c:v>
                </c:pt>
                <c:pt idx="1806">
                  <c:v>90</c:v>
                </c:pt>
                <c:pt idx="1807">
                  <c:v>79</c:v>
                </c:pt>
                <c:pt idx="1808">
                  <c:v>94</c:v>
                </c:pt>
                <c:pt idx="1809">
                  <c:v>108</c:v>
                </c:pt>
                <c:pt idx="1810">
                  <c:v>110</c:v>
                </c:pt>
                <c:pt idx="1811">
                  <c:v>118</c:v>
                </c:pt>
                <c:pt idx="1812">
                  <c:v>100</c:v>
                </c:pt>
                <c:pt idx="1813">
                  <c:v>113</c:v>
                </c:pt>
                <c:pt idx="1814">
                  <c:v>114</c:v>
                </c:pt>
                <c:pt idx="1815">
                  <c:v>105</c:v>
                </c:pt>
                <c:pt idx="1816">
                  <c:v>99</c:v>
                </c:pt>
                <c:pt idx="1817">
                  <c:v>85</c:v>
                </c:pt>
                <c:pt idx="1818">
                  <c:v>96</c:v>
                </c:pt>
                <c:pt idx="1819">
                  <c:v>109</c:v>
                </c:pt>
                <c:pt idx="1820">
                  <c:v>90</c:v>
                </c:pt>
                <c:pt idx="1821">
                  <c:v>108</c:v>
                </c:pt>
                <c:pt idx="1822">
                  <c:v>97</c:v>
                </c:pt>
                <c:pt idx="1823">
                  <c:v>108</c:v>
                </c:pt>
                <c:pt idx="1824">
                  <c:v>109</c:v>
                </c:pt>
                <c:pt idx="1825">
                  <c:v>89</c:v>
                </c:pt>
                <c:pt idx="1826">
                  <c:v>119</c:v>
                </c:pt>
                <c:pt idx="1827">
                  <c:v>95</c:v>
                </c:pt>
                <c:pt idx="1828">
                  <c:v>164</c:v>
                </c:pt>
                <c:pt idx="1829">
                  <c:v>91</c:v>
                </c:pt>
                <c:pt idx="1830">
                  <c:v>116</c:v>
                </c:pt>
                <c:pt idx="1831">
                  <c:v>90</c:v>
                </c:pt>
                <c:pt idx="1832">
                  <c:v>88</c:v>
                </c:pt>
                <c:pt idx="1833">
                  <c:v>109</c:v>
                </c:pt>
                <c:pt idx="1834">
                  <c:v>92</c:v>
                </c:pt>
                <c:pt idx="1835">
                  <c:v>115</c:v>
                </c:pt>
                <c:pt idx="1836">
                  <c:v>92</c:v>
                </c:pt>
                <c:pt idx="1837">
                  <c:v>100</c:v>
                </c:pt>
                <c:pt idx="1838">
                  <c:v>106</c:v>
                </c:pt>
                <c:pt idx="1839">
                  <c:v>100</c:v>
                </c:pt>
                <c:pt idx="1840">
                  <c:v>119</c:v>
                </c:pt>
                <c:pt idx="1841">
                  <c:v>115</c:v>
                </c:pt>
                <c:pt idx="1842">
                  <c:v>110</c:v>
                </c:pt>
                <c:pt idx="1843">
                  <c:v>137</c:v>
                </c:pt>
                <c:pt idx="1844">
                  <c:v>150</c:v>
                </c:pt>
                <c:pt idx="1845">
                  <c:v>82</c:v>
                </c:pt>
                <c:pt idx="1846">
                  <c:v>109</c:v>
                </c:pt>
                <c:pt idx="1847">
                  <c:v>110</c:v>
                </c:pt>
                <c:pt idx="1848">
                  <c:v>102</c:v>
                </c:pt>
                <c:pt idx="1849">
                  <c:v>135</c:v>
                </c:pt>
                <c:pt idx="1850">
                  <c:v>83</c:v>
                </c:pt>
                <c:pt idx="1851">
                  <c:v>96</c:v>
                </c:pt>
                <c:pt idx="1852">
                  <c:v>97</c:v>
                </c:pt>
                <c:pt idx="1853">
                  <c:v>109</c:v>
                </c:pt>
                <c:pt idx="1854">
                  <c:v>105</c:v>
                </c:pt>
                <c:pt idx="1855">
                  <c:v>88</c:v>
                </c:pt>
                <c:pt idx="1856">
                  <c:v>85</c:v>
                </c:pt>
                <c:pt idx="1857">
                  <c:v>91</c:v>
                </c:pt>
                <c:pt idx="1858">
                  <c:v>102</c:v>
                </c:pt>
                <c:pt idx="1859">
                  <c:v>84</c:v>
                </c:pt>
                <c:pt idx="1860">
                  <c:v>100</c:v>
                </c:pt>
                <c:pt idx="1861">
                  <c:v>98</c:v>
                </c:pt>
                <c:pt idx="1862">
                  <c:v>110</c:v>
                </c:pt>
                <c:pt idx="1863">
                  <c:v>101</c:v>
                </c:pt>
                <c:pt idx="1864">
                  <c:v>118</c:v>
                </c:pt>
                <c:pt idx="1865">
                  <c:v>89</c:v>
                </c:pt>
                <c:pt idx="1866">
                  <c:v>89</c:v>
                </c:pt>
                <c:pt idx="1867">
                  <c:v>128</c:v>
                </c:pt>
                <c:pt idx="1868">
                  <c:v>106</c:v>
                </c:pt>
                <c:pt idx="1869">
                  <c:v>96</c:v>
                </c:pt>
                <c:pt idx="1870">
                  <c:v>93</c:v>
                </c:pt>
                <c:pt idx="1871">
                  <c:v>101</c:v>
                </c:pt>
                <c:pt idx="1872">
                  <c:v>90</c:v>
                </c:pt>
                <c:pt idx="1873">
                  <c:v>118</c:v>
                </c:pt>
                <c:pt idx="1874">
                  <c:v>103</c:v>
                </c:pt>
                <c:pt idx="1875">
                  <c:v>91</c:v>
                </c:pt>
                <c:pt idx="1876">
                  <c:v>89</c:v>
                </c:pt>
                <c:pt idx="1877">
                  <c:v>94</c:v>
                </c:pt>
                <c:pt idx="1878">
                  <c:v>109</c:v>
                </c:pt>
                <c:pt idx="1879">
                  <c:v>98</c:v>
                </c:pt>
                <c:pt idx="1880">
                  <c:v>131</c:v>
                </c:pt>
                <c:pt idx="1881">
                  <c:v>140</c:v>
                </c:pt>
                <c:pt idx="1882">
                  <c:v>92</c:v>
                </c:pt>
                <c:pt idx="1883">
                  <c:v>104</c:v>
                </c:pt>
                <c:pt idx="1884">
                  <c:v>90</c:v>
                </c:pt>
                <c:pt idx="1885">
                  <c:v>80</c:v>
                </c:pt>
                <c:pt idx="1886">
                  <c:v>100</c:v>
                </c:pt>
                <c:pt idx="1887">
                  <c:v>88</c:v>
                </c:pt>
                <c:pt idx="1888">
                  <c:v>86</c:v>
                </c:pt>
                <c:pt idx="1889">
                  <c:v>107</c:v>
                </c:pt>
                <c:pt idx="1890">
                  <c:v>113</c:v>
                </c:pt>
                <c:pt idx="1891">
                  <c:v>88</c:v>
                </c:pt>
                <c:pt idx="1892">
                  <c:v>94</c:v>
                </c:pt>
                <c:pt idx="1893">
                  <c:v>97</c:v>
                </c:pt>
                <c:pt idx="1894">
                  <c:v>95</c:v>
                </c:pt>
                <c:pt idx="1895">
                  <c:v>97</c:v>
                </c:pt>
                <c:pt idx="1896">
                  <c:v>140</c:v>
                </c:pt>
                <c:pt idx="1897">
                  <c:v>118</c:v>
                </c:pt>
                <c:pt idx="1898">
                  <c:v>139</c:v>
                </c:pt>
                <c:pt idx="1899">
                  <c:v>101</c:v>
                </c:pt>
                <c:pt idx="1900">
                  <c:v>111</c:v>
                </c:pt>
                <c:pt idx="1901">
                  <c:v>91</c:v>
                </c:pt>
                <c:pt idx="1902">
                  <c:v>87</c:v>
                </c:pt>
                <c:pt idx="1903">
                  <c:v>91</c:v>
                </c:pt>
                <c:pt idx="1904">
                  <c:v>97</c:v>
                </c:pt>
                <c:pt idx="1905">
                  <c:v>77</c:v>
                </c:pt>
                <c:pt idx="1906">
                  <c:v>129</c:v>
                </c:pt>
                <c:pt idx="1907">
                  <c:v>93</c:v>
                </c:pt>
                <c:pt idx="1908">
                  <c:v>88</c:v>
                </c:pt>
                <c:pt idx="1909">
                  <c:v>102</c:v>
                </c:pt>
                <c:pt idx="1910">
                  <c:v>97</c:v>
                </c:pt>
                <c:pt idx="1911">
                  <c:v>105</c:v>
                </c:pt>
                <c:pt idx="1912">
                  <c:v>109</c:v>
                </c:pt>
                <c:pt idx="1913">
                  <c:v>94</c:v>
                </c:pt>
                <c:pt idx="1914">
                  <c:v>98</c:v>
                </c:pt>
                <c:pt idx="1915">
                  <c:v>110</c:v>
                </c:pt>
                <c:pt idx="1916">
                  <c:v>95</c:v>
                </c:pt>
                <c:pt idx="1917">
                  <c:v>110</c:v>
                </c:pt>
                <c:pt idx="1918">
                  <c:v>92</c:v>
                </c:pt>
                <c:pt idx="1919">
                  <c:v>81</c:v>
                </c:pt>
                <c:pt idx="1920">
                  <c:v>96</c:v>
                </c:pt>
                <c:pt idx="1921">
                  <c:v>92</c:v>
                </c:pt>
                <c:pt idx="1922">
                  <c:v>86</c:v>
                </c:pt>
                <c:pt idx="1923">
                  <c:v>83</c:v>
                </c:pt>
                <c:pt idx="1924">
                  <c:v>90</c:v>
                </c:pt>
                <c:pt idx="1925">
                  <c:v>91</c:v>
                </c:pt>
                <c:pt idx="1926">
                  <c:v>98</c:v>
                </c:pt>
                <c:pt idx="1927">
                  <c:v>104</c:v>
                </c:pt>
                <c:pt idx="1928">
                  <c:v>90</c:v>
                </c:pt>
                <c:pt idx="1929">
                  <c:v>112</c:v>
                </c:pt>
                <c:pt idx="1930">
                  <c:v>107</c:v>
                </c:pt>
                <c:pt idx="1931">
                  <c:v>108</c:v>
                </c:pt>
                <c:pt idx="1932">
                  <c:v>114</c:v>
                </c:pt>
                <c:pt idx="1933">
                  <c:v>110</c:v>
                </c:pt>
                <c:pt idx="1934">
                  <c:v>90</c:v>
                </c:pt>
                <c:pt idx="1935">
                  <c:v>108</c:v>
                </c:pt>
                <c:pt idx="1936">
                  <c:v>94</c:v>
                </c:pt>
                <c:pt idx="1937">
                  <c:v>95</c:v>
                </c:pt>
                <c:pt idx="1938">
                  <c:v>110</c:v>
                </c:pt>
                <c:pt idx="1939">
                  <c:v>97</c:v>
                </c:pt>
                <c:pt idx="1940">
                  <c:v>90</c:v>
                </c:pt>
                <c:pt idx="1941">
                  <c:v>91</c:v>
                </c:pt>
                <c:pt idx="1942">
                  <c:v>90</c:v>
                </c:pt>
                <c:pt idx="1943">
                  <c:v>114</c:v>
                </c:pt>
                <c:pt idx="1944">
                  <c:v>90</c:v>
                </c:pt>
                <c:pt idx="1945">
                  <c:v>91</c:v>
                </c:pt>
                <c:pt idx="1946">
                  <c:v>90</c:v>
                </c:pt>
                <c:pt idx="1947">
                  <c:v>104</c:v>
                </c:pt>
                <c:pt idx="1948">
                  <c:v>139</c:v>
                </c:pt>
                <c:pt idx="1949">
                  <c:v>90</c:v>
                </c:pt>
                <c:pt idx="1950">
                  <c:v>104</c:v>
                </c:pt>
                <c:pt idx="1951">
                  <c:v>78</c:v>
                </c:pt>
                <c:pt idx="1952">
                  <c:v>97</c:v>
                </c:pt>
                <c:pt idx="1953">
                  <c:v>121</c:v>
                </c:pt>
                <c:pt idx="1954">
                  <c:v>92</c:v>
                </c:pt>
                <c:pt idx="1955">
                  <c:v>93</c:v>
                </c:pt>
                <c:pt idx="1956">
                  <c:v>110</c:v>
                </c:pt>
                <c:pt idx="1957">
                  <c:v>101</c:v>
                </c:pt>
                <c:pt idx="1958">
                  <c:v>100</c:v>
                </c:pt>
                <c:pt idx="1959">
                  <c:v>82</c:v>
                </c:pt>
                <c:pt idx="1960">
                  <c:v>109</c:v>
                </c:pt>
                <c:pt idx="1961">
                  <c:v>107</c:v>
                </c:pt>
                <c:pt idx="1962">
                  <c:v>82</c:v>
                </c:pt>
                <c:pt idx="1963">
                  <c:v>76</c:v>
                </c:pt>
                <c:pt idx="1964">
                  <c:v>87</c:v>
                </c:pt>
                <c:pt idx="1965">
                  <c:v>75</c:v>
                </c:pt>
                <c:pt idx="1966">
                  <c:v>122</c:v>
                </c:pt>
                <c:pt idx="1967">
                  <c:v>100</c:v>
                </c:pt>
                <c:pt idx="1968">
                  <c:v>97</c:v>
                </c:pt>
                <c:pt idx="1969">
                  <c:v>84</c:v>
                </c:pt>
                <c:pt idx="1970">
                  <c:v>92</c:v>
                </c:pt>
                <c:pt idx="1971">
                  <c:v>94</c:v>
                </c:pt>
                <c:pt idx="1972">
                  <c:v>104</c:v>
                </c:pt>
                <c:pt idx="1973">
                  <c:v>100</c:v>
                </c:pt>
                <c:pt idx="1974">
                  <c:v>84</c:v>
                </c:pt>
                <c:pt idx="1975">
                  <c:v>86</c:v>
                </c:pt>
                <c:pt idx="1976">
                  <c:v>87</c:v>
                </c:pt>
                <c:pt idx="1977">
                  <c:v>88</c:v>
                </c:pt>
                <c:pt idx="1978">
                  <c:v>86</c:v>
                </c:pt>
                <c:pt idx="1979">
                  <c:v>149</c:v>
                </c:pt>
                <c:pt idx="1980">
                  <c:v>109</c:v>
                </c:pt>
                <c:pt idx="1981">
                  <c:v>100</c:v>
                </c:pt>
                <c:pt idx="1982">
                  <c:v>106</c:v>
                </c:pt>
                <c:pt idx="1983">
                  <c:v>99</c:v>
                </c:pt>
                <c:pt idx="1984">
                  <c:v>119</c:v>
                </c:pt>
                <c:pt idx="1985">
                  <c:v>98</c:v>
                </c:pt>
                <c:pt idx="1986">
                  <c:v>88</c:v>
                </c:pt>
                <c:pt idx="1987">
                  <c:v>95</c:v>
                </c:pt>
                <c:pt idx="1988">
                  <c:v>91</c:v>
                </c:pt>
                <c:pt idx="1989">
                  <c:v>94</c:v>
                </c:pt>
                <c:pt idx="1990">
                  <c:v>82</c:v>
                </c:pt>
                <c:pt idx="1991">
                  <c:v>114</c:v>
                </c:pt>
                <c:pt idx="1992">
                  <c:v>95</c:v>
                </c:pt>
                <c:pt idx="1993">
                  <c:v>121</c:v>
                </c:pt>
                <c:pt idx="1994">
                  <c:v>112</c:v>
                </c:pt>
                <c:pt idx="1995">
                  <c:v>108</c:v>
                </c:pt>
                <c:pt idx="1996">
                  <c:v>124</c:v>
                </c:pt>
                <c:pt idx="1997">
                  <c:v>91</c:v>
                </c:pt>
                <c:pt idx="1998">
                  <c:v>93</c:v>
                </c:pt>
                <c:pt idx="1999">
                  <c:v>115</c:v>
                </c:pt>
                <c:pt idx="2000">
                  <c:v>122</c:v>
                </c:pt>
                <c:pt idx="2001">
                  <c:v>82</c:v>
                </c:pt>
                <c:pt idx="2002">
                  <c:v>92</c:v>
                </c:pt>
                <c:pt idx="2003">
                  <c:v>87</c:v>
                </c:pt>
                <c:pt idx="2004">
                  <c:v>106</c:v>
                </c:pt>
                <c:pt idx="2005">
                  <c:v>87</c:v>
                </c:pt>
                <c:pt idx="2006">
                  <c:v>84</c:v>
                </c:pt>
                <c:pt idx="2007">
                  <c:v>93</c:v>
                </c:pt>
                <c:pt idx="2008">
                  <c:v>115</c:v>
                </c:pt>
                <c:pt idx="2009">
                  <c:v>112</c:v>
                </c:pt>
                <c:pt idx="2010">
                  <c:v>100</c:v>
                </c:pt>
                <c:pt idx="2011">
                  <c:v>123</c:v>
                </c:pt>
                <c:pt idx="2012">
                  <c:v>95</c:v>
                </c:pt>
                <c:pt idx="2013">
                  <c:v>103</c:v>
                </c:pt>
                <c:pt idx="2014">
                  <c:v>103</c:v>
                </c:pt>
                <c:pt idx="2015">
                  <c:v>112</c:v>
                </c:pt>
                <c:pt idx="2016">
                  <c:v>87</c:v>
                </c:pt>
                <c:pt idx="2017">
                  <c:v>87</c:v>
                </c:pt>
                <c:pt idx="2018">
                  <c:v>100</c:v>
                </c:pt>
                <c:pt idx="2019">
                  <c:v>96</c:v>
                </c:pt>
                <c:pt idx="2020">
                  <c:v>96</c:v>
                </c:pt>
                <c:pt idx="2021">
                  <c:v>91</c:v>
                </c:pt>
                <c:pt idx="2022">
                  <c:v>102</c:v>
                </c:pt>
                <c:pt idx="2023">
                  <c:v>130</c:v>
                </c:pt>
                <c:pt idx="2024">
                  <c:v>110</c:v>
                </c:pt>
                <c:pt idx="2025">
                  <c:v>97</c:v>
                </c:pt>
                <c:pt idx="2026">
                  <c:v>88</c:v>
                </c:pt>
                <c:pt idx="2027">
                  <c:v>96</c:v>
                </c:pt>
                <c:pt idx="2028">
                  <c:v>90</c:v>
                </c:pt>
                <c:pt idx="2029">
                  <c:v>100</c:v>
                </c:pt>
                <c:pt idx="2030">
                  <c:v>95</c:v>
                </c:pt>
                <c:pt idx="2031">
                  <c:v>108</c:v>
                </c:pt>
                <c:pt idx="2032">
                  <c:v>97</c:v>
                </c:pt>
                <c:pt idx="2033">
                  <c:v>98</c:v>
                </c:pt>
                <c:pt idx="2034">
                  <c:v>104</c:v>
                </c:pt>
                <c:pt idx="2035">
                  <c:v>96</c:v>
                </c:pt>
                <c:pt idx="2036">
                  <c:v>110</c:v>
                </c:pt>
                <c:pt idx="2037">
                  <c:v>104</c:v>
                </c:pt>
                <c:pt idx="2038">
                  <c:v>101</c:v>
                </c:pt>
                <c:pt idx="2039">
                  <c:v>121</c:v>
                </c:pt>
                <c:pt idx="2040">
                  <c:v>105</c:v>
                </c:pt>
                <c:pt idx="2041">
                  <c:v>112</c:v>
                </c:pt>
                <c:pt idx="2042">
                  <c:v>83</c:v>
                </c:pt>
                <c:pt idx="2043">
                  <c:v>109</c:v>
                </c:pt>
                <c:pt idx="2044">
                  <c:v>88</c:v>
                </c:pt>
                <c:pt idx="2045">
                  <c:v>86</c:v>
                </c:pt>
                <c:pt idx="2046">
                  <c:v>91</c:v>
                </c:pt>
                <c:pt idx="2047">
                  <c:v>121</c:v>
                </c:pt>
                <c:pt idx="2048">
                  <c:v>79</c:v>
                </c:pt>
                <c:pt idx="2049">
                  <c:v>53</c:v>
                </c:pt>
                <c:pt idx="2050">
                  <c:v>121</c:v>
                </c:pt>
                <c:pt idx="2051">
                  <c:v>102</c:v>
                </c:pt>
                <c:pt idx="2052">
                  <c:v>122</c:v>
                </c:pt>
                <c:pt idx="2053">
                  <c:v>87</c:v>
                </c:pt>
                <c:pt idx="2054">
                  <c:v>91</c:v>
                </c:pt>
                <c:pt idx="2055">
                  <c:v>98</c:v>
                </c:pt>
                <c:pt idx="2056">
                  <c:v>89</c:v>
                </c:pt>
                <c:pt idx="2057">
                  <c:v>118</c:v>
                </c:pt>
                <c:pt idx="2058">
                  <c:v>112</c:v>
                </c:pt>
                <c:pt idx="2059">
                  <c:v>101</c:v>
                </c:pt>
                <c:pt idx="2060">
                  <c:v>111</c:v>
                </c:pt>
                <c:pt idx="2061">
                  <c:v>95</c:v>
                </c:pt>
                <c:pt idx="2062">
                  <c:v>90</c:v>
                </c:pt>
                <c:pt idx="2063">
                  <c:v>95</c:v>
                </c:pt>
                <c:pt idx="2064">
                  <c:v>120</c:v>
                </c:pt>
                <c:pt idx="2065">
                  <c:v>115</c:v>
                </c:pt>
                <c:pt idx="2066">
                  <c:v>141</c:v>
                </c:pt>
                <c:pt idx="2067">
                  <c:v>97</c:v>
                </c:pt>
                <c:pt idx="2068">
                  <c:v>100</c:v>
                </c:pt>
                <c:pt idx="2069">
                  <c:v>99</c:v>
                </c:pt>
                <c:pt idx="2070">
                  <c:v>102</c:v>
                </c:pt>
                <c:pt idx="2071">
                  <c:v>101</c:v>
                </c:pt>
                <c:pt idx="2072">
                  <c:v>88</c:v>
                </c:pt>
                <c:pt idx="2073">
                  <c:v>120</c:v>
                </c:pt>
                <c:pt idx="2074">
                  <c:v>112</c:v>
                </c:pt>
                <c:pt idx="2075">
                  <c:v>123</c:v>
                </c:pt>
                <c:pt idx="2076">
                  <c:v>100</c:v>
                </c:pt>
                <c:pt idx="2077">
                  <c:v>94</c:v>
                </c:pt>
                <c:pt idx="2078">
                  <c:v>97</c:v>
                </c:pt>
                <c:pt idx="2079">
                  <c:v>102</c:v>
                </c:pt>
                <c:pt idx="2080">
                  <c:v>135</c:v>
                </c:pt>
                <c:pt idx="2081">
                  <c:v>115</c:v>
                </c:pt>
                <c:pt idx="2082">
                  <c:v>99</c:v>
                </c:pt>
                <c:pt idx="2083">
                  <c:v>110</c:v>
                </c:pt>
                <c:pt idx="2084">
                  <c:v>88</c:v>
                </c:pt>
                <c:pt idx="2085">
                  <c:v>87</c:v>
                </c:pt>
                <c:pt idx="2086">
                  <c:v>82</c:v>
                </c:pt>
                <c:pt idx="2087">
                  <c:v>78</c:v>
                </c:pt>
                <c:pt idx="2088">
                  <c:v>81</c:v>
                </c:pt>
                <c:pt idx="2089">
                  <c:v>88</c:v>
                </c:pt>
                <c:pt idx="2090">
                  <c:v>117</c:v>
                </c:pt>
                <c:pt idx="2091">
                  <c:v>97</c:v>
                </c:pt>
                <c:pt idx="2092">
                  <c:v>110</c:v>
                </c:pt>
                <c:pt idx="2093">
                  <c:v>95</c:v>
                </c:pt>
                <c:pt idx="2094">
                  <c:v>99</c:v>
                </c:pt>
                <c:pt idx="2095">
                  <c:v>98</c:v>
                </c:pt>
                <c:pt idx="2096">
                  <c:v>106</c:v>
                </c:pt>
                <c:pt idx="2097">
                  <c:v>84</c:v>
                </c:pt>
                <c:pt idx="2098">
                  <c:v>113</c:v>
                </c:pt>
                <c:pt idx="2099">
                  <c:v>100</c:v>
                </c:pt>
                <c:pt idx="2100">
                  <c:v>90</c:v>
                </c:pt>
                <c:pt idx="2101">
                  <c:v>88</c:v>
                </c:pt>
                <c:pt idx="2102">
                  <c:v>92</c:v>
                </c:pt>
                <c:pt idx="2103">
                  <c:v>101</c:v>
                </c:pt>
                <c:pt idx="2104">
                  <c:v>102</c:v>
                </c:pt>
                <c:pt idx="2105">
                  <c:v>94</c:v>
                </c:pt>
                <c:pt idx="2106">
                  <c:v>88</c:v>
                </c:pt>
                <c:pt idx="2107">
                  <c:v>104</c:v>
                </c:pt>
                <c:pt idx="2108">
                  <c:v>109</c:v>
                </c:pt>
                <c:pt idx="2109">
                  <c:v>107</c:v>
                </c:pt>
                <c:pt idx="2110">
                  <c:v>107</c:v>
                </c:pt>
                <c:pt idx="2111">
                  <c:v>107</c:v>
                </c:pt>
                <c:pt idx="2112">
                  <c:v>85</c:v>
                </c:pt>
                <c:pt idx="2113">
                  <c:v>105</c:v>
                </c:pt>
                <c:pt idx="2114">
                  <c:v>95</c:v>
                </c:pt>
                <c:pt idx="2115">
                  <c:v>91</c:v>
                </c:pt>
                <c:pt idx="2116">
                  <c:v>117</c:v>
                </c:pt>
                <c:pt idx="2117">
                  <c:v>80</c:v>
                </c:pt>
                <c:pt idx="2118">
                  <c:v>93</c:v>
                </c:pt>
                <c:pt idx="2119">
                  <c:v>134</c:v>
                </c:pt>
                <c:pt idx="2120">
                  <c:v>84</c:v>
                </c:pt>
                <c:pt idx="2121">
                  <c:v>104</c:v>
                </c:pt>
                <c:pt idx="2122">
                  <c:v>101</c:v>
                </c:pt>
                <c:pt idx="2123">
                  <c:v>87</c:v>
                </c:pt>
                <c:pt idx="2124">
                  <c:v>91</c:v>
                </c:pt>
                <c:pt idx="2125">
                  <c:v>89</c:v>
                </c:pt>
                <c:pt idx="2126">
                  <c:v>131</c:v>
                </c:pt>
                <c:pt idx="2127">
                  <c:v>94</c:v>
                </c:pt>
                <c:pt idx="2128">
                  <c:v>91</c:v>
                </c:pt>
                <c:pt idx="2129">
                  <c:v>95</c:v>
                </c:pt>
                <c:pt idx="2130">
                  <c:v>104</c:v>
                </c:pt>
                <c:pt idx="2131">
                  <c:v>102</c:v>
                </c:pt>
                <c:pt idx="2132">
                  <c:v>111</c:v>
                </c:pt>
                <c:pt idx="2133">
                  <c:v>101</c:v>
                </c:pt>
                <c:pt idx="2134">
                  <c:v>122</c:v>
                </c:pt>
                <c:pt idx="2135">
                  <c:v>89</c:v>
                </c:pt>
                <c:pt idx="2136">
                  <c:v>94</c:v>
                </c:pt>
                <c:pt idx="2137">
                  <c:v>90</c:v>
                </c:pt>
                <c:pt idx="2138">
                  <c:v>113</c:v>
                </c:pt>
                <c:pt idx="2139">
                  <c:v>97</c:v>
                </c:pt>
                <c:pt idx="2140">
                  <c:v>95</c:v>
                </c:pt>
                <c:pt idx="2141">
                  <c:v>95</c:v>
                </c:pt>
                <c:pt idx="2142">
                  <c:v>88</c:v>
                </c:pt>
                <c:pt idx="2143">
                  <c:v>96</c:v>
                </c:pt>
                <c:pt idx="2144">
                  <c:v>96</c:v>
                </c:pt>
                <c:pt idx="2145">
                  <c:v>95</c:v>
                </c:pt>
                <c:pt idx="2146">
                  <c:v>94</c:v>
                </c:pt>
                <c:pt idx="2147">
                  <c:v>96</c:v>
                </c:pt>
                <c:pt idx="2148">
                  <c:v>123</c:v>
                </c:pt>
                <c:pt idx="2149">
                  <c:v>93</c:v>
                </c:pt>
                <c:pt idx="2150">
                  <c:v>102</c:v>
                </c:pt>
                <c:pt idx="2151">
                  <c:v>106</c:v>
                </c:pt>
                <c:pt idx="2152">
                  <c:v>106</c:v>
                </c:pt>
                <c:pt idx="2153">
                  <c:v>96</c:v>
                </c:pt>
                <c:pt idx="2154">
                  <c:v>94</c:v>
                </c:pt>
                <c:pt idx="2155">
                  <c:v>111</c:v>
                </c:pt>
                <c:pt idx="2156">
                  <c:v>101</c:v>
                </c:pt>
                <c:pt idx="2157">
                  <c:v>105</c:v>
                </c:pt>
                <c:pt idx="2158">
                  <c:v>99</c:v>
                </c:pt>
                <c:pt idx="2159">
                  <c:v>202</c:v>
                </c:pt>
                <c:pt idx="2160">
                  <c:v>129</c:v>
                </c:pt>
                <c:pt idx="2161">
                  <c:v>100</c:v>
                </c:pt>
                <c:pt idx="2162">
                  <c:v>95</c:v>
                </c:pt>
                <c:pt idx="2163">
                  <c:v>87</c:v>
                </c:pt>
                <c:pt idx="2164">
                  <c:v>93</c:v>
                </c:pt>
                <c:pt idx="2165">
                  <c:v>96</c:v>
                </c:pt>
                <c:pt idx="2166">
                  <c:v>94</c:v>
                </c:pt>
                <c:pt idx="2167">
                  <c:v>117</c:v>
                </c:pt>
                <c:pt idx="2168">
                  <c:v>111</c:v>
                </c:pt>
                <c:pt idx="2169">
                  <c:v>118</c:v>
                </c:pt>
                <c:pt idx="2170">
                  <c:v>125</c:v>
                </c:pt>
                <c:pt idx="2171">
                  <c:v>97</c:v>
                </c:pt>
                <c:pt idx="2172">
                  <c:v>91</c:v>
                </c:pt>
                <c:pt idx="2173">
                  <c:v>97</c:v>
                </c:pt>
                <c:pt idx="2174">
                  <c:v>101</c:v>
                </c:pt>
                <c:pt idx="2175">
                  <c:v>99</c:v>
                </c:pt>
                <c:pt idx="2176">
                  <c:v>90</c:v>
                </c:pt>
                <c:pt idx="2177">
                  <c:v>103</c:v>
                </c:pt>
                <c:pt idx="2178">
                  <c:v>105</c:v>
                </c:pt>
                <c:pt idx="2179">
                  <c:v>95</c:v>
                </c:pt>
                <c:pt idx="2180">
                  <c:v>68</c:v>
                </c:pt>
                <c:pt idx="2181">
                  <c:v>89</c:v>
                </c:pt>
                <c:pt idx="2182">
                  <c:v>108</c:v>
                </c:pt>
                <c:pt idx="2183">
                  <c:v>90</c:v>
                </c:pt>
                <c:pt idx="2184">
                  <c:v>108</c:v>
                </c:pt>
                <c:pt idx="2185">
                  <c:v>108</c:v>
                </c:pt>
                <c:pt idx="2186">
                  <c:v>111</c:v>
                </c:pt>
                <c:pt idx="2187">
                  <c:v>95</c:v>
                </c:pt>
                <c:pt idx="2188">
                  <c:v>126</c:v>
                </c:pt>
                <c:pt idx="2189">
                  <c:v>119</c:v>
                </c:pt>
                <c:pt idx="2190">
                  <c:v>106</c:v>
                </c:pt>
                <c:pt idx="2191">
                  <c:v>110</c:v>
                </c:pt>
                <c:pt idx="2192">
                  <c:v>104</c:v>
                </c:pt>
                <c:pt idx="2193">
                  <c:v>114</c:v>
                </c:pt>
                <c:pt idx="2194">
                  <c:v>91</c:v>
                </c:pt>
                <c:pt idx="2195">
                  <c:v>117</c:v>
                </c:pt>
                <c:pt idx="2196">
                  <c:v>92</c:v>
                </c:pt>
                <c:pt idx="2197">
                  <c:v>99</c:v>
                </c:pt>
                <c:pt idx="2198">
                  <c:v>96</c:v>
                </c:pt>
                <c:pt idx="2199">
                  <c:v>126</c:v>
                </c:pt>
                <c:pt idx="2200">
                  <c:v>108</c:v>
                </c:pt>
                <c:pt idx="2201">
                  <c:v>101</c:v>
                </c:pt>
                <c:pt idx="2202">
                  <c:v>131</c:v>
                </c:pt>
                <c:pt idx="2203">
                  <c:v>100</c:v>
                </c:pt>
                <c:pt idx="2204">
                  <c:v>89</c:v>
                </c:pt>
                <c:pt idx="2205">
                  <c:v>92</c:v>
                </c:pt>
                <c:pt idx="2206">
                  <c:v>103</c:v>
                </c:pt>
                <c:pt idx="2207">
                  <c:v>105</c:v>
                </c:pt>
                <c:pt idx="2208">
                  <c:v>113</c:v>
                </c:pt>
                <c:pt idx="2209">
                  <c:v>97</c:v>
                </c:pt>
                <c:pt idx="2210">
                  <c:v>92</c:v>
                </c:pt>
                <c:pt idx="2211">
                  <c:v>86</c:v>
                </c:pt>
                <c:pt idx="2212">
                  <c:v>85</c:v>
                </c:pt>
                <c:pt idx="2213">
                  <c:v>111</c:v>
                </c:pt>
                <c:pt idx="2214">
                  <c:v>112</c:v>
                </c:pt>
                <c:pt idx="2215">
                  <c:v>109</c:v>
                </c:pt>
                <c:pt idx="2216">
                  <c:v>80</c:v>
                </c:pt>
                <c:pt idx="2217">
                  <c:v>99</c:v>
                </c:pt>
                <c:pt idx="2218">
                  <c:v>106</c:v>
                </c:pt>
                <c:pt idx="2219">
                  <c:v>90</c:v>
                </c:pt>
                <c:pt idx="2220">
                  <c:v>97</c:v>
                </c:pt>
                <c:pt idx="2221">
                  <c:v>100</c:v>
                </c:pt>
                <c:pt idx="2222">
                  <c:v>95</c:v>
                </c:pt>
                <c:pt idx="2223">
                  <c:v>125</c:v>
                </c:pt>
                <c:pt idx="2224">
                  <c:v>109</c:v>
                </c:pt>
                <c:pt idx="2225">
                  <c:v>89</c:v>
                </c:pt>
                <c:pt idx="2226">
                  <c:v>121</c:v>
                </c:pt>
                <c:pt idx="2227">
                  <c:v>119</c:v>
                </c:pt>
                <c:pt idx="2228">
                  <c:v>95</c:v>
                </c:pt>
                <c:pt idx="2229">
                  <c:v>150</c:v>
                </c:pt>
                <c:pt idx="2230">
                  <c:v>103</c:v>
                </c:pt>
                <c:pt idx="2231">
                  <c:v>80</c:v>
                </c:pt>
                <c:pt idx="2232">
                  <c:v>101</c:v>
                </c:pt>
                <c:pt idx="2233">
                  <c:v>103</c:v>
                </c:pt>
                <c:pt idx="2234">
                  <c:v>141</c:v>
                </c:pt>
                <c:pt idx="2235">
                  <c:v>112</c:v>
                </c:pt>
                <c:pt idx="2236">
                  <c:v>66</c:v>
                </c:pt>
                <c:pt idx="2237">
                  <c:v>293</c:v>
                </c:pt>
                <c:pt idx="2238">
                  <c:v>112</c:v>
                </c:pt>
                <c:pt idx="2239">
                  <c:v>87</c:v>
                </c:pt>
                <c:pt idx="2240">
                  <c:v>98</c:v>
                </c:pt>
                <c:pt idx="2241">
                  <c:v>106</c:v>
                </c:pt>
                <c:pt idx="2242">
                  <c:v>109</c:v>
                </c:pt>
                <c:pt idx="2243">
                  <c:v>96</c:v>
                </c:pt>
                <c:pt idx="2244">
                  <c:v>96</c:v>
                </c:pt>
                <c:pt idx="2245">
                  <c:v>99</c:v>
                </c:pt>
                <c:pt idx="2246">
                  <c:v>104</c:v>
                </c:pt>
                <c:pt idx="2247">
                  <c:v>142</c:v>
                </c:pt>
                <c:pt idx="2248">
                  <c:v>90</c:v>
                </c:pt>
                <c:pt idx="2249">
                  <c:v>99</c:v>
                </c:pt>
                <c:pt idx="2250">
                  <c:v>100</c:v>
                </c:pt>
                <c:pt idx="2251">
                  <c:v>91</c:v>
                </c:pt>
                <c:pt idx="2252">
                  <c:v>97</c:v>
                </c:pt>
                <c:pt idx="2253">
                  <c:v>112</c:v>
                </c:pt>
                <c:pt idx="2254">
                  <c:v>93</c:v>
                </c:pt>
                <c:pt idx="2255">
                  <c:v>97</c:v>
                </c:pt>
                <c:pt idx="2256">
                  <c:v>140</c:v>
                </c:pt>
                <c:pt idx="2257">
                  <c:v>94</c:v>
                </c:pt>
                <c:pt idx="2258">
                  <c:v>89</c:v>
                </c:pt>
                <c:pt idx="2259">
                  <c:v>86</c:v>
                </c:pt>
                <c:pt idx="2260">
                  <c:v>141</c:v>
                </c:pt>
                <c:pt idx="2261">
                  <c:v>99</c:v>
                </c:pt>
                <c:pt idx="2262">
                  <c:v>95</c:v>
                </c:pt>
                <c:pt idx="2263">
                  <c:v>97</c:v>
                </c:pt>
                <c:pt idx="2264">
                  <c:v>140</c:v>
                </c:pt>
                <c:pt idx="2265">
                  <c:v>95</c:v>
                </c:pt>
                <c:pt idx="2266">
                  <c:v>112</c:v>
                </c:pt>
                <c:pt idx="2267">
                  <c:v>122</c:v>
                </c:pt>
                <c:pt idx="2268">
                  <c:v>92</c:v>
                </c:pt>
                <c:pt idx="2269">
                  <c:v>118</c:v>
                </c:pt>
                <c:pt idx="2270">
                  <c:v>81</c:v>
                </c:pt>
                <c:pt idx="2271">
                  <c:v>132</c:v>
                </c:pt>
                <c:pt idx="2272">
                  <c:v>116</c:v>
                </c:pt>
                <c:pt idx="2273">
                  <c:v>82</c:v>
                </c:pt>
                <c:pt idx="2274">
                  <c:v>112</c:v>
                </c:pt>
                <c:pt idx="2275">
                  <c:v>85</c:v>
                </c:pt>
                <c:pt idx="2276">
                  <c:v>101</c:v>
                </c:pt>
                <c:pt idx="2277">
                  <c:v>82</c:v>
                </c:pt>
                <c:pt idx="2278">
                  <c:v>115</c:v>
                </c:pt>
                <c:pt idx="2279">
                  <c:v>87</c:v>
                </c:pt>
                <c:pt idx="2280">
                  <c:v>102</c:v>
                </c:pt>
                <c:pt idx="2281">
                  <c:v>100</c:v>
                </c:pt>
                <c:pt idx="2282">
                  <c:v>93</c:v>
                </c:pt>
                <c:pt idx="2283">
                  <c:v>104</c:v>
                </c:pt>
                <c:pt idx="2284">
                  <c:v>102</c:v>
                </c:pt>
                <c:pt idx="2285">
                  <c:v>121</c:v>
                </c:pt>
                <c:pt idx="2286">
                  <c:v>101</c:v>
                </c:pt>
                <c:pt idx="2287">
                  <c:v>115</c:v>
                </c:pt>
                <c:pt idx="2288">
                  <c:v>89</c:v>
                </c:pt>
                <c:pt idx="2289">
                  <c:v>63</c:v>
                </c:pt>
                <c:pt idx="2290">
                  <c:v>112</c:v>
                </c:pt>
                <c:pt idx="2291">
                  <c:v>97</c:v>
                </c:pt>
                <c:pt idx="2292">
                  <c:v>101</c:v>
                </c:pt>
                <c:pt idx="2293">
                  <c:v>97</c:v>
                </c:pt>
                <c:pt idx="2294">
                  <c:v>98</c:v>
                </c:pt>
                <c:pt idx="2295">
                  <c:v>104</c:v>
                </c:pt>
                <c:pt idx="2296">
                  <c:v>122</c:v>
                </c:pt>
                <c:pt idx="2297">
                  <c:v>91</c:v>
                </c:pt>
                <c:pt idx="2298">
                  <c:v>99</c:v>
                </c:pt>
                <c:pt idx="2299">
                  <c:v>136</c:v>
                </c:pt>
                <c:pt idx="2300">
                  <c:v>103</c:v>
                </c:pt>
                <c:pt idx="2301">
                  <c:v>95</c:v>
                </c:pt>
                <c:pt idx="2302">
                  <c:v>94</c:v>
                </c:pt>
                <c:pt idx="2303">
                  <c:v>108</c:v>
                </c:pt>
                <c:pt idx="2304">
                  <c:v>74</c:v>
                </c:pt>
                <c:pt idx="2305">
                  <c:v>96</c:v>
                </c:pt>
                <c:pt idx="2306">
                  <c:v>124</c:v>
                </c:pt>
                <c:pt idx="2307">
                  <c:v>124</c:v>
                </c:pt>
                <c:pt idx="2308">
                  <c:v>119</c:v>
                </c:pt>
                <c:pt idx="2309">
                  <c:v>106</c:v>
                </c:pt>
                <c:pt idx="2310">
                  <c:v>86</c:v>
                </c:pt>
                <c:pt idx="2311">
                  <c:v>112</c:v>
                </c:pt>
                <c:pt idx="2312">
                  <c:v>117</c:v>
                </c:pt>
                <c:pt idx="2313">
                  <c:v>122</c:v>
                </c:pt>
                <c:pt idx="2314">
                  <c:v>102</c:v>
                </c:pt>
                <c:pt idx="2315">
                  <c:v>79</c:v>
                </c:pt>
                <c:pt idx="2316">
                  <c:v>85</c:v>
                </c:pt>
                <c:pt idx="2317">
                  <c:v>87</c:v>
                </c:pt>
                <c:pt idx="2318">
                  <c:v>125</c:v>
                </c:pt>
                <c:pt idx="2319">
                  <c:v>123</c:v>
                </c:pt>
                <c:pt idx="2320">
                  <c:v>94</c:v>
                </c:pt>
                <c:pt idx="2321">
                  <c:v>125</c:v>
                </c:pt>
                <c:pt idx="2322">
                  <c:v>124</c:v>
                </c:pt>
                <c:pt idx="2323">
                  <c:v>111</c:v>
                </c:pt>
                <c:pt idx="2324">
                  <c:v>133</c:v>
                </c:pt>
                <c:pt idx="2325">
                  <c:v>99</c:v>
                </c:pt>
                <c:pt idx="2326">
                  <c:v>152</c:v>
                </c:pt>
                <c:pt idx="2327">
                  <c:v>122</c:v>
                </c:pt>
                <c:pt idx="2328">
                  <c:v>99</c:v>
                </c:pt>
                <c:pt idx="2329">
                  <c:v>154</c:v>
                </c:pt>
                <c:pt idx="2330">
                  <c:v>112</c:v>
                </c:pt>
                <c:pt idx="2331">
                  <c:v>86</c:v>
                </c:pt>
                <c:pt idx="2332">
                  <c:v>113</c:v>
                </c:pt>
                <c:pt idx="2333">
                  <c:v>76</c:v>
                </c:pt>
                <c:pt idx="2334">
                  <c:v>104</c:v>
                </c:pt>
                <c:pt idx="2335">
                  <c:v>109</c:v>
                </c:pt>
                <c:pt idx="2336">
                  <c:v>123</c:v>
                </c:pt>
                <c:pt idx="2337">
                  <c:v>90</c:v>
                </c:pt>
                <c:pt idx="2338">
                  <c:v>103</c:v>
                </c:pt>
                <c:pt idx="2339">
                  <c:v>94</c:v>
                </c:pt>
                <c:pt idx="2340">
                  <c:v>99</c:v>
                </c:pt>
                <c:pt idx="2341">
                  <c:v>104</c:v>
                </c:pt>
                <c:pt idx="2342">
                  <c:v>96</c:v>
                </c:pt>
                <c:pt idx="2343">
                  <c:v>114</c:v>
                </c:pt>
                <c:pt idx="2344">
                  <c:v>95</c:v>
                </c:pt>
                <c:pt idx="2345">
                  <c:v>106</c:v>
                </c:pt>
                <c:pt idx="2346">
                  <c:v>92</c:v>
                </c:pt>
                <c:pt idx="2347">
                  <c:v>115</c:v>
                </c:pt>
                <c:pt idx="2348">
                  <c:v>92</c:v>
                </c:pt>
                <c:pt idx="2349">
                  <c:v>90</c:v>
                </c:pt>
                <c:pt idx="2350">
                  <c:v>101</c:v>
                </c:pt>
                <c:pt idx="2351">
                  <c:v>119</c:v>
                </c:pt>
                <c:pt idx="2352">
                  <c:v>93</c:v>
                </c:pt>
                <c:pt idx="2353">
                  <c:v>97</c:v>
                </c:pt>
                <c:pt idx="2354">
                  <c:v>107</c:v>
                </c:pt>
                <c:pt idx="2355">
                  <c:v>100</c:v>
                </c:pt>
                <c:pt idx="2356">
                  <c:v>92</c:v>
                </c:pt>
                <c:pt idx="2357">
                  <c:v>92</c:v>
                </c:pt>
                <c:pt idx="2358">
                  <c:v>97</c:v>
                </c:pt>
                <c:pt idx="2359">
                  <c:v>176</c:v>
                </c:pt>
                <c:pt idx="2360">
                  <c:v>128</c:v>
                </c:pt>
                <c:pt idx="2361">
                  <c:v>91</c:v>
                </c:pt>
                <c:pt idx="2362">
                  <c:v>116</c:v>
                </c:pt>
                <c:pt idx="2363">
                  <c:v>124</c:v>
                </c:pt>
                <c:pt idx="2364">
                  <c:v>150</c:v>
                </c:pt>
                <c:pt idx="2365">
                  <c:v>96</c:v>
                </c:pt>
                <c:pt idx="2366">
                  <c:v>84</c:v>
                </c:pt>
                <c:pt idx="2367">
                  <c:v>89</c:v>
                </c:pt>
                <c:pt idx="2368">
                  <c:v>112</c:v>
                </c:pt>
                <c:pt idx="2369">
                  <c:v>99</c:v>
                </c:pt>
                <c:pt idx="2370">
                  <c:v>103</c:v>
                </c:pt>
                <c:pt idx="2371">
                  <c:v>114</c:v>
                </c:pt>
                <c:pt idx="2372">
                  <c:v>100</c:v>
                </c:pt>
                <c:pt idx="2373">
                  <c:v>130</c:v>
                </c:pt>
                <c:pt idx="2374">
                  <c:v>104</c:v>
                </c:pt>
                <c:pt idx="2375">
                  <c:v>100</c:v>
                </c:pt>
                <c:pt idx="2376">
                  <c:v>96</c:v>
                </c:pt>
                <c:pt idx="2377">
                  <c:v>110</c:v>
                </c:pt>
                <c:pt idx="2378">
                  <c:v>96</c:v>
                </c:pt>
                <c:pt idx="2379">
                  <c:v>109</c:v>
                </c:pt>
                <c:pt idx="2380">
                  <c:v>120</c:v>
                </c:pt>
                <c:pt idx="2381">
                  <c:v>103</c:v>
                </c:pt>
                <c:pt idx="2382">
                  <c:v>98</c:v>
                </c:pt>
                <c:pt idx="2383">
                  <c:v>91</c:v>
                </c:pt>
                <c:pt idx="2384">
                  <c:v>90</c:v>
                </c:pt>
                <c:pt idx="2385">
                  <c:v>103</c:v>
                </c:pt>
                <c:pt idx="2386">
                  <c:v>101</c:v>
                </c:pt>
                <c:pt idx="2387">
                  <c:v>86</c:v>
                </c:pt>
                <c:pt idx="2388">
                  <c:v>111</c:v>
                </c:pt>
                <c:pt idx="2389">
                  <c:v>99</c:v>
                </c:pt>
                <c:pt idx="2390">
                  <c:v>146</c:v>
                </c:pt>
                <c:pt idx="2391">
                  <c:v>97</c:v>
                </c:pt>
                <c:pt idx="2392">
                  <c:v>101</c:v>
                </c:pt>
                <c:pt idx="2393">
                  <c:v>98</c:v>
                </c:pt>
                <c:pt idx="2394">
                  <c:v>120</c:v>
                </c:pt>
                <c:pt idx="2395">
                  <c:v>125</c:v>
                </c:pt>
                <c:pt idx="2396">
                  <c:v>108</c:v>
                </c:pt>
                <c:pt idx="2397">
                  <c:v>88</c:v>
                </c:pt>
                <c:pt idx="2398">
                  <c:v>91</c:v>
                </c:pt>
                <c:pt idx="2399">
                  <c:v>100</c:v>
                </c:pt>
                <c:pt idx="2400">
                  <c:v>88</c:v>
                </c:pt>
                <c:pt idx="2401">
                  <c:v>90</c:v>
                </c:pt>
                <c:pt idx="2402">
                  <c:v>90</c:v>
                </c:pt>
                <c:pt idx="2403">
                  <c:v>138</c:v>
                </c:pt>
                <c:pt idx="2404">
                  <c:v>90</c:v>
                </c:pt>
                <c:pt idx="2405">
                  <c:v>109</c:v>
                </c:pt>
                <c:pt idx="2406">
                  <c:v>91</c:v>
                </c:pt>
                <c:pt idx="2407">
                  <c:v>155</c:v>
                </c:pt>
                <c:pt idx="2408">
                  <c:v>111</c:v>
                </c:pt>
                <c:pt idx="2409">
                  <c:v>90</c:v>
                </c:pt>
                <c:pt idx="2410">
                  <c:v>105</c:v>
                </c:pt>
                <c:pt idx="2411">
                  <c:v>103</c:v>
                </c:pt>
                <c:pt idx="2412">
                  <c:v>113</c:v>
                </c:pt>
                <c:pt idx="2413">
                  <c:v>125</c:v>
                </c:pt>
                <c:pt idx="2414">
                  <c:v>120</c:v>
                </c:pt>
                <c:pt idx="2415">
                  <c:v>83</c:v>
                </c:pt>
                <c:pt idx="2416">
                  <c:v>135</c:v>
                </c:pt>
                <c:pt idx="2417">
                  <c:v>142</c:v>
                </c:pt>
                <c:pt idx="2418">
                  <c:v>124</c:v>
                </c:pt>
                <c:pt idx="2419">
                  <c:v>85</c:v>
                </c:pt>
                <c:pt idx="2420">
                  <c:v>99</c:v>
                </c:pt>
                <c:pt idx="2421">
                  <c:v>95</c:v>
                </c:pt>
                <c:pt idx="2422">
                  <c:v>107</c:v>
                </c:pt>
                <c:pt idx="2423">
                  <c:v>145</c:v>
                </c:pt>
                <c:pt idx="2424">
                  <c:v>91</c:v>
                </c:pt>
                <c:pt idx="2425">
                  <c:v>98</c:v>
                </c:pt>
                <c:pt idx="2426">
                  <c:v>96</c:v>
                </c:pt>
                <c:pt idx="2427">
                  <c:v>97</c:v>
                </c:pt>
                <c:pt idx="2428">
                  <c:v>122</c:v>
                </c:pt>
                <c:pt idx="2429">
                  <c:v>141</c:v>
                </c:pt>
                <c:pt idx="2430">
                  <c:v>112</c:v>
                </c:pt>
                <c:pt idx="2431">
                  <c:v>118</c:v>
                </c:pt>
                <c:pt idx="2432">
                  <c:v>99</c:v>
                </c:pt>
                <c:pt idx="2433">
                  <c:v>73</c:v>
                </c:pt>
                <c:pt idx="2434">
                  <c:v>99</c:v>
                </c:pt>
                <c:pt idx="2435">
                  <c:v>99</c:v>
                </c:pt>
                <c:pt idx="2436">
                  <c:v>97</c:v>
                </c:pt>
                <c:pt idx="2437">
                  <c:v>99</c:v>
                </c:pt>
                <c:pt idx="2438">
                  <c:v>97</c:v>
                </c:pt>
                <c:pt idx="2439">
                  <c:v>95</c:v>
                </c:pt>
                <c:pt idx="2440">
                  <c:v>193</c:v>
                </c:pt>
                <c:pt idx="2441">
                  <c:v>140</c:v>
                </c:pt>
                <c:pt idx="2442">
                  <c:v>85</c:v>
                </c:pt>
                <c:pt idx="2443">
                  <c:v>90</c:v>
                </c:pt>
                <c:pt idx="2444">
                  <c:v>116</c:v>
                </c:pt>
                <c:pt idx="2445">
                  <c:v>96</c:v>
                </c:pt>
                <c:pt idx="2446">
                  <c:v>118</c:v>
                </c:pt>
                <c:pt idx="2447">
                  <c:v>103</c:v>
                </c:pt>
                <c:pt idx="2448">
                  <c:v>95</c:v>
                </c:pt>
                <c:pt idx="2449">
                  <c:v>118</c:v>
                </c:pt>
                <c:pt idx="2450">
                  <c:v>79</c:v>
                </c:pt>
                <c:pt idx="2451">
                  <c:v>98</c:v>
                </c:pt>
                <c:pt idx="2452">
                  <c:v>83</c:v>
                </c:pt>
                <c:pt idx="2453">
                  <c:v>89</c:v>
                </c:pt>
                <c:pt idx="2454">
                  <c:v>75</c:v>
                </c:pt>
                <c:pt idx="2455">
                  <c:v>95</c:v>
                </c:pt>
                <c:pt idx="2456">
                  <c:v>97</c:v>
                </c:pt>
                <c:pt idx="2457">
                  <c:v>96</c:v>
                </c:pt>
                <c:pt idx="2458">
                  <c:v>118</c:v>
                </c:pt>
                <c:pt idx="2459">
                  <c:v>107</c:v>
                </c:pt>
                <c:pt idx="2460">
                  <c:v>106</c:v>
                </c:pt>
                <c:pt idx="2461">
                  <c:v>91</c:v>
                </c:pt>
                <c:pt idx="2462">
                  <c:v>85</c:v>
                </c:pt>
                <c:pt idx="2463">
                  <c:v>103</c:v>
                </c:pt>
                <c:pt idx="2464">
                  <c:v>145</c:v>
                </c:pt>
                <c:pt idx="2465">
                  <c:v>89</c:v>
                </c:pt>
                <c:pt idx="2466">
                  <c:v>126</c:v>
                </c:pt>
                <c:pt idx="2467">
                  <c:v>109</c:v>
                </c:pt>
                <c:pt idx="2468">
                  <c:v>117</c:v>
                </c:pt>
                <c:pt idx="2469">
                  <c:v>95</c:v>
                </c:pt>
                <c:pt idx="2470">
                  <c:v>106</c:v>
                </c:pt>
                <c:pt idx="2471">
                  <c:v>110</c:v>
                </c:pt>
                <c:pt idx="2472">
                  <c:v>83</c:v>
                </c:pt>
                <c:pt idx="2473">
                  <c:v>113</c:v>
                </c:pt>
                <c:pt idx="2474">
                  <c:v>102</c:v>
                </c:pt>
                <c:pt idx="2475">
                  <c:v>90</c:v>
                </c:pt>
                <c:pt idx="2476">
                  <c:v>105</c:v>
                </c:pt>
                <c:pt idx="2477">
                  <c:v>86</c:v>
                </c:pt>
                <c:pt idx="2478">
                  <c:v>94</c:v>
                </c:pt>
                <c:pt idx="2479">
                  <c:v>104</c:v>
                </c:pt>
                <c:pt idx="2480">
                  <c:v>119</c:v>
                </c:pt>
                <c:pt idx="2481">
                  <c:v>118</c:v>
                </c:pt>
                <c:pt idx="2482">
                  <c:v>94</c:v>
                </c:pt>
                <c:pt idx="2483">
                  <c:v>101</c:v>
                </c:pt>
                <c:pt idx="2484">
                  <c:v>101</c:v>
                </c:pt>
                <c:pt idx="2485">
                  <c:v>98</c:v>
                </c:pt>
                <c:pt idx="2486">
                  <c:v>172</c:v>
                </c:pt>
                <c:pt idx="2487">
                  <c:v>96</c:v>
                </c:pt>
                <c:pt idx="2488">
                  <c:v>112</c:v>
                </c:pt>
                <c:pt idx="2489">
                  <c:v>88</c:v>
                </c:pt>
                <c:pt idx="2490">
                  <c:v>106</c:v>
                </c:pt>
                <c:pt idx="2491">
                  <c:v>85</c:v>
                </c:pt>
                <c:pt idx="2492">
                  <c:v>105</c:v>
                </c:pt>
                <c:pt idx="2493">
                  <c:v>124</c:v>
                </c:pt>
                <c:pt idx="2494">
                  <c:v>86</c:v>
                </c:pt>
                <c:pt idx="2495">
                  <c:v>103</c:v>
                </c:pt>
                <c:pt idx="2496">
                  <c:v>115</c:v>
                </c:pt>
                <c:pt idx="2497">
                  <c:v>123</c:v>
                </c:pt>
                <c:pt idx="2498">
                  <c:v>124</c:v>
                </c:pt>
                <c:pt idx="2499">
                  <c:v>108</c:v>
                </c:pt>
                <c:pt idx="2500">
                  <c:v>123</c:v>
                </c:pt>
                <c:pt idx="2501">
                  <c:v>98</c:v>
                </c:pt>
                <c:pt idx="2502">
                  <c:v>106</c:v>
                </c:pt>
                <c:pt idx="2503">
                  <c:v>97</c:v>
                </c:pt>
                <c:pt idx="2504">
                  <c:v>112</c:v>
                </c:pt>
                <c:pt idx="2505">
                  <c:v>89</c:v>
                </c:pt>
                <c:pt idx="2506">
                  <c:v>116</c:v>
                </c:pt>
                <c:pt idx="2507">
                  <c:v>125</c:v>
                </c:pt>
                <c:pt idx="2508">
                  <c:v>111</c:v>
                </c:pt>
                <c:pt idx="2509">
                  <c:v>108</c:v>
                </c:pt>
                <c:pt idx="2510">
                  <c:v>94</c:v>
                </c:pt>
                <c:pt idx="2511">
                  <c:v>97</c:v>
                </c:pt>
                <c:pt idx="2512">
                  <c:v>91</c:v>
                </c:pt>
                <c:pt idx="2513">
                  <c:v>83</c:v>
                </c:pt>
                <c:pt idx="2514">
                  <c:v>102</c:v>
                </c:pt>
                <c:pt idx="2515">
                  <c:v>101</c:v>
                </c:pt>
                <c:pt idx="2516">
                  <c:v>127</c:v>
                </c:pt>
                <c:pt idx="2517">
                  <c:v>129</c:v>
                </c:pt>
                <c:pt idx="2518">
                  <c:v>96</c:v>
                </c:pt>
                <c:pt idx="2519">
                  <c:v>101</c:v>
                </c:pt>
                <c:pt idx="2520">
                  <c:v>108</c:v>
                </c:pt>
                <c:pt idx="2521">
                  <c:v>141</c:v>
                </c:pt>
                <c:pt idx="2522">
                  <c:v>81</c:v>
                </c:pt>
                <c:pt idx="2523">
                  <c:v>91</c:v>
                </c:pt>
                <c:pt idx="2524">
                  <c:v>92</c:v>
                </c:pt>
                <c:pt idx="2525">
                  <c:v>108</c:v>
                </c:pt>
                <c:pt idx="2526">
                  <c:v>106</c:v>
                </c:pt>
                <c:pt idx="2527">
                  <c:v>92</c:v>
                </c:pt>
                <c:pt idx="2528">
                  <c:v>118</c:v>
                </c:pt>
                <c:pt idx="2529">
                  <c:v>135</c:v>
                </c:pt>
                <c:pt idx="2530">
                  <c:v>132</c:v>
                </c:pt>
                <c:pt idx="2531">
                  <c:v>113</c:v>
                </c:pt>
                <c:pt idx="2532">
                  <c:v>98</c:v>
                </c:pt>
                <c:pt idx="2533">
                  <c:v>103</c:v>
                </c:pt>
                <c:pt idx="2534">
                  <c:v>87</c:v>
                </c:pt>
                <c:pt idx="2535">
                  <c:v>95</c:v>
                </c:pt>
                <c:pt idx="2536">
                  <c:v>90</c:v>
                </c:pt>
                <c:pt idx="2537">
                  <c:v>108</c:v>
                </c:pt>
                <c:pt idx="2538">
                  <c:v>100</c:v>
                </c:pt>
                <c:pt idx="2539">
                  <c:v>144</c:v>
                </c:pt>
                <c:pt idx="2540">
                  <c:v>99</c:v>
                </c:pt>
                <c:pt idx="2541">
                  <c:v>102</c:v>
                </c:pt>
                <c:pt idx="2542">
                  <c:v>117</c:v>
                </c:pt>
                <c:pt idx="2543">
                  <c:v>95</c:v>
                </c:pt>
                <c:pt idx="2544">
                  <c:v>106</c:v>
                </c:pt>
                <c:pt idx="2545">
                  <c:v>90</c:v>
                </c:pt>
                <c:pt idx="2546">
                  <c:v>107</c:v>
                </c:pt>
                <c:pt idx="2547">
                  <c:v>125</c:v>
                </c:pt>
                <c:pt idx="2548">
                  <c:v>93</c:v>
                </c:pt>
                <c:pt idx="2549">
                  <c:v>113</c:v>
                </c:pt>
                <c:pt idx="2550">
                  <c:v>93</c:v>
                </c:pt>
                <c:pt idx="2551">
                  <c:v>125</c:v>
                </c:pt>
                <c:pt idx="2552">
                  <c:v>115</c:v>
                </c:pt>
                <c:pt idx="2553">
                  <c:v>170</c:v>
                </c:pt>
                <c:pt idx="2554">
                  <c:v>108</c:v>
                </c:pt>
                <c:pt idx="2555">
                  <c:v>106</c:v>
                </c:pt>
                <c:pt idx="2556">
                  <c:v>106</c:v>
                </c:pt>
                <c:pt idx="2557">
                  <c:v>103</c:v>
                </c:pt>
                <c:pt idx="2558">
                  <c:v>95</c:v>
                </c:pt>
                <c:pt idx="2559">
                  <c:v>100</c:v>
                </c:pt>
                <c:pt idx="2560">
                  <c:v>128</c:v>
                </c:pt>
                <c:pt idx="2561">
                  <c:v>122</c:v>
                </c:pt>
                <c:pt idx="2562">
                  <c:v>90</c:v>
                </c:pt>
                <c:pt idx="2563">
                  <c:v>98</c:v>
                </c:pt>
                <c:pt idx="2564">
                  <c:v>94</c:v>
                </c:pt>
                <c:pt idx="2565">
                  <c:v>99</c:v>
                </c:pt>
                <c:pt idx="2566">
                  <c:v>109</c:v>
                </c:pt>
                <c:pt idx="2567">
                  <c:v>97</c:v>
                </c:pt>
                <c:pt idx="2568">
                  <c:v>88</c:v>
                </c:pt>
                <c:pt idx="2569">
                  <c:v>90</c:v>
                </c:pt>
                <c:pt idx="2570">
                  <c:v>93</c:v>
                </c:pt>
                <c:pt idx="2571">
                  <c:v>87</c:v>
                </c:pt>
                <c:pt idx="2572">
                  <c:v>88</c:v>
                </c:pt>
                <c:pt idx="2573">
                  <c:v>100</c:v>
                </c:pt>
                <c:pt idx="2574">
                  <c:v>95</c:v>
                </c:pt>
                <c:pt idx="2575">
                  <c:v>98</c:v>
                </c:pt>
                <c:pt idx="2576">
                  <c:v>147</c:v>
                </c:pt>
                <c:pt idx="2577">
                  <c:v>89</c:v>
                </c:pt>
                <c:pt idx="2578">
                  <c:v>135</c:v>
                </c:pt>
                <c:pt idx="2579">
                  <c:v>116</c:v>
                </c:pt>
                <c:pt idx="2580">
                  <c:v>99</c:v>
                </c:pt>
                <c:pt idx="2581">
                  <c:v>98</c:v>
                </c:pt>
                <c:pt idx="2582">
                  <c:v>96</c:v>
                </c:pt>
                <c:pt idx="2583">
                  <c:v>95</c:v>
                </c:pt>
                <c:pt idx="2584">
                  <c:v>90</c:v>
                </c:pt>
                <c:pt idx="2585">
                  <c:v>105</c:v>
                </c:pt>
                <c:pt idx="2586">
                  <c:v>125</c:v>
                </c:pt>
                <c:pt idx="2587">
                  <c:v>96</c:v>
                </c:pt>
                <c:pt idx="2588">
                  <c:v>118</c:v>
                </c:pt>
                <c:pt idx="2589">
                  <c:v>107</c:v>
                </c:pt>
                <c:pt idx="2590">
                  <c:v>97</c:v>
                </c:pt>
                <c:pt idx="2591">
                  <c:v>94</c:v>
                </c:pt>
                <c:pt idx="2592">
                  <c:v>128</c:v>
                </c:pt>
                <c:pt idx="2593">
                  <c:v>84</c:v>
                </c:pt>
                <c:pt idx="2594">
                  <c:v>178</c:v>
                </c:pt>
                <c:pt idx="2595">
                  <c:v>107</c:v>
                </c:pt>
                <c:pt idx="2596">
                  <c:v>138</c:v>
                </c:pt>
                <c:pt idx="2597">
                  <c:v>97</c:v>
                </c:pt>
                <c:pt idx="2598">
                  <c:v>106</c:v>
                </c:pt>
                <c:pt idx="2599">
                  <c:v>128</c:v>
                </c:pt>
                <c:pt idx="2600">
                  <c:v>93</c:v>
                </c:pt>
                <c:pt idx="2601">
                  <c:v>85</c:v>
                </c:pt>
                <c:pt idx="2602">
                  <c:v>97</c:v>
                </c:pt>
                <c:pt idx="2603">
                  <c:v>125</c:v>
                </c:pt>
                <c:pt idx="2604">
                  <c:v>120</c:v>
                </c:pt>
                <c:pt idx="2605">
                  <c:v>129</c:v>
                </c:pt>
                <c:pt idx="2606">
                  <c:v>107</c:v>
                </c:pt>
                <c:pt idx="2607">
                  <c:v>113</c:v>
                </c:pt>
                <c:pt idx="2608">
                  <c:v>115</c:v>
                </c:pt>
                <c:pt idx="2609">
                  <c:v>125</c:v>
                </c:pt>
                <c:pt idx="2610">
                  <c:v>102</c:v>
                </c:pt>
                <c:pt idx="2611">
                  <c:v>104</c:v>
                </c:pt>
                <c:pt idx="2612">
                  <c:v>93</c:v>
                </c:pt>
                <c:pt idx="2613">
                  <c:v>100</c:v>
                </c:pt>
                <c:pt idx="2614">
                  <c:v>98</c:v>
                </c:pt>
                <c:pt idx="2615">
                  <c:v>98</c:v>
                </c:pt>
                <c:pt idx="2616">
                  <c:v>150</c:v>
                </c:pt>
                <c:pt idx="2617">
                  <c:v>102</c:v>
                </c:pt>
                <c:pt idx="2618">
                  <c:v>101</c:v>
                </c:pt>
                <c:pt idx="2619">
                  <c:v>95</c:v>
                </c:pt>
                <c:pt idx="2620">
                  <c:v>103</c:v>
                </c:pt>
                <c:pt idx="2621">
                  <c:v>95</c:v>
                </c:pt>
                <c:pt idx="2622">
                  <c:v>112</c:v>
                </c:pt>
                <c:pt idx="2623">
                  <c:v>106</c:v>
                </c:pt>
                <c:pt idx="2624">
                  <c:v>106</c:v>
                </c:pt>
                <c:pt idx="2625">
                  <c:v>82</c:v>
                </c:pt>
                <c:pt idx="2626">
                  <c:v>89</c:v>
                </c:pt>
                <c:pt idx="2627">
                  <c:v>102</c:v>
                </c:pt>
                <c:pt idx="2628">
                  <c:v>93</c:v>
                </c:pt>
                <c:pt idx="2629">
                  <c:v>88</c:v>
                </c:pt>
                <c:pt idx="2630">
                  <c:v>140</c:v>
                </c:pt>
                <c:pt idx="2631">
                  <c:v>120</c:v>
                </c:pt>
                <c:pt idx="2632">
                  <c:v>127</c:v>
                </c:pt>
                <c:pt idx="2633">
                  <c:v>132</c:v>
                </c:pt>
                <c:pt idx="2634">
                  <c:v>87</c:v>
                </c:pt>
                <c:pt idx="2635">
                  <c:v>124</c:v>
                </c:pt>
                <c:pt idx="2636">
                  <c:v>100</c:v>
                </c:pt>
                <c:pt idx="2637">
                  <c:v>102</c:v>
                </c:pt>
                <c:pt idx="2638">
                  <c:v>110</c:v>
                </c:pt>
                <c:pt idx="2639">
                  <c:v>107</c:v>
                </c:pt>
                <c:pt idx="2640">
                  <c:v>121</c:v>
                </c:pt>
                <c:pt idx="2641">
                  <c:v>144</c:v>
                </c:pt>
                <c:pt idx="2642">
                  <c:v>169</c:v>
                </c:pt>
                <c:pt idx="2643">
                  <c:v>111</c:v>
                </c:pt>
                <c:pt idx="2644">
                  <c:v>136</c:v>
                </c:pt>
                <c:pt idx="2645">
                  <c:v>120</c:v>
                </c:pt>
                <c:pt idx="2646">
                  <c:v>125</c:v>
                </c:pt>
                <c:pt idx="2647">
                  <c:v>124</c:v>
                </c:pt>
                <c:pt idx="2648">
                  <c:v>103</c:v>
                </c:pt>
                <c:pt idx="2649">
                  <c:v>96</c:v>
                </c:pt>
                <c:pt idx="2650">
                  <c:v>96</c:v>
                </c:pt>
                <c:pt idx="2651">
                  <c:v>104</c:v>
                </c:pt>
                <c:pt idx="2652">
                  <c:v>96</c:v>
                </c:pt>
                <c:pt idx="2653">
                  <c:v>227</c:v>
                </c:pt>
                <c:pt idx="2654">
                  <c:v>104</c:v>
                </c:pt>
                <c:pt idx="2655">
                  <c:v>107</c:v>
                </c:pt>
                <c:pt idx="2656">
                  <c:v>98</c:v>
                </c:pt>
                <c:pt idx="2657">
                  <c:v>117</c:v>
                </c:pt>
                <c:pt idx="2658">
                  <c:v>108</c:v>
                </c:pt>
                <c:pt idx="2659">
                  <c:v>114</c:v>
                </c:pt>
                <c:pt idx="2660">
                  <c:v>93</c:v>
                </c:pt>
                <c:pt idx="2661">
                  <c:v>90</c:v>
                </c:pt>
                <c:pt idx="2662">
                  <c:v>82</c:v>
                </c:pt>
                <c:pt idx="2663">
                  <c:v>95</c:v>
                </c:pt>
                <c:pt idx="2664">
                  <c:v>101</c:v>
                </c:pt>
                <c:pt idx="2665">
                  <c:v>93</c:v>
                </c:pt>
                <c:pt idx="2666">
                  <c:v>96</c:v>
                </c:pt>
                <c:pt idx="2667">
                  <c:v>107</c:v>
                </c:pt>
                <c:pt idx="2668">
                  <c:v>120</c:v>
                </c:pt>
                <c:pt idx="2669">
                  <c:v>106</c:v>
                </c:pt>
                <c:pt idx="2670">
                  <c:v>96</c:v>
                </c:pt>
                <c:pt idx="2671">
                  <c:v>107</c:v>
                </c:pt>
                <c:pt idx="2672">
                  <c:v>87</c:v>
                </c:pt>
                <c:pt idx="2673">
                  <c:v>99</c:v>
                </c:pt>
                <c:pt idx="2674">
                  <c:v>90</c:v>
                </c:pt>
                <c:pt idx="2675">
                  <c:v>159</c:v>
                </c:pt>
                <c:pt idx="2676">
                  <c:v>96</c:v>
                </c:pt>
                <c:pt idx="2677">
                  <c:v>89</c:v>
                </c:pt>
                <c:pt idx="2678">
                  <c:v>107</c:v>
                </c:pt>
                <c:pt idx="2679">
                  <c:v>96</c:v>
                </c:pt>
                <c:pt idx="2680">
                  <c:v>106</c:v>
                </c:pt>
                <c:pt idx="2681">
                  <c:v>106</c:v>
                </c:pt>
                <c:pt idx="2682">
                  <c:v>105</c:v>
                </c:pt>
                <c:pt idx="2683">
                  <c:v>98</c:v>
                </c:pt>
                <c:pt idx="2684">
                  <c:v>122</c:v>
                </c:pt>
                <c:pt idx="2685">
                  <c:v>105</c:v>
                </c:pt>
                <c:pt idx="2686">
                  <c:v>85</c:v>
                </c:pt>
                <c:pt idx="2687">
                  <c:v>80</c:v>
                </c:pt>
                <c:pt idx="2688">
                  <c:v>102</c:v>
                </c:pt>
                <c:pt idx="2689">
                  <c:v>98</c:v>
                </c:pt>
                <c:pt idx="2690">
                  <c:v>114</c:v>
                </c:pt>
                <c:pt idx="2691">
                  <c:v>178</c:v>
                </c:pt>
                <c:pt idx="2692">
                  <c:v>93</c:v>
                </c:pt>
                <c:pt idx="2693">
                  <c:v>109</c:v>
                </c:pt>
                <c:pt idx="2694">
                  <c:v>95</c:v>
                </c:pt>
                <c:pt idx="2695">
                  <c:v>92</c:v>
                </c:pt>
                <c:pt idx="2696">
                  <c:v>98</c:v>
                </c:pt>
                <c:pt idx="2697">
                  <c:v>95</c:v>
                </c:pt>
                <c:pt idx="2698">
                  <c:v>102</c:v>
                </c:pt>
                <c:pt idx="2699">
                  <c:v>108</c:v>
                </c:pt>
                <c:pt idx="2700">
                  <c:v>86</c:v>
                </c:pt>
                <c:pt idx="2701">
                  <c:v>144</c:v>
                </c:pt>
                <c:pt idx="2702">
                  <c:v>105</c:v>
                </c:pt>
                <c:pt idx="2703">
                  <c:v>116</c:v>
                </c:pt>
                <c:pt idx="2704">
                  <c:v>98</c:v>
                </c:pt>
                <c:pt idx="2705">
                  <c:v>109</c:v>
                </c:pt>
                <c:pt idx="2706">
                  <c:v>112</c:v>
                </c:pt>
                <c:pt idx="2707">
                  <c:v>82</c:v>
                </c:pt>
                <c:pt idx="2708">
                  <c:v>135</c:v>
                </c:pt>
                <c:pt idx="2709">
                  <c:v>116</c:v>
                </c:pt>
                <c:pt idx="2710">
                  <c:v>90</c:v>
                </c:pt>
                <c:pt idx="2711">
                  <c:v>101</c:v>
                </c:pt>
                <c:pt idx="2712">
                  <c:v>92</c:v>
                </c:pt>
                <c:pt idx="2713">
                  <c:v>107</c:v>
                </c:pt>
                <c:pt idx="2714">
                  <c:v>91</c:v>
                </c:pt>
                <c:pt idx="2715">
                  <c:v>88</c:v>
                </c:pt>
                <c:pt idx="2716">
                  <c:v>86</c:v>
                </c:pt>
                <c:pt idx="2717">
                  <c:v>110</c:v>
                </c:pt>
                <c:pt idx="2718">
                  <c:v>93</c:v>
                </c:pt>
                <c:pt idx="2719">
                  <c:v>104</c:v>
                </c:pt>
                <c:pt idx="2720">
                  <c:v>98</c:v>
                </c:pt>
                <c:pt idx="2721">
                  <c:v>99</c:v>
                </c:pt>
                <c:pt idx="2722">
                  <c:v>120</c:v>
                </c:pt>
                <c:pt idx="2723">
                  <c:v>110</c:v>
                </c:pt>
                <c:pt idx="2724">
                  <c:v>93</c:v>
                </c:pt>
                <c:pt idx="2725">
                  <c:v>86</c:v>
                </c:pt>
                <c:pt idx="2726">
                  <c:v>122</c:v>
                </c:pt>
                <c:pt idx="2727">
                  <c:v>90</c:v>
                </c:pt>
                <c:pt idx="2728">
                  <c:v>112</c:v>
                </c:pt>
                <c:pt idx="2729">
                  <c:v>113</c:v>
                </c:pt>
                <c:pt idx="2730">
                  <c:v>98</c:v>
                </c:pt>
                <c:pt idx="2731">
                  <c:v>104</c:v>
                </c:pt>
                <c:pt idx="2732">
                  <c:v>119</c:v>
                </c:pt>
                <c:pt idx="2733">
                  <c:v>99</c:v>
                </c:pt>
                <c:pt idx="2734">
                  <c:v>103</c:v>
                </c:pt>
                <c:pt idx="2735">
                  <c:v>104</c:v>
                </c:pt>
                <c:pt idx="2736">
                  <c:v>112</c:v>
                </c:pt>
                <c:pt idx="2737">
                  <c:v>127</c:v>
                </c:pt>
                <c:pt idx="2738">
                  <c:v>112</c:v>
                </c:pt>
                <c:pt idx="2739">
                  <c:v>101</c:v>
                </c:pt>
                <c:pt idx="2740">
                  <c:v>99</c:v>
                </c:pt>
                <c:pt idx="2741">
                  <c:v>107</c:v>
                </c:pt>
                <c:pt idx="2742">
                  <c:v>110</c:v>
                </c:pt>
                <c:pt idx="2743">
                  <c:v>87</c:v>
                </c:pt>
                <c:pt idx="2744">
                  <c:v>111</c:v>
                </c:pt>
                <c:pt idx="2745">
                  <c:v>93</c:v>
                </c:pt>
                <c:pt idx="2746">
                  <c:v>91</c:v>
                </c:pt>
                <c:pt idx="2747">
                  <c:v>160</c:v>
                </c:pt>
                <c:pt idx="2748">
                  <c:v>112</c:v>
                </c:pt>
                <c:pt idx="2749">
                  <c:v>129</c:v>
                </c:pt>
                <c:pt idx="2750">
                  <c:v>107</c:v>
                </c:pt>
                <c:pt idx="2751">
                  <c:v>124</c:v>
                </c:pt>
                <c:pt idx="2752">
                  <c:v>90</c:v>
                </c:pt>
                <c:pt idx="2753">
                  <c:v>104</c:v>
                </c:pt>
                <c:pt idx="2754">
                  <c:v>123</c:v>
                </c:pt>
                <c:pt idx="2755">
                  <c:v>102</c:v>
                </c:pt>
                <c:pt idx="2756">
                  <c:v>116</c:v>
                </c:pt>
                <c:pt idx="2757">
                  <c:v>103</c:v>
                </c:pt>
                <c:pt idx="2758">
                  <c:v>88</c:v>
                </c:pt>
                <c:pt idx="2759">
                  <c:v>78</c:v>
                </c:pt>
                <c:pt idx="2760">
                  <c:v>140</c:v>
                </c:pt>
                <c:pt idx="2761">
                  <c:v>129</c:v>
                </c:pt>
                <c:pt idx="2762">
                  <c:v>103</c:v>
                </c:pt>
                <c:pt idx="2763">
                  <c:v>84</c:v>
                </c:pt>
                <c:pt idx="2764">
                  <c:v>95</c:v>
                </c:pt>
                <c:pt idx="2765">
                  <c:v>101</c:v>
                </c:pt>
                <c:pt idx="2766">
                  <c:v>93</c:v>
                </c:pt>
                <c:pt idx="2767">
                  <c:v>88</c:v>
                </c:pt>
                <c:pt idx="2768">
                  <c:v>93</c:v>
                </c:pt>
                <c:pt idx="2769">
                  <c:v>88</c:v>
                </c:pt>
                <c:pt idx="2770">
                  <c:v>91</c:v>
                </c:pt>
                <c:pt idx="2771">
                  <c:v>130</c:v>
                </c:pt>
                <c:pt idx="2772">
                  <c:v>84</c:v>
                </c:pt>
                <c:pt idx="2773">
                  <c:v>101</c:v>
                </c:pt>
                <c:pt idx="2774">
                  <c:v>135</c:v>
                </c:pt>
                <c:pt idx="2775">
                  <c:v>103</c:v>
                </c:pt>
                <c:pt idx="2776">
                  <c:v>102</c:v>
                </c:pt>
                <c:pt idx="2777">
                  <c:v>95</c:v>
                </c:pt>
                <c:pt idx="2778">
                  <c:v>118</c:v>
                </c:pt>
                <c:pt idx="2779">
                  <c:v>88</c:v>
                </c:pt>
                <c:pt idx="2780">
                  <c:v>85</c:v>
                </c:pt>
                <c:pt idx="2781">
                  <c:v>96</c:v>
                </c:pt>
                <c:pt idx="2782">
                  <c:v>123</c:v>
                </c:pt>
                <c:pt idx="2783">
                  <c:v>110</c:v>
                </c:pt>
                <c:pt idx="2784">
                  <c:v>121</c:v>
                </c:pt>
                <c:pt idx="2785">
                  <c:v>100</c:v>
                </c:pt>
                <c:pt idx="2786">
                  <c:v>112</c:v>
                </c:pt>
                <c:pt idx="2787">
                  <c:v>97</c:v>
                </c:pt>
                <c:pt idx="2788">
                  <c:v>99</c:v>
                </c:pt>
                <c:pt idx="2789">
                  <c:v>140</c:v>
                </c:pt>
                <c:pt idx="2790">
                  <c:v>125</c:v>
                </c:pt>
                <c:pt idx="2791">
                  <c:v>86</c:v>
                </c:pt>
                <c:pt idx="2792">
                  <c:v>101</c:v>
                </c:pt>
                <c:pt idx="2793">
                  <c:v>118</c:v>
                </c:pt>
                <c:pt idx="2794">
                  <c:v>97</c:v>
                </c:pt>
                <c:pt idx="2795">
                  <c:v>111</c:v>
                </c:pt>
                <c:pt idx="2796">
                  <c:v>90</c:v>
                </c:pt>
                <c:pt idx="2797">
                  <c:v>123</c:v>
                </c:pt>
                <c:pt idx="2798">
                  <c:v>94</c:v>
                </c:pt>
                <c:pt idx="2799">
                  <c:v>94</c:v>
                </c:pt>
                <c:pt idx="2800">
                  <c:v>98</c:v>
                </c:pt>
                <c:pt idx="2801">
                  <c:v>139</c:v>
                </c:pt>
                <c:pt idx="2802">
                  <c:v>110</c:v>
                </c:pt>
                <c:pt idx="2803">
                  <c:v>110</c:v>
                </c:pt>
                <c:pt idx="2804">
                  <c:v>107</c:v>
                </c:pt>
                <c:pt idx="2805">
                  <c:v>85</c:v>
                </c:pt>
                <c:pt idx="2806">
                  <c:v>86</c:v>
                </c:pt>
                <c:pt idx="2807">
                  <c:v>148</c:v>
                </c:pt>
                <c:pt idx="2808">
                  <c:v>106</c:v>
                </c:pt>
                <c:pt idx="2809">
                  <c:v>129</c:v>
                </c:pt>
                <c:pt idx="2810">
                  <c:v>114</c:v>
                </c:pt>
                <c:pt idx="2811">
                  <c:v>121</c:v>
                </c:pt>
                <c:pt idx="2812">
                  <c:v>120</c:v>
                </c:pt>
                <c:pt idx="2813">
                  <c:v>107</c:v>
                </c:pt>
                <c:pt idx="2814">
                  <c:v>110</c:v>
                </c:pt>
                <c:pt idx="2815">
                  <c:v>125</c:v>
                </c:pt>
                <c:pt idx="2816">
                  <c:v>135</c:v>
                </c:pt>
                <c:pt idx="2817">
                  <c:v>107</c:v>
                </c:pt>
                <c:pt idx="2818">
                  <c:v>118</c:v>
                </c:pt>
                <c:pt idx="2819">
                  <c:v>107</c:v>
                </c:pt>
                <c:pt idx="2820">
                  <c:v>132</c:v>
                </c:pt>
                <c:pt idx="2821">
                  <c:v>91</c:v>
                </c:pt>
                <c:pt idx="2822">
                  <c:v>148</c:v>
                </c:pt>
                <c:pt idx="2823">
                  <c:v>95</c:v>
                </c:pt>
                <c:pt idx="2824">
                  <c:v>108</c:v>
                </c:pt>
                <c:pt idx="2825">
                  <c:v>145</c:v>
                </c:pt>
                <c:pt idx="2826">
                  <c:v>88</c:v>
                </c:pt>
                <c:pt idx="2827">
                  <c:v>225</c:v>
                </c:pt>
                <c:pt idx="2828">
                  <c:v>108</c:v>
                </c:pt>
                <c:pt idx="2829">
                  <c:v>111</c:v>
                </c:pt>
                <c:pt idx="2830">
                  <c:v>106</c:v>
                </c:pt>
                <c:pt idx="2831">
                  <c:v>83</c:v>
                </c:pt>
                <c:pt idx="2832">
                  <c:v>99</c:v>
                </c:pt>
                <c:pt idx="2833">
                  <c:v>96</c:v>
                </c:pt>
                <c:pt idx="2834">
                  <c:v>127</c:v>
                </c:pt>
                <c:pt idx="2835">
                  <c:v>119</c:v>
                </c:pt>
                <c:pt idx="2836">
                  <c:v>99</c:v>
                </c:pt>
                <c:pt idx="2837">
                  <c:v>99</c:v>
                </c:pt>
                <c:pt idx="2838">
                  <c:v>90</c:v>
                </c:pt>
                <c:pt idx="2839">
                  <c:v>122</c:v>
                </c:pt>
                <c:pt idx="2840">
                  <c:v>114</c:v>
                </c:pt>
                <c:pt idx="2841">
                  <c:v>77</c:v>
                </c:pt>
                <c:pt idx="2842">
                  <c:v>99</c:v>
                </c:pt>
                <c:pt idx="2843">
                  <c:v>102</c:v>
                </c:pt>
                <c:pt idx="2844">
                  <c:v>104</c:v>
                </c:pt>
                <c:pt idx="2845">
                  <c:v>107</c:v>
                </c:pt>
                <c:pt idx="2846">
                  <c:v>108</c:v>
                </c:pt>
                <c:pt idx="2847">
                  <c:v>119</c:v>
                </c:pt>
                <c:pt idx="2848">
                  <c:v>103</c:v>
                </c:pt>
                <c:pt idx="2849">
                  <c:v>177</c:v>
                </c:pt>
                <c:pt idx="2850">
                  <c:v>122</c:v>
                </c:pt>
                <c:pt idx="2851">
                  <c:v>77</c:v>
                </c:pt>
                <c:pt idx="2852">
                  <c:v>111</c:v>
                </c:pt>
                <c:pt idx="2853">
                  <c:v>161</c:v>
                </c:pt>
                <c:pt idx="2854">
                  <c:v>127</c:v>
                </c:pt>
                <c:pt idx="2855">
                  <c:v>107</c:v>
                </c:pt>
                <c:pt idx="2856">
                  <c:v>99</c:v>
                </c:pt>
                <c:pt idx="2857">
                  <c:v>109</c:v>
                </c:pt>
                <c:pt idx="2858">
                  <c:v>111</c:v>
                </c:pt>
                <c:pt idx="2859">
                  <c:v>104</c:v>
                </c:pt>
                <c:pt idx="2860">
                  <c:v>99</c:v>
                </c:pt>
                <c:pt idx="2861">
                  <c:v>94</c:v>
                </c:pt>
                <c:pt idx="2862">
                  <c:v>94</c:v>
                </c:pt>
                <c:pt idx="2863">
                  <c:v>125</c:v>
                </c:pt>
                <c:pt idx="2864">
                  <c:v>104</c:v>
                </c:pt>
                <c:pt idx="2865">
                  <c:v>120</c:v>
                </c:pt>
                <c:pt idx="2866">
                  <c:v>127</c:v>
                </c:pt>
                <c:pt idx="2867">
                  <c:v>111</c:v>
                </c:pt>
                <c:pt idx="2868">
                  <c:v>98</c:v>
                </c:pt>
                <c:pt idx="2869">
                  <c:v>108</c:v>
                </c:pt>
                <c:pt idx="2870">
                  <c:v>118</c:v>
                </c:pt>
                <c:pt idx="2871">
                  <c:v>118</c:v>
                </c:pt>
                <c:pt idx="2872">
                  <c:v>89</c:v>
                </c:pt>
                <c:pt idx="2873">
                  <c:v>100</c:v>
                </c:pt>
                <c:pt idx="2874">
                  <c:v>98</c:v>
                </c:pt>
                <c:pt idx="2875">
                  <c:v>129</c:v>
                </c:pt>
                <c:pt idx="2876">
                  <c:v>111</c:v>
                </c:pt>
                <c:pt idx="2877">
                  <c:v>125</c:v>
                </c:pt>
                <c:pt idx="2878">
                  <c:v>107</c:v>
                </c:pt>
                <c:pt idx="2879">
                  <c:v>125</c:v>
                </c:pt>
                <c:pt idx="2880">
                  <c:v>122</c:v>
                </c:pt>
                <c:pt idx="2881">
                  <c:v>131</c:v>
                </c:pt>
                <c:pt idx="2882">
                  <c:v>98</c:v>
                </c:pt>
                <c:pt idx="2883">
                  <c:v>87</c:v>
                </c:pt>
                <c:pt idx="2884">
                  <c:v>122</c:v>
                </c:pt>
                <c:pt idx="2885">
                  <c:v>116</c:v>
                </c:pt>
                <c:pt idx="2886">
                  <c:v>83</c:v>
                </c:pt>
                <c:pt idx="2887">
                  <c:v>122</c:v>
                </c:pt>
                <c:pt idx="2888">
                  <c:v>150</c:v>
                </c:pt>
                <c:pt idx="2889">
                  <c:v>132</c:v>
                </c:pt>
                <c:pt idx="2890">
                  <c:v>91</c:v>
                </c:pt>
                <c:pt idx="2891">
                  <c:v>109</c:v>
                </c:pt>
                <c:pt idx="2892">
                  <c:v>111</c:v>
                </c:pt>
                <c:pt idx="2893">
                  <c:v>117</c:v>
                </c:pt>
                <c:pt idx="2894">
                  <c:v>109</c:v>
                </c:pt>
                <c:pt idx="2895">
                  <c:v>109</c:v>
                </c:pt>
                <c:pt idx="2896">
                  <c:v>127</c:v>
                </c:pt>
                <c:pt idx="2897">
                  <c:v>133</c:v>
                </c:pt>
                <c:pt idx="2898">
                  <c:v>106</c:v>
                </c:pt>
                <c:pt idx="2899">
                  <c:v>99</c:v>
                </c:pt>
                <c:pt idx="2900">
                  <c:v>123</c:v>
                </c:pt>
                <c:pt idx="2901">
                  <c:v>103</c:v>
                </c:pt>
                <c:pt idx="2902">
                  <c:v>105</c:v>
                </c:pt>
                <c:pt idx="2903">
                  <c:v>186</c:v>
                </c:pt>
                <c:pt idx="2904">
                  <c:v>102</c:v>
                </c:pt>
                <c:pt idx="2905">
                  <c:v>108</c:v>
                </c:pt>
                <c:pt idx="2906">
                  <c:v>107</c:v>
                </c:pt>
                <c:pt idx="2907">
                  <c:v>116</c:v>
                </c:pt>
                <c:pt idx="2908">
                  <c:v>113</c:v>
                </c:pt>
                <c:pt idx="2909">
                  <c:v>120</c:v>
                </c:pt>
                <c:pt idx="2910">
                  <c:v>124</c:v>
                </c:pt>
                <c:pt idx="2911">
                  <c:v>129</c:v>
                </c:pt>
                <c:pt idx="2912">
                  <c:v>92</c:v>
                </c:pt>
                <c:pt idx="2913">
                  <c:v>112</c:v>
                </c:pt>
                <c:pt idx="2914">
                  <c:v>139</c:v>
                </c:pt>
                <c:pt idx="2915">
                  <c:v>98</c:v>
                </c:pt>
                <c:pt idx="2916">
                  <c:v>112</c:v>
                </c:pt>
                <c:pt idx="2917">
                  <c:v>88</c:v>
                </c:pt>
                <c:pt idx="2918">
                  <c:v>102</c:v>
                </c:pt>
                <c:pt idx="2919">
                  <c:v>271</c:v>
                </c:pt>
                <c:pt idx="2920">
                  <c:v>131</c:v>
                </c:pt>
                <c:pt idx="2921">
                  <c:v>125</c:v>
                </c:pt>
                <c:pt idx="2922">
                  <c:v>99</c:v>
                </c:pt>
                <c:pt idx="2923">
                  <c:v>130</c:v>
                </c:pt>
                <c:pt idx="2924">
                  <c:v>112</c:v>
                </c:pt>
                <c:pt idx="2925">
                  <c:v>126</c:v>
                </c:pt>
                <c:pt idx="2926">
                  <c:v>108</c:v>
                </c:pt>
                <c:pt idx="2927">
                  <c:v>97</c:v>
                </c:pt>
                <c:pt idx="2928">
                  <c:v>93</c:v>
                </c:pt>
                <c:pt idx="2929">
                  <c:v>135</c:v>
                </c:pt>
                <c:pt idx="2930">
                  <c:v>83</c:v>
                </c:pt>
                <c:pt idx="2931">
                  <c:v>89</c:v>
                </c:pt>
                <c:pt idx="2932">
                  <c:v>105</c:v>
                </c:pt>
                <c:pt idx="2933">
                  <c:v>132</c:v>
                </c:pt>
                <c:pt idx="2934">
                  <c:v>188</c:v>
                </c:pt>
                <c:pt idx="2935">
                  <c:v>105</c:v>
                </c:pt>
                <c:pt idx="2936">
                  <c:v>118</c:v>
                </c:pt>
                <c:pt idx="2937">
                  <c:v>81</c:v>
                </c:pt>
                <c:pt idx="2938">
                  <c:v>98</c:v>
                </c:pt>
                <c:pt idx="2939">
                  <c:v>119</c:v>
                </c:pt>
                <c:pt idx="2940">
                  <c:v>99</c:v>
                </c:pt>
                <c:pt idx="2941">
                  <c:v>110</c:v>
                </c:pt>
                <c:pt idx="2942">
                  <c:v>97</c:v>
                </c:pt>
                <c:pt idx="2943">
                  <c:v>91</c:v>
                </c:pt>
                <c:pt idx="2944">
                  <c:v>111</c:v>
                </c:pt>
                <c:pt idx="2945">
                  <c:v>108</c:v>
                </c:pt>
                <c:pt idx="2946">
                  <c:v>115</c:v>
                </c:pt>
                <c:pt idx="2947">
                  <c:v>119</c:v>
                </c:pt>
                <c:pt idx="2948">
                  <c:v>137</c:v>
                </c:pt>
                <c:pt idx="2949">
                  <c:v>110</c:v>
                </c:pt>
                <c:pt idx="2950">
                  <c:v>94</c:v>
                </c:pt>
                <c:pt idx="2951">
                  <c:v>99</c:v>
                </c:pt>
                <c:pt idx="2952">
                  <c:v>100</c:v>
                </c:pt>
                <c:pt idx="2953">
                  <c:v>132</c:v>
                </c:pt>
                <c:pt idx="2954">
                  <c:v>103</c:v>
                </c:pt>
                <c:pt idx="2955">
                  <c:v>105</c:v>
                </c:pt>
                <c:pt idx="2956">
                  <c:v>118</c:v>
                </c:pt>
                <c:pt idx="2957">
                  <c:v>90</c:v>
                </c:pt>
                <c:pt idx="2958">
                  <c:v>92</c:v>
                </c:pt>
                <c:pt idx="2959">
                  <c:v>93</c:v>
                </c:pt>
                <c:pt idx="2960">
                  <c:v>100</c:v>
                </c:pt>
                <c:pt idx="2961">
                  <c:v>102</c:v>
                </c:pt>
                <c:pt idx="2962">
                  <c:v>93</c:v>
                </c:pt>
                <c:pt idx="2963">
                  <c:v>102</c:v>
                </c:pt>
                <c:pt idx="2964">
                  <c:v>100</c:v>
                </c:pt>
                <c:pt idx="2965">
                  <c:v>102</c:v>
                </c:pt>
                <c:pt idx="2966">
                  <c:v>89</c:v>
                </c:pt>
                <c:pt idx="2967">
                  <c:v>94</c:v>
                </c:pt>
                <c:pt idx="2968">
                  <c:v>98</c:v>
                </c:pt>
                <c:pt idx="2969">
                  <c:v>171</c:v>
                </c:pt>
                <c:pt idx="2970">
                  <c:v>109</c:v>
                </c:pt>
                <c:pt idx="2971">
                  <c:v>120</c:v>
                </c:pt>
                <c:pt idx="2972">
                  <c:v>98</c:v>
                </c:pt>
                <c:pt idx="2973">
                  <c:v>135</c:v>
                </c:pt>
                <c:pt idx="2974">
                  <c:v>76</c:v>
                </c:pt>
                <c:pt idx="2975">
                  <c:v>119</c:v>
                </c:pt>
                <c:pt idx="2976">
                  <c:v>98</c:v>
                </c:pt>
                <c:pt idx="2977">
                  <c:v>124</c:v>
                </c:pt>
                <c:pt idx="2978">
                  <c:v>215</c:v>
                </c:pt>
                <c:pt idx="2979">
                  <c:v>144</c:v>
                </c:pt>
                <c:pt idx="2980">
                  <c:v>128</c:v>
                </c:pt>
                <c:pt idx="2981">
                  <c:v>112</c:v>
                </c:pt>
                <c:pt idx="2982">
                  <c:v>99</c:v>
                </c:pt>
                <c:pt idx="2983">
                  <c:v>119</c:v>
                </c:pt>
                <c:pt idx="2984">
                  <c:v>96</c:v>
                </c:pt>
                <c:pt idx="2985">
                  <c:v>91</c:v>
                </c:pt>
                <c:pt idx="2986">
                  <c:v>92</c:v>
                </c:pt>
                <c:pt idx="2987">
                  <c:v>92</c:v>
                </c:pt>
                <c:pt idx="2988">
                  <c:v>135</c:v>
                </c:pt>
                <c:pt idx="2989">
                  <c:v>105</c:v>
                </c:pt>
                <c:pt idx="2990">
                  <c:v>104</c:v>
                </c:pt>
                <c:pt idx="2991">
                  <c:v>97</c:v>
                </c:pt>
                <c:pt idx="2992">
                  <c:v>121</c:v>
                </c:pt>
                <c:pt idx="2993">
                  <c:v>93</c:v>
                </c:pt>
                <c:pt idx="2994">
                  <c:v>87</c:v>
                </c:pt>
                <c:pt idx="2995">
                  <c:v>132</c:v>
                </c:pt>
                <c:pt idx="2996">
                  <c:v>122</c:v>
                </c:pt>
                <c:pt idx="2997">
                  <c:v>110</c:v>
                </c:pt>
                <c:pt idx="2998">
                  <c:v>114</c:v>
                </c:pt>
                <c:pt idx="2999">
                  <c:v>95</c:v>
                </c:pt>
                <c:pt idx="3000">
                  <c:v>122</c:v>
                </c:pt>
                <c:pt idx="3001">
                  <c:v>145</c:v>
                </c:pt>
                <c:pt idx="3002">
                  <c:v>131</c:v>
                </c:pt>
                <c:pt idx="3003">
                  <c:v>124</c:v>
                </c:pt>
                <c:pt idx="3004">
                  <c:v>146</c:v>
                </c:pt>
                <c:pt idx="3005">
                  <c:v>100</c:v>
                </c:pt>
                <c:pt idx="3006">
                  <c:v>126</c:v>
                </c:pt>
                <c:pt idx="3007">
                  <c:v>120</c:v>
                </c:pt>
                <c:pt idx="3008">
                  <c:v>125</c:v>
                </c:pt>
                <c:pt idx="3009">
                  <c:v>123</c:v>
                </c:pt>
                <c:pt idx="3010">
                  <c:v>160</c:v>
                </c:pt>
                <c:pt idx="3011">
                  <c:v>118</c:v>
                </c:pt>
                <c:pt idx="3012">
                  <c:v>92</c:v>
                </c:pt>
                <c:pt idx="3013">
                  <c:v>116</c:v>
                </c:pt>
                <c:pt idx="3014">
                  <c:v>101</c:v>
                </c:pt>
                <c:pt idx="3015">
                  <c:v>133</c:v>
                </c:pt>
                <c:pt idx="3016">
                  <c:v>101</c:v>
                </c:pt>
                <c:pt idx="3017">
                  <c:v>108</c:v>
                </c:pt>
                <c:pt idx="3018">
                  <c:v>114</c:v>
                </c:pt>
                <c:pt idx="3019">
                  <c:v>116</c:v>
                </c:pt>
                <c:pt idx="3020">
                  <c:v>113</c:v>
                </c:pt>
                <c:pt idx="3021">
                  <c:v>129</c:v>
                </c:pt>
                <c:pt idx="3022">
                  <c:v>86</c:v>
                </c:pt>
                <c:pt idx="3023">
                  <c:v>150</c:v>
                </c:pt>
                <c:pt idx="3024">
                  <c:v>103</c:v>
                </c:pt>
                <c:pt idx="3025">
                  <c:v>113</c:v>
                </c:pt>
                <c:pt idx="3026">
                  <c:v>118</c:v>
                </c:pt>
                <c:pt idx="3027">
                  <c:v>134</c:v>
                </c:pt>
                <c:pt idx="3028">
                  <c:v>92</c:v>
                </c:pt>
                <c:pt idx="3029">
                  <c:v>118</c:v>
                </c:pt>
                <c:pt idx="3030">
                  <c:v>120</c:v>
                </c:pt>
                <c:pt idx="3031">
                  <c:v>136</c:v>
                </c:pt>
                <c:pt idx="3032">
                  <c:v>120</c:v>
                </c:pt>
                <c:pt idx="3033">
                  <c:v>114</c:v>
                </c:pt>
                <c:pt idx="3034">
                  <c:v>101</c:v>
                </c:pt>
                <c:pt idx="3035">
                  <c:v>116</c:v>
                </c:pt>
                <c:pt idx="3036">
                  <c:v>125</c:v>
                </c:pt>
                <c:pt idx="3037">
                  <c:v>104</c:v>
                </c:pt>
                <c:pt idx="3038">
                  <c:v>118</c:v>
                </c:pt>
                <c:pt idx="3039">
                  <c:v>122</c:v>
                </c:pt>
                <c:pt idx="3040">
                  <c:v>116</c:v>
                </c:pt>
                <c:pt idx="3041">
                  <c:v>121</c:v>
                </c:pt>
                <c:pt idx="3042">
                  <c:v>124</c:v>
                </c:pt>
                <c:pt idx="3043">
                  <c:v>121</c:v>
                </c:pt>
                <c:pt idx="3044">
                  <c:v>124</c:v>
                </c:pt>
                <c:pt idx="3045">
                  <c:v>88</c:v>
                </c:pt>
                <c:pt idx="3046">
                  <c:v>100</c:v>
                </c:pt>
                <c:pt idx="3047">
                  <c:v>100</c:v>
                </c:pt>
                <c:pt idx="3048">
                  <c:v>115</c:v>
                </c:pt>
                <c:pt idx="3049">
                  <c:v>132</c:v>
                </c:pt>
                <c:pt idx="3050">
                  <c:v>119</c:v>
                </c:pt>
                <c:pt idx="3051">
                  <c:v>99</c:v>
                </c:pt>
                <c:pt idx="3052">
                  <c:v>122</c:v>
                </c:pt>
                <c:pt idx="3053">
                  <c:v>111</c:v>
                </c:pt>
                <c:pt idx="3054">
                  <c:v>80</c:v>
                </c:pt>
                <c:pt idx="3055">
                  <c:v>100</c:v>
                </c:pt>
                <c:pt idx="3056">
                  <c:v>103</c:v>
                </c:pt>
                <c:pt idx="3057">
                  <c:v>98</c:v>
                </c:pt>
                <c:pt idx="3058">
                  <c:v>103</c:v>
                </c:pt>
                <c:pt idx="3059">
                  <c:v>90</c:v>
                </c:pt>
                <c:pt idx="3060">
                  <c:v>104</c:v>
                </c:pt>
                <c:pt idx="3061">
                  <c:v>100</c:v>
                </c:pt>
                <c:pt idx="3062">
                  <c:v>139</c:v>
                </c:pt>
                <c:pt idx="3063">
                  <c:v>110</c:v>
                </c:pt>
                <c:pt idx="3064">
                  <c:v>98</c:v>
                </c:pt>
                <c:pt idx="3065">
                  <c:v>143</c:v>
                </c:pt>
                <c:pt idx="3066">
                  <c:v>107</c:v>
                </c:pt>
                <c:pt idx="3067">
                  <c:v>107</c:v>
                </c:pt>
                <c:pt idx="3068">
                  <c:v>84</c:v>
                </c:pt>
                <c:pt idx="3069">
                  <c:v>107</c:v>
                </c:pt>
                <c:pt idx="3070">
                  <c:v>108</c:v>
                </c:pt>
                <c:pt idx="3071">
                  <c:v>90</c:v>
                </c:pt>
                <c:pt idx="3072">
                  <c:v>101</c:v>
                </c:pt>
                <c:pt idx="3073">
                  <c:v>100</c:v>
                </c:pt>
                <c:pt idx="3074">
                  <c:v>87</c:v>
                </c:pt>
                <c:pt idx="3075">
                  <c:v>109</c:v>
                </c:pt>
                <c:pt idx="3076">
                  <c:v>92</c:v>
                </c:pt>
                <c:pt idx="3077">
                  <c:v>113</c:v>
                </c:pt>
                <c:pt idx="3078">
                  <c:v>89</c:v>
                </c:pt>
                <c:pt idx="3079">
                  <c:v>119</c:v>
                </c:pt>
                <c:pt idx="3080">
                  <c:v>118</c:v>
                </c:pt>
                <c:pt idx="3081">
                  <c:v>106</c:v>
                </c:pt>
                <c:pt idx="3082">
                  <c:v>119</c:v>
                </c:pt>
                <c:pt idx="3083">
                  <c:v>141</c:v>
                </c:pt>
                <c:pt idx="3084">
                  <c:v>107</c:v>
                </c:pt>
                <c:pt idx="3085">
                  <c:v>95</c:v>
                </c:pt>
                <c:pt idx="3086">
                  <c:v>133</c:v>
                </c:pt>
                <c:pt idx="3087">
                  <c:v>125</c:v>
                </c:pt>
                <c:pt idx="3088">
                  <c:v>95</c:v>
                </c:pt>
                <c:pt idx="3089">
                  <c:v>74</c:v>
                </c:pt>
                <c:pt idx="3090">
                  <c:v>106</c:v>
                </c:pt>
                <c:pt idx="3091">
                  <c:v>184</c:v>
                </c:pt>
                <c:pt idx="3092">
                  <c:v>98</c:v>
                </c:pt>
                <c:pt idx="3093">
                  <c:v>115</c:v>
                </c:pt>
                <c:pt idx="3094">
                  <c:v>101</c:v>
                </c:pt>
                <c:pt idx="3095">
                  <c:v>103</c:v>
                </c:pt>
                <c:pt idx="3096">
                  <c:v>132</c:v>
                </c:pt>
                <c:pt idx="3097">
                  <c:v>107</c:v>
                </c:pt>
                <c:pt idx="3098">
                  <c:v>111</c:v>
                </c:pt>
                <c:pt idx="3099">
                  <c:v>110</c:v>
                </c:pt>
                <c:pt idx="3100">
                  <c:v>86</c:v>
                </c:pt>
                <c:pt idx="3101">
                  <c:v>86</c:v>
                </c:pt>
                <c:pt idx="3102">
                  <c:v>127</c:v>
                </c:pt>
                <c:pt idx="3103">
                  <c:v>89</c:v>
                </c:pt>
                <c:pt idx="3104">
                  <c:v>107</c:v>
                </c:pt>
                <c:pt idx="3105">
                  <c:v>101</c:v>
                </c:pt>
                <c:pt idx="3106">
                  <c:v>113</c:v>
                </c:pt>
                <c:pt idx="3107">
                  <c:v>130</c:v>
                </c:pt>
                <c:pt idx="3108">
                  <c:v>143</c:v>
                </c:pt>
                <c:pt idx="3109">
                  <c:v>92</c:v>
                </c:pt>
                <c:pt idx="3110">
                  <c:v>91</c:v>
                </c:pt>
                <c:pt idx="3111">
                  <c:v>106</c:v>
                </c:pt>
                <c:pt idx="3112">
                  <c:v>105</c:v>
                </c:pt>
                <c:pt idx="3113">
                  <c:v>113</c:v>
                </c:pt>
                <c:pt idx="3114">
                  <c:v>100</c:v>
                </c:pt>
                <c:pt idx="3115">
                  <c:v>115</c:v>
                </c:pt>
                <c:pt idx="3116">
                  <c:v>103</c:v>
                </c:pt>
                <c:pt idx="3117">
                  <c:v>87</c:v>
                </c:pt>
                <c:pt idx="3118">
                  <c:v>137</c:v>
                </c:pt>
                <c:pt idx="3119">
                  <c:v>104</c:v>
                </c:pt>
                <c:pt idx="3120">
                  <c:v>133</c:v>
                </c:pt>
                <c:pt idx="3121">
                  <c:v>118</c:v>
                </c:pt>
                <c:pt idx="3122">
                  <c:v>94</c:v>
                </c:pt>
                <c:pt idx="3123">
                  <c:v>112</c:v>
                </c:pt>
                <c:pt idx="3124">
                  <c:v>100</c:v>
                </c:pt>
                <c:pt idx="3125">
                  <c:v>126</c:v>
                </c:pt>
                <c:pt idx="3126">
                  <c:v>101</c:v>
                </c:pt>
                <c:pt idx="3127">
                  <c:v>104</c:v>
                </c:pt>
                <c:pt idx="3128">
                  <c:v>116</c:v>
                </c:pt>
                <c:pt idx="3129">
                  <c:v>102</c:v>
                </c:pt>
                <c:pt idx="3130">
                  <c:v>107</c:v>
                </c:pt>
                <c:pt idx="3131">
                  <c:v>135</c:v>
                </c:pt>
                <c:pt idx="3132">
                  <c:v>104</c:v>
                </c:pt>
                <c:pt idx="3133">
                  <c:v>102</c:v>
                </c:pt>
                <c:pt idx="3134">
                  <c:v>118</c:v>
                </c:pt>
                <c:pt idx="3135">
                  <c:v>119</c:v>
                </c:pt>
                <c:pt idx="3136">
                  <c:v>146</c:v>
                </c:pt>
                <c:pt idx="3137">
                  <c:v>106</c:v>
                </c:pt>
                <c:pt idx="3138">
                  <c:v>108</c:v>
                </c:pt>
                <c:pt idx="3139">
                  <c:v>131</c:v>
                </c:pt>
                <c:pt idx="3140">
                  <c:v>109</c:v>
                </c:pt>
                <c:pt idx="3141">
                  <c:v>99</c:v>
                </c:pt>
                <c:pt idx="3142">
                  <c:v>91</c:v>
                </c:pt>
                <c:pt idx="3143">
                  <c:v>111</c:v>
                </c:pt>
                <c:pt idx="3144">
                  <c:v>95</c:v>
                </c:pt>
                <c:pt idx="3145">
                  <c:v>127</c:v>
                </c:pt>
                <c:pt idx="3146">
                  <c:v>94</c:v>
                </c:pt>
                <c:pt idx="3147">
                  <c:v>138</c:v>
                </c:pt>
                <c:pt idx="3148">
                  <c:v>119</c:v>
                </c:pt>
                <c:pt idx="3149">
                  <c:v>88</c:v>
                </c:pt>
                <c:pt idx="3150">
                  <c:v>100</c:v>
                </c:pt>
                <c:pt idx="3151">
                  <c:v>105</c:v>
                </c:pt>
                <c:pt idx="3152">
                  <c:v>121</c:v>
                </c:pt>
                <c:pt idx="3153">
                  <c:v>109</c:v>
                </c:pt>
                <c:pt idx="3154">
                  <c:v>120</c:v>
                </c:pt>
                <c:pt idx="3155">
                  <c:v>216</c:v>
                </c:pt>
                <c:pt idx="3156">
                  <c:v>107</c:v>
                </c:pt>
                <c:pt idx="3157">
                  <c:v>131</c:v>
                </c:pt>
                <c:pt idx="3158">
                  <c:v>132</c:v>
                </c:pt>
                <c:pt idx="3159">
                  <c:v>134</c:v>
                </c:pt>
                <c:pt idx="3160">
                  <c:v>215</c:v>
                </c:pt>
                <c:pt idx="3161">
                  <c:v>104</c:v>
                </c:pt>
                <c:pt idx="3162">
                  <c:v>166</c:v>
                </c:pt>
                <c:pt idx="3163">
                  <c:v>134</c:v>
                </c:pt>
                <c:pt idx="3164">
                  <c:v>101</c:v>
                </c:pt>
                <c:pt idx="3165">
                  <c:v>119</c:v>
                </c:pt>
                <c:pt idx="3166">
                  <c:v>110</c:v>
                </c:pt>
                <c:pt idx="3167">
                  <c:v>120</c:v>
                </c:pt>
                <c:pt idx="3168">
                  <c:v>163</c:v>
                </c:pt>
                <c:pt idx="3169">
                  <c:v>96</c:v>
                </c:pt>
                <c:pt idx="3170">
                  <c:v>108</c:v>
                </c:pt>
                <c:pt idx="3171">
                  <c:v>94</c:v>
                </c:pt>
                <c:pt idx="3172">
                  <c:v>102</c:v>
                </c:pt>
                <c:pt idx="3173">
                  <c:v>101</c:v>
                </c:pt>
                <c:pt idx="3174">
                  <c:v>93</c:v>
                </c:pt>
                <c:pt idx="3175">
                  <c:v>95</c:v>
                </c:pt>
                <c:pt idx="3176">
                  <c:v>130</c:v>
                </c:pt>
                <c:pt idx="3177">
                  <c:v>144</c:v>
                </c:pt>
                <c:pt idx="3178">
                  <c:v>147</c:v>
                </c:pt>
                <c:pt idx="3179">
                  <c:v>115</c:v>
                </c:pt>
                <c:pt idx="3180">
                  <c:v>153</c:v>
                </c:pt>
                <c:pt idx="3181">
                  <c:v>96</c:v>
                </c:pt>
                <c:pt idx="3182">
                  <c:v>109</c:v>
                </c:pt>
                <c:pt idx="3183">
                  <c:v>83</c:v>
                </c:pt>
                <c:pt idx="3184">
                  <c:v>102</c:v>
                </c:pt>
                <c:pt idx="3185">
                  <c:v>91</c:v>
                </c:pt>
                <c:pt idx="3186">
                  <c:v>112</c:v>
                </c:pt>
                <c:pt idx="3187">
                  <c:v>92</c:v>
                </c:pt>
                <c:pt idx="3188">
                  <c:v>98</c:v>
                </c:pt>
                <c:pt idx="3189">
                  <c:v>98</c:v>
                </c:pt>
                <c:pt idx="3190">
                  <c:v>114</c:v>
                </c:pt>
                <c:pt idx="3191">
                  <c:v>111</c:v>
                </c:pt>
                <c:pt idx="3192">
                  <c:v>106</c:v>
                </c:pt>
                <c:pt idx="3193">
                  <c:v>98</c:v>
                </c:pt>
                <c:pt idx="3194">
                  <c:v>107</c:v>
                </c:pt>
                <c:pt idx="3195">
                  <c:v>110</c:v>
                </c:pt>
                <c:pt idx="3196">
                  <c:v>107</c:v>
                </c:pt>
                <c:pt idx="3197">
                  <c:v>138</c:v>
                </c:pt>
                <c:pt idx="3198">
                  <c:v>104</c:v>
                </c:pt>
                <c:pt idx="3199">
                  <c:v>88</c:v>
                </c:pt>
                <c:pt idx="3200">
                  <c:v>120</c:v>
                </c:pt>
                <c:pt idx="3201">
                  <c:v>94</c:v>
                </c:pt>
                <c:pt idx="3202">
                  <c:v>88</c:v>
                </c:pt>
                <c:pt idx="3203">
                  <c:v>113</c:v>
                </c:pt>
                <c:pt idx="3204">
                  <c:v>100</c:v>
                </c:pt>
                <c:pt idx="3205">
                  <c:v>123</c:v>
                </c:pt>
                <c:pt idx="3206">
                  <c:v>107</c:v>
                </c:pt>
                <c:pt idx="3207">
                  <c:v>101</c:v>
                </c:pt>
                <c:pt idx="3208">
                  <c:v>107</c:v>
                </c:pt>
                <c:pt idx="3209">
                  <c:v>117</c:v>
                </c:pt>
                <c:pt idx="3210">
                  <c:v>110</c:v>
                </c:pt>
                <c:pt idx="3211">
                  <c:v>137</c:v>
                </c:pt>
                <c:pt idx="3212">
                  <c:v>101</c:v>
                </c:pt>
                <c:pt idx="3213">
                  <c:v>109</c:v>
                </c:pt>
                <c:pt idx="3214">
                  <c:v>127</c:v>
                </c:pt>
                <c:pt idx="3215">
                  <c:v>118</c:v>
                </c:pt>
                <c:pt idx="3216">
                  <c:v>101</c:v>
                </c:pt>
                <c:pt idx="3217">
                  <c:v>91</c:v>
                </c:pt>
                <c:pt idx="3218">
                  <c:v>101</c:v>
                </c:pt>
                <c:pt idx="3219">
                  <c:v>83</c:v>
                </c:pt>
                <c:pt idx="3220">
                  <c:v>131</c:v>
                </c:pt>
                <c:pt idx="3221">
                  <c:v>251</c:v>
                </c:pt>
                <c:pt idx="3222">
                  <c:v>99</c:v>
                </c:pt>
                <c:pt idx="3223">
                  <c:v>101</c:v>
                </c:pt>
                <c:pt idx="3224">
                  <c:v>128</c:v>
                </c:pt>
                <c:pt idx="3225">
                  <c:v>90</c:v>
                </c:pt>
                <c:pt idx="3226">
                  <c:v>91</c:v>
                </c:pt>
                <c:pt idx="3227">
                  <c:v>134</c:v>
                </c:pt>
                <c:pt idx="3228">
                  <c:v>118</c:v>
                </c:pt>
                <c:pt idx="3229">
                  <c:v>96</c:v>
                </c:pt>
                <c:pt idx="3230">
                  <c:v>123</c:v>
                </c:pt>
                <c:pt idx="3231">
                  <c:v>117</c:v>
                </c:pt>
                <c:pt idx="3232">
                  <c:v>115</c:v>
                </c:pt>
                <c:pt idx="3233">
                  <c:v>117</c:v>
                </c:pt>
                <c:pt idx="3234">
                  <c:v>100</c:v>
                </c:pt>
                <c:pt idx="3235">
                  <c:v>112</c:v>
                </c:pt>
                <c:pt idx="3236">
                  <c:v>91</c:v>
                </c:pt>
                <c:pt idx="3237">
                  <c:v>111</c:v>
                </c:pt>
                <c:pt idx="3238">
                  <c:v>104</c:v>
                </c:pt>
                <c:pt idx="3239">
                  <c:v>105</c:v>
                </c:pt>
                <c:pt idx="3240">
                  <c:v>100</c:v>
                </c:pt>
                <c:pt idx="3241">
                  <c:v>102</c:v>
                </c:pt>
                <c:pt idx="3242">
                  <c:v>101</c:v>
                </c:pt>
                <c:pt idx="3243">
                  <c:v>124</c:v>
                </c:pt>
                <c:pt idx="3244">
                  <c:v>129</c:v>
                </c:pt>
                <c:pt idx="3245">
                  <c:v>144</c:v>
                </c:pt>
                <c:pt idx="3246">
                  <c:v>130</c:v>
                </c:pt>
                <c:pt idx="3247">
                  <c:v>103</c:v>
                </c:pt>
                <c:pt idx="3248">
                  <c:v>134</c:v>
                </c:pt>
                <c:pt idx="3249">
                  <c:v>99</c:v>
                </c:pt>
                <c:pt idx="3250">
                  <c:v>110</c:v>
                </c:pt>
                <c:pt idx="3251">
                  <c:v>105</c:v>
                </c:pt>
                <c:pt idx="3252">
                  <c:v>118</c:v>
                </c:pt>
                <c:pt idx="3253">
                  <c:v>122</c:v>
                </c:pt>
                <c:pt idx="3254">
                  <c:v>116</c:v>
                </c:pt>
                <c:pt idx="3255">
                  <c:v>151</c:v>
                </c:pt>
                <c:pt idx="3256">
                  <c:v>119</c:v>
                </c:pt>
                <c:pt idx="3257">
                  <c:v>114</c:v>
                </c:pt>
                <c:pt idx="3258">
                  <c:v>143</c:v>
                </c:pt>
                <c:pt idx="3259">
                  <c:v>160</c:v>
                </c:pt>
                <c:pt idx="3260">
                  <c:v>109</c:v>
                </c:pt>
                <c:pt idx="3261">
                  <c:v>125</c:v>
                </c:pt>
                <c:pt idx="3262">
                  <c:v>144</c:v>
                </c:pt>
                <c:pt idx="3263">
                  <c:v>142</c:v>
                </c:pt>
                <c:pt idx="3264">
                  <c:v>106</c:v>
                </c:pt>
                <c:pt idx="3265">
                  <c:v>141</c:v>
                </c:pt>
                <c:pt idx="3266">
                  <c:v>114</c:v>
                </c:pt>
                <c:pt idx="3267">
                  <c:v>88</c:v>
                </c:pt>
                <c:pt idx="3268">
                  <c:v>103</c:v>
                </c:pt>
                <c:pt idx="3269">
                  <c:v>111</c:v>
                </c:pt>
                <c:pt idx="3270">
                  <c:v>111</c:v>
                </c:pt>
                <c:pt idx="3271">
                  <c:v>116</c:v>
                </c:pt>
                <c:pt idx="3272">
                  <c:v>80</c:v>
                </c:pt>
                <c:pt idx="3273">
                  <c:v>101</c:v>
                </c:pt>
                <c:pt idx="3274">
                  <c:v>114</c:v>
                </c:pt>
                <c:pt idx="3275">
                  <c:v>152</c:v>
                </c:pt>
                <c:pt idx="3276">
                  <c:v>121</c:v>
                </c:pt>
                <c:pt idx="3277">
                  <c:v>117</c:v>
                </c:pt>
                <c:pt idx="3278">
                  <c:v>100</c:v>
                </c:pt>
                <c:pt idx="3279">
                  <c:v>129</c:v>
                </c:pt>
                <c:pt idx="3280">
                  <c:v>110</c:v>
                </c:pt>
                <c:pt idx="3281">
                  <c:v>91</c:v>
                </c:pt>
                <c:pt idx="3282">
                  <c:v>99</c:v>
                </c:pt>
                <c:pt idx="3283">
                  <c:v>96</c:v>
                </c:pt>
                <c:pt idx="3284">
                  <c:v>189</c:v>
                </c:pt>
                <c:pt idx="3285">
                  <c:v>145</c:v>
                </c:pt>
                <c:pt idx="3286">
                  <c:v>100</c:v>
                </c:pt>
                <c:pt idx="3287">
                  <c:v>132</c:v>
                </c:pt>
                <c:pt idx="3288">
                  <c:v>115</c:v>
                </c:pt>
                <c:pt idx="3289">
                  <c:v>94</c:v>
                </c:pt>
                <c:pt idx="3290">
                  <c:v>117</c:v>
                </c:pt>
                <c:pt idx="3291">
                  <c:v>102</c:v>
                </c:pt>
                <c:pt idx="3292">
                  <c:v>114</c:v>
                </c:pt>
                <c:pt idx="3293">
                  <c:v>103</c:v>
                </c:pt>
                <c:pt idx="3294">
                  <c:v>75</c:v>
                </c:pt>
                <c:pt idx="3295">
                  <c:v>112</c:v>
                </c:pt>
                <c:pt idx="3296">
                  <c:v>101</c:v>
                </c:pt>
                <c:pt idx="3297">
                  <c:v>92</c:v>
                </c:pt>
                <c:pt idx="3298">
                  <c:v>101</c:v>
                </c:pt>
                <c:pt idx="3299">
                  <c:v>130</c:v>
                </c:pt>
                <c:pt idx="3300">
                  <c:v>135</c:v>
                </c:pt>
                <c:pt idx="3301">
                  <c:v>154</c:v>
                </c:pt>
                <c:pt idx="3302">
                  <c:v>123</c:v>
                </c:pt>
                <c:pt idx="3303">
                  <c:v>104</c:v>
                </c:pt>
                <c:pt idx="3304">
                  <c:v>119</c:v>
                </c:pt>
                <c:pt idx="3305">
                  <c:v>116</c:v>
                </c:pt>
                <c:pt idx="3306">
                  <c:v>102</c:v>
                </c:pt>
                <c:pt idx="3307">
                  <c:v>132</c:v>
                </c:pt>
                <c:pt idx="3308">
                  <c:v>100</c:v>
                </c:pt>
                <c:pt idx="3309">
                  <c:v>114</c:v>
                </c:pt>
                <c:pt idx="3310">
                  <c:v>126</c:v>
                </c:pt>
                <c:pt idx="3311">
                  <c:v>117</c:v>
                </c:pt>
                <c:pt idx="3312">
                  <c:v>115</c:v>
                </c:pt>
                <c:pt idx="3313">
                  <c:v>107</c:v>
                </c:pt>
                <c:pt idx="3314">
                  <c:v>126</c:v>
                </c:pt>
                <c:pt idx="3315">
                  <c:v>129</c:v>
                </c:pt>
                <c:pt idx="3316">
                  <c:v>128</c:v>
                </c:pt>
                <c:pt idx="3317">
                  <c:v>120</c:v>
                </c:pt>
                <c:pt idx="3318">
                  <c:v>95</c:v>
                </c:pt>
                <c:pt idx="3319">
                  <c:v>116</c:v>
                </c:pt>
                <c:pt idx="3320">
                  <c:v>124</c:v>
                </c:pt>
                <c:pt idx="3321">
                  <c:v>139</c:v>
                </c:pt>
                <c:pt idx="3322">
                  <c:v>129</c:v>
                </c:pt>
                <c:pt idx="3323">
                  <c:v>113</c:v>
                </c:pt>
                <c:pt idx="3324">
                  <c:v>97</c:v>
                </c:pt>
                <c:pt idx="3325">
                  <c:v>87</c:v>
                </c:pt>
                <c:pt idx="3326">
                  <c:v>104</c:v>
                </c:pt>
                <c:pt idx="3327">
                  <c:v>104</c:v>
                </c:pt>
                <c:pt idx="3328">
                  <c:v>123</c:v>
                </c:pt>
                <c:pt idx="3329">
                  <c:v>102</c:v>
                </c:pt>
                <c:pt idx="3330">
                  <c:v>89</c:v>
                </c:pt>
                <c:pt idx="3331">
                  <c:v>114</c:v>
                </c:pt>
                <c:pt idx="3332">
                  <c:v>130</c:v>
                </c:pt>
                <c:pt idx="3333">
                  <c:v>130</c:v>
                </c:pt>
                <c:pt idx="3334">
                  <c:v>330</c:v>
                </c:pt>
                <c:pt idx="3335">
                  <c:v>118</c:v>
                </c:pt>
                <c:pt idx="3336">
                  <c:v>93</c:v>
                </c:pt>
                <c:pt idx="3337">
                  <c:v>127</c:v>
                </c:pt>
                <c:pt idx="3338">
                  <c:v>88</c:v>
                </c:pt>
                <c:pt idx="3339">
                  <c:v>128</c:v>
                </c:pt>
                <c:pt idx="3340">
                  <c:v>105</c:v>
                </c:pt>
                <c:pt idx="3341">
                  <c:v>116</c:v>
                </c:pt>
                <c:pt idx="3342">
                  <c:v>87</c:v>
                </c:pt>
                <c:pt idx="3343">
                  <c:v>80</c:v>
                </c:pt>
                <c:pt idx="3344">
                  <c:v>124</c:v>
                </c:pt>
                <c:pt idx="3345">
                  <c:v>131</c:v>
                </c:pt>
                <c:pt idx="3346">
                  <c:v>75</c:v>
                </c:pt>
                <c:pt idx="3347">
                  <c:v>105</c:v>
                </c:pt>
                <c:pt idx="3348">
                  <c:v>110</c:v>
                </c:pt>
                <c:pt idx="3349">
                  <c:v>106</c:v>
                </c:pt>
                <c:pt idx="3350">
                  <c:v>127</c:v>
                </c:pt>
                <c:pt idx="3351">
                  <c:v>121</c:v>
                </c:pt>
                <c:pt idx="3352">
                  <c:v>114</c:v>
                </c:pt>
                <c:pt idx="3353">
                  <c:v>162</c:v>
                </c:pt>
                <c:pt idx="3354">
                  <c:v>113</c:v>
                </c:pt>
                <c:pt idx="3355">
                  <c:v>122</c:v>
                </c:pt>
                <c:pt idx="3356">
                  <c:v>136</c:v>
                </c:pt>
                <c:pt idx="3357">
                  <c:v>123</c:v>
                </c:pt>
                <c:pt idx="3358">
                  <c:v>172</c:v>
                </c:pt>
                <c:pt idx="3359">
                  <c:v>106</c:v>
                </c:pt>
                <c:pt idx="3360">
                  <c:v>106</c:v>
                </c:pt>
                <c:pt idx="3361">
                  <c:v>123</c:v>
                </c:pt>
                <c:pt idx="3362">
                  <c:v>103</c:v>
                </c:pt>
                <c:pt idx="3363">
                  <c:v>135</c:v>
                </c:pt>
                <c:pt idx="3364">
                  <c:v>122</c:v>
                </c:pt>
                <c:pt idx="3365">
                  <c:v>105</c:v>
                </c:pt>
                <c:pt idx="3366">
                  <c:v>136</c:v>
                </c:pt>
                <c:pt idx="3367">
                  <c:v>74</c:v>
                </c:pt>
                <c:pt idx="3368">
                  <c:v>121</c:v>
                </c:pt>
                <c:pt idx="3369">
                  <c:v>105</c:v>
                </c:pt>
                <c:pt idx="3370">
                  <c:v>133</c:v>
                </c:pt>
                <c:pt idx="3371">
                  <c:v>107</c:v>
                </c:pt>
                <c:pt idx="3372">
                  <c:v>95</c:v>
                </c:pt>
                <c:pt idx="3373">
                  <c:v>116</c:v>
                </c:pt>
                <c:pt idx="3374">
                  <c:v>110</c:v>
                </c:pt>
                <c:pt idx="3375">
                  <c:v>99</c:v>
                </c:pt>
                <c:pt idx="3376">
                  <c:v>130</c:v>
                </c:pt>
                <c:pt idx="3377">
                  <c:v>92</c:v>
                </c:pt>
                <c:pt idx="3378">
                  <c:v>102</c:v>
                </c:pt>
                <c:pt idx="3379">
                  <c:v>85</c:v>
                </c:pt>
                <c:pt idx="3380">
                  <c:v>84</c:v>
                </c:pt>
                <c:pt idx="3381">
                  <c:v>100</c:v>
                </c:pt>
                <c:pt idx="3382">
                  <c:v>106</c:v>
                </c:pt>
                <c:pt idx="3383">
                  <c:v>105</c:v>
                </c:pt>
                <c:pt idx="3384">
                  <c:v>102</c:v>
                </c:pt>
                <c:pt idx="3385">
                  <c:v>158</c:v>
                </c:pt>
                <c:pt idx="3386">
                  <c:v>105</c:v>
                </c:pt>
                <c:pt idx="3387">
                  <c:v>110</c:v>
                </c:pt>
                <c:pt idx="3388">
                  <c:v>136</c:v>
                </c:pt>
                <c:pt idx="3389">
                  <c:v>148</c:v>
                </c:pt>
                <c:pt idx="3390">
                  <c:v>106</c:v>
                </c:pt>
                <c:pt idx="3391">
                  <c:v>126</c:v>
                </c:pt>
                <c:pt idx="3392">
                  <c:v>96</c:v>
                </c:pt>
                <c:pt idx="3393">
                  <c:v>102</c:v>
                </c:pt>
                <c:pt idx="3394">
                  <c:v>110</c:v>
                </c:pt>
                <c:pt idx="3395">
                  <c:v>93</c:v>
                </c:pt>
                <c:pt idx="3396">
                  <c:v>84</c:v>
                </c:pt>
                <c:pt idx="3397">
                  <c:v>121</c:v>
                </c:pt>
                <c:pt idx="3398">
                  <c:v>107</c:v>
                </c:pt>
                <c:pt idx="3399">
                  <c:v>100</c:v>
                </c:pt>
                <c:pt idx="3400">
                  <c:v>148</c:v>
                </c:pt>
                <c:pt idx="3401">
                  <c:v>96</c:v>
                </c:pt>
                <c:pt idx="3402">
                  <c:v>95</c:v>
                </c:pt>
                <c:pt idx="3403">
                  <c:v>93</c:v>
                </c:pt>
                <c:pt idx="3404">
                  <c:v>116</c:v>
                </c:pt>
                <c:pt idx="3405">
                  <c:v>212</c:v>
                </c:pt>
                <c:pt idx="3406">
                  <c:v>81</c:v>
                </c:pt>
                <c:pt idx="3407">
                  <c:v>136</c:v>
                </c:pt>
                <c:pt idx="3408">
                  <c:v>107</c:v>
                </c:pt>
                <c:pt idx="3409">
                  <c:v>117</c:v>
                </c:pt>
                <c:pt idx="3410">
                  <c:v>101</c:v>
                </c:pt>
                <c:pt idx="3411">
                  <c:v>97</c:v>
                </c:pt>
                <c:pt idx="3412">
                  <c:v>101</c:v>
                </c:pt>
                <c:pt idx="3413">
                  <c:v>160</c:v>
                </c:pt>
                <c:pt idx="3414">
                  <c:v>110</c:v>
                </c:pt>
                <c:pt idx="3415">
                  <c:v>104</c:v>
                </c:pt>
                <c:pt idx="3416">
                  <c:v>108</c:v>
                </c:pt>
                <c:pt idx="3417">
                  <c:v>128</c:v>
                </c:pt>
                <c:pt idx="3418">
                  <c:v>112</c:v>
                </c:pt>
                <c:pt idx="3419">
                  <c:v>212</c:v>
                </c:pt>
                <c:pt idx="3420">
                  <c:v>131</c:v>
                </c:pt>
                <c:pt idx="3421">
                  <c:v>134</c:v>
                </c:pt>
                <c:pt idx="3422">
                  <c:v>121</c:v>
                </c:pt>
                <c:pt idx="3423">
                  <c:v>114</c:v>
                </c:pt>
                <c:pt idx="3424">
                  <c:v>123</c:v>
                </c:pt>
                <c:pt idx="3425">
                  <c:v>114</c:v>
                </c:pt>
                <c:pt idx="3426">
                  <c:v>107</c:v>
                </c:pt>
                <c:pt idx="3427">
                  <c:v>125</c:v>
                </c:pt>
                <c:pt idx="3428">
                  <c:v>157</c:v>
                </c:pt>
                <c:pt idx="3429">
                  <c:v>104</c:v>
                </c:pt>
                <c:pt idx="3430">
                  <c:v>100</c:v>
                </c:pt>
                <c:pt idx="3431">
                  <c:v>93</c:v>
                </c:pt>
                <c:pt idx="3432">
                  <c:v>114</c:v>
                </c:pt>
                <c:pt idx="3433">
                  <c:v>116</c:v>
                </c:pt>
                <c:pt idx="3434">
                  <c:v>115</c:v>
                </c:pt>
                <c:pt idx="3435">
                  <c:v>94</c:v>
                </c:pt>
                <c:pt idx="3436">
                  <c:v>135</c:v>
                </c:pt>
                <c:pt idx="3437">
                  <c:v>116</c:v>
                </c:pt>
                <c:pt idx="3438">
                  <c:v>127</c:v>
                </c:pt>
                <c:pt idx="3439">
                  <c:v>113</c:v>
                </c:pt>
                <c:pt idx="3440">
                  <c:v>105</c:v>
                </c:pt>
                <c:pt idx="3441">
                  <c:v>107</c:v>
                </c:pt>
                <c:pt idx="3442">
                  <c:v>103</c:v>
                </c:pt>
                <c:pt idx="3443">
                  <c:v>139</c:v>
                </c:pt>
                <c:pt idx="3444">
                  <c:v>124</c:v>
                </c:pt>
                <c:pt idx="3445">
                  <c:v>90</c:v>
                </c:pt>
                <c:pt idx="3446">
                  <c:v>117</c:v>
                </c:pt>
                <c:pt idx="3447">
                  <c:v>109</c:v>
                </c:pt>
                <c:pt idx="3448">
                  <c:v>109</c:v>
                </c:pt>
                <c:pt idx="3449">
                  <c:v>133</c:v>
                </c:pt>
                <c:pt idx="3450">
                  <c:v>125</c:v>
                </c:pt>
                <c:pt idx="3451">
                  <c:v>85</c:v>
                </c:pt>
                <c:pt idx="3452">
                  <c:v>117</c:v>
                </c:pt>
                <c:pt idx="3453">
                  <c:v>108</c:v>
                </c:pt>
                <c:pt idx="3454">
                  <c:v>82</c:v>
                </c:pt>
                <c:pt idx="3455">
                  <c:v>89</c:v>
                </c:pt>
                <c:pt idx="3456">
                  <c:v>220</c:v>
                </c:pt>
                <c:pt idx="3457">
                  <c:v>97</c:v>
                </c:pt>
                <c:pt idx="3458">
                  <c:v>196</c:v>
                </c:pt>
                <c:pt idx="3459">
                  <c:v>132</c:v>
                </c:pt>
                <c:pt idx="3460">
                  <c:v>131</c:v>
                </c:pt>
                <c:pt idx="3461">
                  <c:v>325</c:v>
                </c:pt>
                <c:pt idx="3462">
                  <c:v>104</c:v>
                </c:pt>
                <c:pt idx="3463">
                  <c:v>143</c:v>
                </c:pt>
                <c:pt idx="3464">
                  <c:v>106</c:v>
                </c:pt>
                <c:pt idx="3465">
                  <c:v>112</c:v>
                </c:pt>
                <c:pt idx="3466">
                  <c:v>103</c:v>
                </c:pt>
                <c:pt idx="3467">
                  <c:v>111</c:v>
                </c:pt>
                <c:pt idx="3468">
                  <c:v>280</c:v>
                </c:pt>
                <c:pt idx="3469">
                  <c:v>88</c:v>
                </c:pt>
                <c:pt idx="3470">
                  <c:v>87</c:v>
                </c:pt>
                <c:pt idx="3471">
                  <c:v>122</c:v>
                </c:pt>
                <c:pt idx="3472">
                  <c:v>87</c:v>
                </c:pt>
                <c:pt idx="3473">
                  <c:v>120</c:v>
                </c:pt>
                <c:pt idx="3474">
                  <c:v>89</c:v>
                </c:pt>
                <c:pt idx="3475">
                  <c:v>152</c:v>
                </c:pt>
                <c:pt idx="3476">
                  <c:v>45</c:v>
                </c:pt>
                <c:pt idx="3477">
                  <c:v>148</c:v>
                </c:pt>
                <c:pt idx="3478">
                  <c:v>108</c:v>
                </c:pt>
                <c:pt idx="3479">
                  <c:v>116</c:v>
                </c:pt>
                <c:pt idx="3480">
                  <c:v>178</c:v>
                </c:pt>
                <c:pt idx="3481">
                  <c:v>145</c:v>
                </c:pt>
                <c:pt idx="3482">
                  <c:v>94</c:v>
                </c:pt>
                <c:pt idx="3483">
                  <c:v>92</c:v>
                </c:pt>
                <c:pt idx="3484">
                  <c:v>128</c:v>
                </c:pt>
                <c:pt idx="3485">
                  <c:v>92</c:v>
                </c:pt>
                <c:pt idx="3486">
                  <c:v>106</c:v>
                </c:pt>
                <c:pt idx="3487">
                  <c:v>103</c:v>
                </c:pt>
                <c:pt idx="3488">
                  <c:v>109</c:v>
                </c:pt>
                <c:pt idx="3489">
                  <c:v>90</c:v>
                </c:pt>
                <c:pt idx="3490">
                  <c:v>140</c:v>
                </c:pt>
                <c:pt idx="3491">
                  <c:v>114</c:v>
                </c:pt>
                <c:pt idx="3492">
                  <c:v>90</c:v>
                </c:pt>
                <c:pt idx="3493">
                  <c:v>134</c:v>
                </c:pt>
                <c:pt idx="3494">
                  <c:v>123</c:v>
                </c:pt>
                <c:pt idx="3495">
                  <c:v>101</c:v>
                </c:pt>
                <c:pt idx="3496">
                  <c:v>128</c:v>
                </c:pt>
                <c:pt idx="3497">
                  <c:v>147</c:v>
                </c:pt>
                <c:pt idx="3498">
                  <c:v>143</c:v>
                </c:pt>
                <c:pt idx="3499">
                  <c:v>114</c:v>
                </c:pt>
                <c:pt idx="3500">
                  <c:v>130</c:v>
                </c:pt>
                <c:pt idx="3501">
                  <c:v>90</c:v>
                </c:pt>
                <c:pt idx="3502">
                  <c:v>121</c:v>
                </c:pt>
                <c:pt idx="3503">
                  <c:v>114</c:v>
                </c:pt>
                <c:pt idx="3504">
                  <c:v>92</c:v>
                </c:pt>
                <c:pt idx="3505">
                  <c:v>137</c:v>
                </c:pt>
                <c:pt idx="3506">
                  <c:v>165</c:v>
                </c:pt>
                <c:pt idx="3507">
                  <c:v>108</c:v>
                </c:pt>
                <c:pt idx="3508">
                  <c:v>124</c:v>
                </c:pt>
                <c:pt idx="3509">
                  <c:v>107</c:v>
                </c:pt>
                <c:pt idx="3510">
                  <c:v>109</c:v>
                </c:pt>
                <c:pt idx="3511">
                  <c:v>102</c:v>
                </c:pt>
                <c:pt idx="3512">
                  <c:v>92</c:v>
                </c:pt>
                <c:pt idx="3513">
                  <c:v>118</c:v>
                </c:pt>
                <c:pt idx="3514">
                  <c:v>102</c:v>
                </c:pt>
                <c:pt idx="3515">
                  <c:v>97</c:v>
                </c:pt>
                <c:pt idx="3516">
                  <c:v>95</c:v>
                </c:pt>
                <c:pt idx="3517">
                  <c:v>129</c:v>
                </c:pt>
                <c:pt idx="3518">
                  <c:v>102</c:v>
                </c:pt>
                <c:pt idx="3519">
                  <c:v>113</c:v>
                </c:pt>
                <c:pt idx="3520">
                  <c:v>131</c:v>
                </c:pt>
                <c:pt idx="3521">
                  <c:v>91</c:v>
                </c:pt>
                <c:pt idx="3522">
                  <c:v>98</c:v>
                </c:pt>
                <c:pt idx="3523">
                  <c:v>99</c:v>
                </c:pt>
                <c:pt idx="3524">
                  <c:v>102</c:v>
                </c:pt>
                <c:pt idx="3525">
                  <c:v>96</c:v>
                </c:pt>
                <c:pt idx="3526">
                  <c:v>94</c:v>
                </c:pt>
                <c:pt idx="3527">
                  <c:v>102</c:v>
                </c:pt>
                <c:pt idx="3528">
                  <c:v>107</c:v>
                </c:pt>
                <c:pt idx="3529">
                  <c:v>106</c:v>
                </c:pt>
                <c:pt idx="3530">
                  <c:v>100</c:v>
                </c:pt>
                <c:pt idx="3531">
                  <c:v>97</c:v>
                </c:pt>
                <c:pt idx="3532">
                  <c:v>122</c:v>
                </c:pt>
                <c:pt idx="3533">
                  <c:v>110</c:v>
                </c:pt>
                <c:pt idx="3534">
                  <c:v>105</c:v>
                </c:pt>
                <c:pt idx="3535">
                  <c:v>77</c:v>
                </c:pt>
                <c:pt idx="3536">
                  <c:v>156</c:v>
                </c:pt>
                <c:pt idx="3537">
                  <c:v>91</c:v>
                </c:pt>
                <c:pt idx="3538">
                  <c:v>110</c:v>
                </c:pt>
                <c:pt idx="3539">
                  <c:v>138</c:v>
                </c:pt>
                <c:pt idx="3540">
                  <c:v>106</c:v>
                </c:pt>
                <c:pt idx="3541">
                  <c:v>95</c:v>
                </c:pt>
                <c:pt idx="3542">
                  <c:v>135</c:v>
                </c:pt>
                <c:pt idx="3543">
                  <c:v>105</c:v>
                </c:pt>
                <c:pt idx="3544">
                  <c:v>107</c:v>
                </c:pt>
                <c:pt idx="3545">
                  <c:v>91</c:v>
                </c:pt>
                <c:pt idx="3546">
                  <c:v>100</c:v>
                </c:pt>
                <c:pt idx="3547">
                  <c:v>103</c:v>
                </c:pt>
                <c:pt idx="3548">
                  <c:v>100</c:v>
                </c:pt>
                <c:pt idx="3549">
                  <c:v>87</c:v>
                </c:pt>
                <c:pt idx="3550">
                  <c:v>76</c:v>
                </c:pt>
                <c:pt idx="3551">
                  <c:v>118</c:v>
                </c:pt>
                <c:pt idx="3552">
                  <c:v>118</c:v>
                </c:pt>
                <c:pt idx="3553">
                  <c:v>99</c:v>
                </c:pt>
                <c:pt idx="3554">
                  <c:v>116</c:v>
                </c:pt>
                <c:pt idx="3555">
                  <c:v>101</c:v>
                </c:pt>
                <c:pt idx="3556">
                  <c:v>124</c:v>
                </c:pt>
                <c:pt idx="3557">
                  <c:v>97</c:v>
                </c:pt>
                <c:pt idx="3558">
                  <c:v>96</c:v>
                </c:pt>
                <c:pt idx="3559">
                  <c:v>177</c:v>
                </c:pt>
                <c:pt idx="3560">
                  <c:v>106</c:v>
                </c:pt>
                <c:pt idx="3561">
                  <c:v>120</c:v>
                </c:pt>
                <c:pt idx="3562">
                  <c:v>133</c:v>
                </c:pt>
                <c:pt idx="3563">
                  <c:v>100</c:v>
                </c:pt>
                <c:pt idx="3564">
                  <c:v>116</c:v>
                </c:pt>
                <c:pt idx="3565">
                  <c:v>138</c:v>
                </c:pt>
                <c:pt idx="3566">
                  <c:v>103</c:v>
                </c:pt>
                <c:pt idx="3567">
                  <c:v>99</c:v>
                </c:pt>
                <c:pt idx="3568">
                  <c:v>115</c:v>
                </c:pt>
                <c:pt idx="3569">
                  <c:v>126</c:v>
                </c:pt>
                <c:pt idx="3570">
                  <c:v>99</c:v>
                </c:pt>
                <c:pt idx="3571">
                  <c:v>94</c:v>
                </c:pt>
                <c:pt idx="3572">
                  <c:v>120</c:v>
                </c:pt>
                <c:pt idx="3573">
                  <c:v>115</c:v>
                </c:pt>
                <c:pt idx="3574">
                  <c:v>85</c:v>
                </c:pt>
                <c:pt idx="3575">
                  <c:v>141</c:v>
                </c:pt>
                <c:pt idx="3576">
                  <c:v>100</c:v>
                </c:pt>
                <c:pt idx="3577">
                  <c:v>93</c:v>
                </c:pt>
                <c:pt idx="3578">
                  <c:v>132</c:v>
                </c:pt>
                <c:pt idx="3579">
                  <c:v>94</c:v>
                </c:pt>
                <c:pt idx="3580">
                  <c:v>100</c:v>
                </c:pt>
                <c:pt idx="3581">
                  <c:v>153</c:v>
                </c:pt>
                <c:pt idx="3582">
                  <c:v>118</c:v>
                </c:pt>
                <c:pt idx="3583">
                  <c:v>96</c:v>
                </c:pt>
                <c:pt idx="3584">
                  <c:v>172</c:v>
                </c:pt>
                <c:pt idx="3585">
                  <c:v>150</c:v>
                </c:pt>
                <c:pt idx="3586">
                  <c:v>122</c:v>
                </c:pt>
                <c:pt idx="3587">
                  <c:v>135</c:v>
                </c:pt>
                <c:pt idx="3588">
                  <c:v>114</c:v>
                </c:pt>
                <c:pt idx="3589">
                  <c:v>131</c:v>
                </c:pt>
                <c:pt idx="3590">
                  <c:v>119</c:v>
                </c:pt>
                <c:pt idx="3591">
                  <c:v>113</c:v>
                </c:pt>
                <c:pt idx="3592">
                  <c:v>102</c:v>
                </c:pt>
                <c:pt idx="3593">
                  <c:v>108</c:v>
                </c:pt>
                <c:pt idx="3594">
                  <c:v>165</c:v>
                </c:pt>
                <c:pt idx="3595">
                  <c:v>194</c:v>
                </c:pt>
                <c:pt idx="3596">
                  <c:v>104</c:v>
                </c:pt>
                <c:pt idx="3597">
                  <c:v>150</c:v>
                </c:pt>
                <c:pt idx="3598">
                  <c:v>123</c:v>
                </c:pt>
                <c:pt idx="3599">
                  <c:v>113</c:v>
                </c:pt>
                <c:pt idx="3600">
                  <c:v>85</c:v>
                </c:pt>
                <c:pt idx="3601">
                  <c:v>137</c:v>
                </c:pt>
                <c:pt idx="3602">
                  <c:v>120</c:v>
                </c:pt>
                <c:pt idx="3603">
                  <c:v>176</c:v>
                </c:pt>
                <c:pt idx="3604">
                  <c:v>109</c:v>
                </c:pt>
                <c:pt idx="3605">
                  <c:v>124</c:v>
                </c:pt>
                <c:pt idx="3606">
                  <c:v>117</c:v>
                </c:pt>
                <c:pt idx="3607">
                  <c:v>119</c:v>
                </c:pt>
                <c:pt idx="3608">
                  <c:v>131</c:v>
                </c:pt>
                <c:pt idx="3609">
                  <c:v>119</c:v>
                </c:pt>
                <c:pt idx="3610">
                  <c:v>121</c:v>
                </c:pt>
                <c:pt idx="3611">
                  <c:v>110</c:v>
                </c:pt>
                <c:pt idx="3612">
                  <c:v>136</c:v>
                </c:pt>
                <c:pt idx="3613">
                  <c:v>114</c:v>
                </c:pt>
                <c:pt idx="3614">
                  <c:v>113</c:v>
                </c:pt>
                <c:pt idx="3615">
                  <c:v>146</c:v>
                </c:pt>
                <c:pt idx="3616">
                  <c:v>156</c:v>
                </c:pt>
                <c:pt idx="3617">
                  <c:v>95</c:v>
                </c:pt>
                <c:pt idx="3618">
                  <c:v>126</c:v>
                </c:pt>
                <c:pt idx="3619">
                  <c:v>96</c:v>
                </c:pt>
                <c:pt idx="3620">
                  <c:v>130</c:v>
                </c:pt>
                <c:pt idx="3621">
                  <c:v>112</c:v>
                </c:pt>
                <c:pt idx="3622">
                  <c:v>98</c:v>
                </c:pt>
                <c:pt idx="3623">
                  <c:v>95</c:v>
                </c:pt>
                <c:pt idx="3624">
                  <c:v>132</c:v>
                </c:pt>
                <c:pt idx="3625">
                  <c:v>121</c:v>
                </c:pt>
                <c:pt idx="3626">
                  <c:v>106</c:v>
                </c:pt>
                <c:pt idx="3627">
                  <c:v>126</c:v>
                </c:pt>
                <c:pt idx="3628">
                  <c:v>116</c:v>
                </c:pt>
                <c:pt idx="3629">
                  <c:v>113</c:v>
                </c:pt>
                <c:pt idx="3630">
                  <c:v>121</c:v>
                </c:pt>
                <c:pt idx="3631">
                  <c:v>123</c:v>
                </c:pt>
                <c:pt idx="3632">
                  <c:v>111</c:v>
                </c:pt>
                <c:pt idx="3633">
                  <c:v>206</c:v>
                </c:pt>
                <c:pt idx="3634">
                  <c:v>150</c:v>
                </c:pt>
                <c:pt idx="3635">
                  <c:v>88</c:v>
                </c:pt>
                <c:pt idx="3636">
                  <c:v>127</c:v>
                </c:pt>
                <c:pt idx="3637">
                  <c:v>114</c:v>
                </c:pt>
                <c:pt idx="3638">
                  <c:v>128</c:v>
                </c:pt>
                <c:pt idx="3639">
                  <c:v>131</c:v>
                </c:pt>
                <c:pt idx="3640">
                  <c:v>100</c:v>
                </c:pt>
                <c:pt idx="3641">
                  <c:v>111</c:v>
                </c:pt>
                <c:pt idx="3642">
                  <c:v>132</c:v>
                </c:pt>
                <c:pt idx="3643">
                  <c:v>110</c:v>
                </c:pt>
                <c:pt idx="3644">
                  <c:v>158</c:v>
                </c:pt>
                <c:pt idx="3645">
                  <c:v>300</c:v>
                </c:pt>
                <c:pt idx="3646">
                  <c:v>150</c:v>
                </c:pt>
                <c:pt idx="3647">
                  <c:v>193</c:v>
                </c:pt>
                <c:pt idx="3648">
                  <c:v>115</c:v>
                </c:pt>
                <c:pt idx="3649">
                  <c:v>99</c:v>
                </c:pt>
                <c:pt idx="3650">
                  <c:v>124</c:v>
                </c:pt>
                <c:pt idx="3651">
                  <c:v>103</c:v>
                </c:pt>
                <c:pt idx="3652">
                  <c:v>134</c:v>
                </c:pt>
                <c:pt idx="3653">
                  <c:v>134</c:v>
                </c:pt>
                <c:pt idx="3654">
                  <c:v>112</c:v>
                </c:pt>
                <c:pt idx="3655">
                  <c:v>110</c:v>
                </c:pt>
              </c:numCache>
            </c:numRef>
          </c:xVal>
          <c:yVal>
            <c:numRef>
              <c:f>IMDB_Movies!$U$2:$U$3749</c:f>
              <c:numCache>
                <c:formatCode>General</c:formatCode>
                <c:ptCount val="3748"/>
                <c:pt idx="0">
                  <c:v>7.9</c:v>
                </c:pt>
                <c:pt idx="1">
                  <c:v>7</c:v>
                </c:pt>
                <c:pt idx="2">
                  <c:v>7.7</c:v>
                </c:pt>
                <c:pt idx="3">
                  <c:v>8.6999999999999993</c:v>
                </c:pt>
                <c:pt idx="4">
                  <c:v>7.9</c:v>
                </c:pt>
                <c:pt idx="5">
                  <c:v>8.1</c:v>
                </c:pt>
                <c:pt idx="6">
                  <c:v>8.5</c:v>
                </c:pt>
                <c:pt idx="7">
                  <c:v>6.5</c:v>
                </c:pt>
                <c:pt idx="8">
                  <c:v>9</c:v>
                </c:pt>
                <c:pt idx="9">
                  <c:v>7.3</c:v>
                </c:pt>
                <c:pt idx="10">
                  <c:v>8.1</c:v>
                </c:pt>
                <c:pt idx="11">
                  <c:v>7.6</c:v>
                </c:pt>
                <c:pt idx="12">
                  <c:v>8.1</c:v>
                </c:pt>
                <c:pt idx="13">
                  <c:v>7.5</c:v>
                </c:pt>
                <c:pt idx="14">
                  <c:v>7.3</c:v>
                </c:pt>
                <c:pt idx="15">
                  <c:v>8.1999999999999993</c:v>
                </c:pt>
                <c:pt idx="16">
                  <c:v>7.2</c:v>
                </c:pt>
                <c:pt idx="17">
                  <c:v>8.9</c:v>
                </c:pt>
                <c:pt idx="18">
                  <c:v>8.4</c:v>
                </c:pt>
                <c:pt idx="19">
                  <c:v>8.8000000000000007</c:v>
                </c:pt>
                <c:pt idx="20">
                  <c:v>8.8000000000000007</c:v>
                </c:pt>
                <c:pt idx="21">
                  <c:v>7.5</c:v>
                </c:pt>
                <c:pt idx="22">
                  <c:v>7.6</c:v>
                </c:pt>
                <c:pt idx="23">
                  <c:v>7.3</c:v>
                </c:pt>
                <c:pt idx="24">
                  <c:v>6.4</c:v>
                </c:pt>
                <c:pt idx="25">
                  <c:v>8.1</c:v>
                </c:pt>
                <c:pt idx="26">
                  <c:v>8</c:v>
                </c:pt>
                <c:pt idx="27">
                  <c:v>7.6</c:v>
                </c:pt>
                <c:pt idx="28">
                  <c:v>6.8</c:v>
                </c:pt>
                <c:pt idx="29">
                  <c:v>4.5999999999999996</c:v>
                </c:pt>
                <c:pt idx="30">
                  <c:v>8.6999999999999993</c:v>
                </c:pt>
                <c:pt idx="31">
                  <c:v>7.8</c:v>
                </c:pt>
                <c:pt idx="32">
                  <c:v>6.6</c:v>
                </c:pt>
                <c:pt idx="33">
                  <c:v>4.9000000000000004</c:v>
                </c:pt>
                <c:pt idx="34">
                  <c:v>6.9</c:v>
                </c:pt>
                <c:pt idx="35">
                  <c:v>7.7</c:v>
                </c:pt>
                <c:pt idx="36">
                  <c:v>8.5</c:v>
                </c:pt>
                <c:pt idx="37">
                  <c:v>8.8000000000000007</c:v>
                </c:pt>
                <c:pt idx="38">
                  <c:v>7.3</c:v>
                </c:pt>
                <c:pt idx="39">
                  <c:v>7.6</c:v>
                </c:pt>
                <c:pt idx="40">
                  <c:v>8.3000000000000007</c:v>
                </c:pt>
                <c:pt idx="41">
                  <c:v>6.7</c:v>
                </c:pt>
                <c:pt idx="42">
                  <c:v>7.2</c:v>
                </c:pt>
                <c:pt idx="43">
                  <c:v>7.5</c:v>
                </c:pt>
                <c:pt idx="44">
                  <c:v>7.9</c:v>
                </c:pt>
                <c:pt idx="45">
                  <c:v>6</c:v>
                </c:pt>
                <c:pt idx="46">
                  <c:v>6.3</c:v>
                </c:pt>
                <c:pt idx="47">
                  <c:v>8.5</c:v>
                </c:pt>
                <c:pt idx="48">
                  <c:v>7.3</c:v>
                </c:pt>
                <c:pt idx="49">
                  <c:v>7.8</c:v>
                </c:pt>
                <c:pt idx="50">
                  <c:v>8</c:v>
                </c:pt>
                <c:pt idx="51">
                  <c:v>6.7</c:v>
                </c:pt>
                <c:pt idx="52">
                  <c:v>7</c:v>
                </c:pt>
                <c:pt idx="53">
                  <c:v>8.1999999999999993</c:v>
                </c:pt>
                <c:pt idx="54">
                  <c:v>6.9</c:v>
                </c:pt>
                <c:pt idx="55">
                  <c:v>7.5</c:v>
                </c:pt>
                <c:pt idx="56">
                  <c:v>8.5</c:v>
                </c:pt>
                <c:pt idx="57">
                  <c:v>8</c:v>
                </c:pt>
                <c:pt idx="58">
                  <c:v>7.8</c:v>
                </c:pt>
                <c:pt idx="59">
                  <c:v>7.7</c:v>
                </c:pt>
                <c:pt idx="60">
                  <c:v>7.7</c:v>
                </c:pt>
                <c:pt idx="61">
                  <c:v>8.3000000000000007</c:v>
                </c:pt>
                <c:pt idx="62">
                  <c:v>7.9</c:v>
                </c:pt>
                <c:pt idx="63">
                  <c:v>7.2</c:v>
                </c:pt>
                <c:pt idx="64">
                  <c:v>8.1</c:v>
                </c:pt>
                <c:pt idx="65">
                  <c:v>6.5</c:v>
                </c:pt>
                <c:pt idx="66">
                  <c:v>7.8</c:v>
                </c:pt>
                <c:pt idx="67">
                  <c:v>7.3</c:v>
                </c:pt>
                <c:pt idx="68">
                  <c:v>6.6</c:v>
                </c:pt>
                <c:pt idx="69">
                  <c:v>5.5</c:v>
                </c:pt>
                <c:pt idx="70">
                  <c:v>8</c:v>
                </c:pt>
                <c:pt idx="71">
                  <c:v>7.1</c:v>
                </c:pt>
                <c:pt idx="72">
                  <c:v>7</c:v>
                </c:pt>
                <c:pt idx="73">
                  <c:v>6.5</c:v>
                </c:pt>
                <c:pt idx="74">
                  <c:v>8.1</c:v>
                </c:pt>
                <c:pt idx="75">
                  <c:v>6.9</c:v>
                </c:pt>
                <c:pt idx="76">
                  <c:v>8.1</c:v>
                </c:pt>
                <c:pt idx="77">
                  <c:v>8</c:v>
                </c:pt>
                <c:pt idx="78">
                  <c:v>7.4</c:v>
                </c:pt>
                <c:pt idx="79">
                  <c:v>8.3000000000000007</c:v>
                </c:pt>
                <c:pt idx="80">
                  <c:v>6.9</c:v>
                </c:pt>
                <c:pt idx="81">
                  <c:v>6.7</c:v>
                </c:pt>
                <c:pt idx="82">
                  <c:v>6.1</c:v>
                </c:pt>
                <c:pt idx="83">
                  <c:v>7.3</c:v>
                </c:pt>
                <c:pt idx="84">
                  <c:v>7.2</c:v>
                </c:pt>
                <c:pt idx="85">
                  <c:v>6.3</c:v>
                </c:pt>
                <c:pt idx="86">
                  <c:v>5.2</c:v>
                </c:pt>
                <c:pt idx="87">
                  <c:v>8.1999999999999993</c:v>
                </c:pt>
                <c:pt idx="88">
                  <c:v>5.9</c:v>
                </c:pt>
                <c:pt idx="89">
                  <c:v>6.5</c:v>
                </c:pt>
                <c:pt idx="90">
                  <c:v>6.7</c:v>
                </c:pt>
                <c:pt idx="91">
                  <c:v>7.9</c:v>
                </c:pt>
                <c:pt idx="92">
                  <c:v>6.6</c:v>
                </c:pt>
                <c:pt idx="93">
                  <c:v>7.4</c:v>
                </c:pt>
                <c:pt idx="94">
                  <c:v>8</c:v>
                </c:pt>
                <c:pt idx="95">
                  <c:v>5.2</c:v>
                </c:pt>
                <c:pt idx="96">
                  <c:v>6.5</c:v>
                </c:pt>
                <c:pt idx="97">
                  <c:v>8.3000000000000007</c:v>
                </c:pt>
                <c:pt idx="98">
                  <c:v>7.1</c:v>
                </c:pt>
                <c:pt idx="99">
                  <c:v>7.6</c:v>
                </c:pt>
                <c:pt idx="100">
                  <c:v>6.2</c:v>
                </c:pt>
                <c:pt idx="101">
                  <c:v>6.3</c:v>
                </c:pt>
                <c:pt idx="102">
                  <c:v>8.3000000000000007</c:v>
                </c:pt>
                <c:pt idx="103">
                  <c:v>8</c:v>
                </c:pt>
                <c:pt idx="104">
                  <c:v>8.6</c:v>
                </c:pt>
                <c:pt idx="105">
                  <c:v>7.7</c:v>
                </c:pt>
                <c:pt idx="106">
                  <c:v>8.1</c:v>
                </c:pt>
                <c:pt idx="107">
                  <c:v>4.5</c:v>
                </c:pt>
                <c:pt idx="108">
                  <c:v>7.7</c:v>
                </c:pt>
                <c:pt idx="109">
                  <c:v>6.9</c:v>
                </c:pt>
                <c:pt idx="110">
                  <c:v>7.5</c:v>
                </c:pt>
                <c:pt idx="111">
                  <c:v>7.1</c:v>
                </c:pt>
                <c:pt idx="112">
                  <c:v>6.1</c:v>
                </c:pt>
                <c:pt idx="113">
                  <c:v>6.4</c:v>
                </c:pt>
                <c:pt idx="114">
                  <c:v>6.4</c:v>
                </c:pt>
                <c:pt idx="115">
                  <c:v>6.9</c:v>
                </c:pt>
                <c:pt idx="116">
                  <c:v>7.6</c:v>
                </c:pt>
                <c:pt idx="117">
                  <c:v>7.8</c:v>
                </c:pt>
                <c:pt idx="118">
                  <c:v>7.6</c:v>
                </c:pt>
                <c:pt idx="119">
                  <c:v>7.2</c:v>
                </c:pt>
                <c:pt idx="120">
                  <c:v>6</c:v>
                </c:pt>
                <c:pt idx="121">
                  <c:v>6.8</c:v>
                </c:pt>
                <c:pt idx="122">
                  <c:v>6.8</c:v>
                </c:pt>
                <c:pt idx="123">
                  <c:v>6.6</c:v>
                </c:pt>
                <c:pt idx="124">
                  <c:v>7.5</c:v>
                </c:pt>
                <c:pt idx="125">
                  <c:v>6.5</c:v>
                </c:pt>
                <c:pt idx="126">
                  <c:v>7.7</c:v>
                </c:pt>
                <c:pt idx="127">
                  <c:v>7.9</c:v>
                </c:pt>
                <c:pt idx="128">
                  <c:v>8.8000000000000007</c:v>
                </c:pt>
                <c:pt idx="129">
                  <c:v>6.4</c:v>
                </c:pt>
                <c:pt idx="130">
                  <c:v>6.2</c:v>
                </c:pt>
                <c:pt idx="131">
                  <c:v>8.1</c:v>
                </c:pt>
                <c:pt idx="132">
                  <c:v>7.2</c:v>
                </c:pt>
                <c:pt idx="133">
                  <c:v>6.4</c:v>
                </c:pt>
                <c:pt idx="134">
                  <c:v>9.1999999999999993</c:v>
                </c:pt>
                <c:pt idx="135">
                  <c:v>8.3000000000000007</c:v>
                </c:pt>
                <c:pt idx="136">
                  <c:v>8</c:v>
                </c:pt>
                <c:pt idx="137">
                  <c:v>4.0999999999999996</c:v>
                </c:pt>
                <c:pt idx="138">
                  <c:v>7.2</c:v>
                </c:pt>
                <c:pt idx="139">
                  <c:v>6.4</c:v>
                </c:pt>
                <c:pt idx="140">
                  <c:v>7.2</c:v>
                </c:pt>
                <c:pt idx="141">
                  <c:v>6.7</c:v>
                </c:pt>
                <c:pt idx="142">
                  <c:v>8</c:v>
                </c:pt>
                <c:pt idx="143">
                  <c:v>6.4</c:v>
                </c:pt>
                <c:pt idx="144">
                  <c:v>6.6</c:v>
                </c:pt>
                <c:pt idx="145">
                  <c:v>8.1</c:v>
                </c:pt>
                <c:pt idx="146">
                  <c:v>7.9</c:v>
                </c:pt>
                <c:pt idx="147">
                  <c:v>7.8</c:v>
                </c:pt>
                <c:pt idx="148">
                  <c:v>7.6</c:v>
                </c:pt>
                <c:pt idx="149">
                  <c:v>7</c:v>
                </c:pt>
                <c:pt idx="150">
                  <c:v>6.9</c:v>
                </c:pt>
                <c:pt idx="151">
                  <c:v>8.3000000000000007</c:v>
                </c:pt>
                <c:pt idx="152">
                  <c:v>6.9</c:v>
                </c:pt>
                <c:pt idx="153">
                  <c:v>7.6</c:v>
                </c:pt>
                <c:pt idx="154">
                  <c:v>7.5</c:v>
                </c:pt>
                <c:pt idx="155">
                  <c:v>7.4</c:v>
                </c:pt>
                <c:pt idx="156">
                  <c:v>8.1</c:v>
                </c:pt>
                <c:pt idx="157">
                  <c:v>7.8</c:v>
                </c:pt>
                <c:pt idx="158">
                  <c:v>6.6</c:v>
                </c:pt>
                <c:pt idx="159">
                  <c:v>6.8</c:v>
                </c:pt>
                <c:pt idx="160">
                  <c:v>8.1</c:v>
                </c:pt>
                <c:pt idx="161">
                  <c:v>6.9</c:v>
                </c:pt>
                <c:pt idx="162">
                  <c:v>6.4</c:v>
                </c:pt>
                <c:pt idx="163">
                  <c:v>8.1999999999999993</c:v>
                </c:pt>
                <c:pt idx="164">
                  <c:v>8.4</c:v>
                </c:pt>
                <c:pt idx="165">
                  <c:v>7.5</c:v>
                </c:pt>
                <c:pt idx="166">
                  <c:v>7</c:v>
                </c:pt>
                <c:pt idx="167">
                  <c:v>7.5</c:v>
                </c:pt>
                <c:pt idx="168">
                  <c:v>7.9</c:v>
                </c:pt>
                <c:pt idx="169">
                  <c:v>7.8</c:v>
                </c:pt>
                <c:pt idx="170">
                  <c:v>6.4</c:v>
                </c:pt>
                <c:pt idx="171">
                  <c:v>8.1999999999999993</c:v>
                </c:pt>
                <c:pt idx="172">
                  <c:v>8</c:v>
                </c:pt>
                <c:pt idx="173">
                  <c:v>7</c:v>
                </c:pt>
                <c:pt idx="174">
                  <c:v>8.6</c:v>
                </c:pt>
                <c:pt idx="175">
                  <c:v>6.9</c:v>
                </c:pt>
                <c:pt idx="176">
                  <c:v>7</c:v>
                </c:pt>
                <c:pt idx="177">
                  <c:v>7.3</c:v>
                </c:pt>
                <c:pt idx="178">
                  <c:v>7.8</c:v>
                </c:pt>
                <c:pt idx="179">
                  <c:v>7.3</c:v>
                </c:pt>
                <c:pt idx="180">
                  <c:v>7.3</c:v>
                </c:pt>
                <c:pt idx="181">
                  <c:v>7.3</c:v>
                </c:pt>
                <c:pt idx="182">
                  <c:v>7.6</c:v>
                </c:pt>
                <c:pt idx="183">
                  <c:v>6.7</c:v>
                </c:pt>
                <c:pt idx="184">
                  <c:v>6.2</c:v>
                </c:pt>
                <c:pt idx="185">
                  <c:v>7.7</c:v>
                </c:pt>
                <c:pt idx="186">
                  <c:v>8.6999999999999993</c:v>
                </c:pt>
                <c:pt idx="187">
                  <c:v>7.4</c:v>
                </c:pt>
                <c:pt idx="188">
                  <c:v>6.3</c:v>
                </c:pt>
                <c:pt idx="189">
                  <c:v>8</c:v>
                </c:pt>
                <c:pt idx="190">
                  <c:v>8.6999999999999993</c:v>
                </c:pt>
                <c:pt idx="191">
                  <c:v>8</c:v>
                </c:pt>
                <c:pt idx="192">
                  <c:v>6.6</c:v>
                </c:pt>
                <c:pt idx="193">
                  <c:v>8.1</c:v>
                </c:pt>
                <c:pt idx="194">
                  <c:v>6.1</c:v>
                </c:pt>
                <c:pt idx="195">
                  <c:v>7</c:v>
                </c:pt>
                <c:pt idx="196">
                  <c:v>6.7</c:v>
                </c:pt>
                <c:pt idx="197">
                  <c:v>6.4</c:v>
                </c:pt>
                <c:pt idx="198">
                  <c:v>7.2</c:v>
                </c:pt>
                <c:pt idx="199">
                  <c:v>7</c:v>
                </c:pt>
                <c:pt idx="200">
                  <c:v>7.5</c:v>
                </c:pt>
                <c:pt idx="201">
                  <c:v>7.8</c:v>
                </c:pt>
                <c:pt idx="202">
                  <c:v>6.3</c:v>
                </c:pt>
                <c:pt idx="203">
                  <c:v>7.3</c:v>
                </c:pt>
                <c:pt idx="204">
                  <c:v>8.5</c:v>
                </c:pt>
                <c:pt idx="205">
                  <c:v>6.5</c:v>
                </c:pt>
                <c:pt idx="206">
                  <c:v>6.9</c:v>
                </c:pt>
                <c:pt idx="207">
                  <c:v>7</c:v>
                </c:pt>
                <c:pt idx="208">
                  <c:v>6.2</c:v>
                </c:pt>
                <c:pt idx="209">
                  <c:v>7.6</c:v>
                </c:pt>
                <c:pt idx="210">
                  <c:v>7.6</c:v>
                </c:pt>
                <c:pt idx="211">
                  <c:v>7.8</c:v>
                </c:pt>
                <c:pt idx="212">
                  <c:v>7.1</c:v>
                </c:pt>
                <c:pt idx="213">
                  <c:v>8</c:v>
                </c:pt>
                <c:pt idx="214">
                  <c:v>6.1</c:v>
                </c:pt>
                <c:pt idx="215">
                  <c:v>5.9</c:v>
                </c:pt>
                <c:pt idx="216">
                  <c:v>8.9</c:v>
                </c:pt>
                <c:pt idx="217">
                  <c:v>5.5</c:v>
                </c:pt>
                <c:pt idx="218">
                  <c:v>5.7</c:v>
                </c:pt>
                <c:pt idx="219">
                  <c:v>7.4</c:v>
                </c:pt>
                <c:pt idx="220">
                  <c:v>5.8</c:v>
                </c:pt>
                <c:pt idx="221">
                  <c:v>5.8</c:v>
                </c:pt>
                <c:pt idx="222">
                  <c:v>7.8</c:v>
                </c:pt>
                <c:pt idx="223">
                  <c:v>6.5</c:v>
                </c:pt>
                <c:pt idx="224">
                  <c:v>7.7</c:v>
                </c:pt>
                <c:pt idx="225">
                  <c:v>7.1</c:v>
                </c:pt>
                <c:pt idx="226">
                  <c:v>7.3</c:v>
                </c:pt>
                <c:pt idx="227">
                  <c:v>6.1</c:v>
                </c:pt>
                <c:pt idx="228">
                  <c:v>6</c:v>
                </c:pt>
                <c:pt idx="229">
                  <c:v>7.2</c:v>
                </c:pt>
                <c:pt idx="230">
                  <c:v>8.1</c:v>
                </c:pt>
                <c:pt idx="231">
                  <c:v>7.8</c:v>
                </c:pt>
                <c:pt idx="232">
                  <c:v>7.2</c:v>
                </c:pt>
                <c:pt idx="233">
                  <c:v>6.8</c:v>
                </c:pt>
                <c:pt idx="234">
                  <c:v>6.3</c:v>
                </c:pt>
                <c:pt idx="235">
                  <c:v>6.7</c:v>
                </c:pt>
                <c:pt idx="236">
                  <c:v>8</c:v>
                </c:pt>
                <c:pt idx="237">
                  <c:v>5.5</c:v>
                </c:pt>
                <c:pt idx="238">
                  <c:v>6.6</c:v>
                </c:pt>
                <c:pt idx="239">
                  <c:v>7.6</c:v>
                </c:pt>
                <c:pt idx="240">
                  <c:v>6.3</c:v>
                </c:pt>
                <c:pt idx="241">
                  <c:v>7.7</c:v>
                </c:pt>
                <c:pt idx="242">
                  <c:v>7.9</c:v>
                </c:pt>
                <c:pt idx="243">
                  <c:v>6.1</c:v>
                </c:pt>
                <c:pt idx="244">
                  <c:v>7</c:v>
                </c:pt>
                <c:pt idx="245">
                  <c:v>6.1</c:v>
                </c:pt>
                <c:pt idx="246">
                  <c:v>7.8</c:v>
                </c:pt>
                <c:pt idx="247">
                  <c:v>6.8</c:v>
                </c:pt>
                <c:pt idx="248">
                  <c:v>6.7</c:v>
                </c:pt>
                <c:pt idx="249">
                  <c:v>6.1</c:v>
                </c:pt>
                <c:pt idx="250">
                  <c:v>6</c:v>
                </c:pt>
                <c:pt idx="251">
                  <c:v>5.9</c:v>
                </c:pt>
                <c:pt idx="252">
                  <c:v>7.2</c:v>
                </c:pt>
                <c:pt idx="253">
                  <c:v>7.6</c:v>
                </c:pt>
                <c:pt idx="254">
                  <c:v>6.4</c:v>
                </c:pt>
                <c:pt idx="255">
                  <c:v>5.0999999999999996</c:v>
                </c:pt>
                <c:pt idx="256">
                  <c:v>6.6</c:v>
                </c:pt>
                <c:pt idx="257">
                  <c:v>8.3000000000000007</c:v>
                </c:pt>
                <c:pt idx="258">
                  <c:v>7.2</c:v>
                </c:pt>
                <c:pt idx="259">
                  <c:v>6.6</c:v>
                </c:pt>
                <c:pt idx="260">
                  <c:v>6.4</c:v>
                </c:pt>
                <c:pt idx="261">
                  <c:v>6</c:v>
                </c:pt>
                <c:pt idx="262">
                  <c:v>7.8</c:v>
                </c:pt>
                <c:pt idx="263">
                  <c:v>8</c:v>
                </c:pt>
                <c:pt idx="264">
                  <c:v>4.8</c:v>
                </c:pt>
                <c:pt idx="265">
                  <c:v>7.6</c:v>
                </c:pt>
                <c:pt idx="266">
                  <c:v>7.6</c:v>
                </c:pt>
                <c:pt idx="267">
                  <c:v>6.7</c:v>
                </c:pt>
                <c:pt idx="268">
                  <c:v>7.3</c:v>
                </c:pt>
                <c:pt idx="269">
                  <c:v>7.3</c:v>
                </c:pt>
                <c:pt idx="270">
                  <c:v>8.5</c:v>
                </c:pt>
                <c:pt idx="271">
                  <c:v>6.1</c:v>
                </c:pt>
                <c:pt idx="272">
                  <c:v>5.4</c:v>
                </c:pt>
                <c:pt idx="273">
                  <c:v>7.6</c:v>
                </c:pt>
                <c:pt idx="274">
                  <c:v>8</c:v>
                </c:pt>
                <c:pt idx="275">
                  <c:v>7.1</c:v>
                </c:pt>
                <c:pt idx="276">
                  <c:v>7.1</c:v>
                </c:pt>
                <c:pt idx="277">
                  <c:v>6.6</c:v>
                </c:pt>
                <c:pt idx="278">
                  <c:v>5.7</c:v>
                </c:pt>
                <c:pt idx="279">
                  <c:v>7</c:v>
                </c:pt>
                <c:pt idx="280">
                  <c:v>7.2</c:v>
                </c:pt>
                <c:pt idx="281">
                  <c:v>6.9</c:v>
                </c:pt>
                <c:pt idx="282">
                  <c:v>7.4</c:v>
                </c:pt>
                <c:pt idx="283">
                  <c:v>5.5</c:v>
                </c:pt>
                <c:pt idx="284">
                  <c:v>6</c:v>
                </c:pt>
                <c:pt idx="285">
                  <c:v>5.7</c:v>
                </c:pt>
                <c:pt idx="286">
                  <c:v>7.5</c:v>
                </c:pt>
                <c:pt idx="287">
                  <c:v>6.3</c:v>
                </c:pt>
                <c:pt idx="288">
                  <c:v>5.7</c:v>
                </c:pt>
                <c:pt idx="289">
                  <c:v>6.9</c:v>
                </c:pt>
                <c:pt idx="290">
                  <c:v>5.7</c:v>
                </c:pt>
                <c:pt idx="291">
                  <c:v>7.8</c:v>
                </c:pt>
                <c:pt idx="292">
                  <c:v>4.5</c:v>
                </c:pt>
                <c:pt idx="293">
                  <c:v>6.6</c:v>
                </c:pt>
                <c:pt idx="294">
                  <c:v>7.6</c:v>
                </c:pt>
                <c:pt idx="295">
                  <c:v>8</c:v>
                </c:pt>
                <c:pt idx="296">
                  <c:v>6.2</c:v>
                </c:pt>
                <c:pt idx="297">
                  <c:v>5.5</c:v>
                </c:pt>
                <c:pt idx="298">
                  <c:v>7.3</c:v>
                </c:pt>
                <c:pt idx="299">
                  <c:v>7.8</c:v>
                </c:pt>
                <c:pt idx="300">
                  <c:v>6.6</c:v>
                </c:pt>
                <c:pt idx="301">
                  <c:v>6.2</c:v>
                </c:pt>
                <c:pt idx="302">
                  <c:v>7.8</c:v>
                </c:pt>
                <c:pt idx="303">
                  <c:v>6.3</c:v>
                </c:pt>
                <c:pt idx="304">
                  <c:v>6.1</c:v>
                </c:pt>
                <c:pt idx="305">
                  <c:v>6</c:v>
                </c:pt>
                <c:pt idx="306">
                  <c:v>6.4</c:v>
                </c:pt>
                <c:pt idx="307">
                  <c:v>5.4</c:v>
                </c:pt>
                <c:pt idx="308">
                  <c:v>5.4</c:v>
                </c:pt>
                <c:pt idx="309">
                  <c:v>6.1</c:v>
                </c:pt>
                <c:pt idx="310">
                  <c:v>8.1</c:v>
                </c:pt>
                <c:pt idx="311">
                  <c:v>6.2</c:v>
                </c:pt>
                <c:pt idx="312">
                  <c:v>7.1</c:v>
                </c:pt>
                <c:pt idx="313">
                  <c:v>7.6</c:v>
                </c:pt>
                <c:pt idx="314">
                  <c:v>8.5</c:v>
                </c:pt>
                <c:pt idx="315">
                  <c:v>6.7</c:v>
                </c:pt>
                <c:pt idx="316">
                  <c:v>6.7</c:v>
                </c:pt>
                <c:pt idx="317">
                  <c:v>5.9</c:v>
                </c:pt>
                <c:pt idx="318">
                  <c:v>5.8</c:v>
                </c:pt>
                <c:pt idx="319">
                  <c:v>6.4</c:v>
                </c:pt>
                <c:pt idx="320">
                  <c:v>7.6</c:v>
                </c:pt>
                <c:pt idx="321">
                  <c:v>6.6</c:v>
                </c:pt>
                <c:pt idx="322">
                  <c:v>7.3</c:v>
                </c:pt>
                <c:pt idx="323">
                  <c:v>7</c:v>
                </c:pt>
                <c:pt idx="324">
                  <c:v>6.8</c:v>
                </c:pt>
                <c:pt idx="325">
                  <c:v>6.9</c:v>
                </c:pt>
                <c:pt idx="326">
                  <c:v>7.2</c:v>
                </c:pt>
                <c:pt idx="327">
                  <c:v>6.6</c:v>
                </c:pt>
                <c:pt idx="328">
                  <c:v>6.8</c:v>
                </c:pt>
                <c:pt idx="329">
                  <c:v>6.3</c:v>
                </c:pt>
                <c:pt idx="330">
                  <c:v>5.6</c:v>
                </c:pt>
                <c:pt idx="331">
                  <c:v>7.7</c:v>
                </c:pt>
                <c:pt idx="332">
                  <c:v>3.7</c:v>
                </c:pt>
                <c:pt idx="333">
                  <c:v>8.9</c:v>
                </c:pt>
                <c:pt idx="334">
                  <c:v>7</c:v>
                </c:pt>
                <c:pt idx="335">
                  <c:v>4.0999999999999996</c:v>
                </c:pt>
                <c:pt idx="336">
                  <c:v>7.3</c:v>
                </c:pt>
                <c:pt idx="337">
                  <c:v>6.4</c:v>
                </c:pt>
                <c:pt idx="338">
                  <c:v>6.9</c:v>
                </c:pt>
                <c:pt idx="339">
                  <c:v>5.3</c:v>
                </c:pt>
                <c:pt idx="340">
                  <c:v>6.4</c:v>
                </c:pt>
                <c:pt idx="341">
                  <c:v>6.5</c:v>
                </c:pt>
                <c:pt idx="342">
                  <c:v>6.9</c:v>
                </c:pt>
                <c:pt idx="343">
                  <c:v>6.2</c:v>
                </c:pt>
                <c:pt idx="344">
                  <c:v>5.8</c:v>
                </c:pt>
                <c:pt idx="345">
                  <c:v>8.1</c:v>
                </c:pt>
                <c:pt idx="346">
                  <c:v>6.2</c:v>
                </c:pt>
                <c:pt idx="347">
                  <c:v>6.7</c:v>
                </c:pt>
                <c:pt idx="348">
                  <c:v>7.6</c:v>
                </c:pt>
                <c:pt idx="349">
                  <c:v>4.9000000000000004</c:v>
                </c:pt>
                <c:pt idx="350">
                  <c:v>7</c:v>
                </c:pt>
                <c:pt idx="351">
                  <c:v>7.7</c:v>
                </c:pt>
                <c:pt idx="352">
                  <c:v>6.1</c:v>
                </c:pt>
                <c:pt idx="353">
                  <c:v>7.4</c:v>
                </c:pt>
                <c:pt idx="354">
                  <c:v>6.2</c:v>
                </c:pt>
                <c:pt idx="355">
                  <c:v>7.9</c:v>
                </c:pt>
                <c:pt idx="356">
                  <c:v>7.3</c:v>
                </c:pt>
                <c:pt idx="357">
                  <c:v>6.8</c:v>
                </c:pt>
                <c:pt idx="358">
                  <c:v>7.7</c:v>
                </c:pt>
                <c:pt idx="359">
                  <c:v>8.5</c:v>
                </c:pt>
                <c:pt idx="360">
                  <c:v>7.1</c:v>
                </c:pt>
                <c:pt idx="361">
                  <c:v>7.2</c:v>
                </c:pt>
                <c:pt idx="362">
                  <c:v>6.4</c:v>
                </c:pt>
                <c:pt idx="363">
                  <c:v>8.6</c:v>
                </c:pt>
                <c:pt idx="364">
                  <c:v>8.4</c:v>
                </c:pt>
                <c:pt idx="365">
                  <c:v>5.8</c:v>
                </c:pt>
                <c:pt idx="366">
                  <c:v>6.5</c:v>
                </c:pt>
                <c:pt idx="367">
                  <c:v>6.6</c:v>
                </c:pt>
                <c:pt idx="368">
                  <c:v>7.2</c:v>
                </c:pt>
                <c:pt idx="369">
                  <c:v>7.4</c:v>
                </c:pt>
                <c:pt idx="370">
                  <c:v>5.9</c:v>
                </c:pt>
                <c:pt idx="371">
                  <c:v>6.7</c:v>
                </c:pt>
                <c:pt idx="372">
                  <c:v>7.2</c:v>
                </c:pt>
                <c:pt idx="373">
                  <c:v>8.1</c:v>
                </c:pt>
                <c:pt idx="374">
                  <c:v>6.1</c:v>
                </c:pt>
                <c:pt idx="375">
                  <c:v>6</c:v>
                </c:pt>
                <c:pt idx="376">
                  <c:v>6.5</c:v>
                </c:pt>
                <c:pt idx="377">
                  <c:v>7.2</c:v>
                </c:pt>
                <c:pt idx="378">
                  <c:v>8</c:v>
                </c:pt>
                <c:pt idx="379">
                  <c:v>4.9000000000000004</c:v>
                </c:pt>
                <c:pt idx="380">
                  <c:v>7.4</c:v>
                </c:pt>
                <c:pt idx="381">
                  <c:v>6.8</c:v>
                </c:pt>
                <c:pt idx="382">
                  <c:v>7.1</c:v>
                </c:pt>
                <c:pt idx="383">
                  <c:v>6.3</c:v>
                </c:pt>
                <c:pt idx="384">
                  <c:v>8.5</c:v>
                </c:pt>
                <c:pt idx="385">
                  <c:v>7.3</c:v>
                </c:pt>
                <c:pt idx="386">
                  <c:v>7.3</c:v>
                </c:pt>
                <c:pt idx="387">
                  <c:v>6.5</c:v>
                </c:pt>
                <c:pt idx="388">
                  <c:v>7.8</c:v>
                </c:pt>
                <c:pt idx="389">
                  <c:v>5.5</c:v>
                </c:pt>
                <c:pt idx="390">
                  <c:v>7.5</c:v>
                </c:pt>
                <c:pt idx="391">
                  <c:v>6.2</c:v>
                </c:pt>
                <c:pt idx="392">
                  <c:v>6.2</c:v>
                </c:pt>
                <c:pt idx="393">
                  <c:v>7</c:v>
                </c:pt>
                <c:pt idx="394">
                  <c:v>6.4</c:v>
                </c:pt>
                <c:pt idx="395">
                  <c:v>6.6</c:v>
                </c:pt>
                <c:pt idx="396">
                  <c:v>7.9</c:v>
                </c:pt>
                <c:pt idx="397">
                  <c:v>5.7</c:v>
                </c:pt>
                <c:pt idx="398">
                  <c:v>7</c:v>
                </c:pt>
                <c:pt idx="399">
                  <c:v>7</c:v>
                </c:pt>
                <c:pt idx="400">
                  <c:v>7.3</c:v>
                </c:pt>
                <c:pt idx="401">
                  <c:v>6.9</c:v>
                </c:pt>
                <c:pt idx="402">
                  <c:v>6.9</c:v>
                </c:pt>
                <c:pt idx="403">
                  <c:v>6.9</c:v>
                </c:pt>
                <c:pt idx="404">
                  <c:v>1.6</c:v>
                </c:pt>
                <c:pt idx="405">
                  <c:v>6.1</c:v>
                </c:pt>
                <c:pt idx="406">
                  <c:v>6.7</c:v>
                </c:pt>
                <c:pt idx="407">
                  <c:v>7.5</c:v>
                </c:pt>
                <c:pt idx="408">
                  <c:v>6.6</c:v>
                </c:pt>
                <c:pt idx="409">
                  <c:v>6.6</c:v>
                </c:pt>
                <c:pt idx="410">
                  <c:v>7.4</c:v>
                </c:pt>
                <c:pt idx="411">
                  <c:v>7.4</c:v>
                </c:pt>
                <c:pt idx="412">
                  <c:v>6.1</c:v>
                </c:pt>
                <c:pt idx="413">
                  <c:v>5.7</c:v>
                </c:pt>
                <c:pt idx="414">
                  <c:v>5.9</c:v>
                </c:pt>
                <c:pt idx="415">
                  <c:v>7.5</c:v>
                </c:pt>
                <c:pt idx="416">
                  <c:v>4.3</c:v>
                </c:pt>
                <c:pt idx="417">
                  <c:v>7.2</c:v>
                </c:pt>
                <c:pt idx="418">
                  <c:v>4.4000000000000004</c:v>
                </c:pt>
                <c:pt idx="419">
                  <c:v>6.5</c:v>
                </c:pt>
                <c:pt idx="420">
                  <c:v>7.9</c:v>
                </c:pt>
                <c:pt idx="421">
                  <c:v>5</c:v>
                </c:pt>
                <c:pt idx="422">
                  <c:v>6.3</c:v>
                </c:pt>
                <c:pt idx="423">
                  <c:v>5.5</c:v>
                </c:pt>
                <c:pt idx="424">
                  <c:v>7.7</c:v>
                </c:pt>
                <c:pt idx="425">
                  <c:v>7.3</c:v>
                </c:pt>
                <c:pt idx="426">
                  <c:v>5.8</c:v>
                </c:pt>
                <c:pt idx="427">
                  <c:v>6.7</c:v>
                </c:pt>
                <c:pt idx="428">
                  <c:v>6.6</c:v>
                </c:pt>
                <c:pt idx="429">
                  <c:v>8</c:v>
                </c:pt>
                <c:pt idx="430">
                  <c:v>8.1</c:v>
                </c:pt>
                <c:pt idx="431">
                  <c:v>7.2</c:v>
                </c:pt>
                <c:pt idx="432">
                  <c:v>7.2</c:v>
                </c:pt>
                <c:pt idx="433">
                  <c:v>6.4</c:v>
                </c:pt>
                <c:pt idx="434">
                  <c:v>6.5</c:v>
                </c:pt>
                <c:pt idx="435">
                  <c:v>7.4</c:v>
                </c:pt>
                <c:pt idx="436">
                  <c:v>7</c:v>
                </c:pt>
                <c:pt idx="437">
                  <c:v>7</c:v>
                </c:pt>
                <c:pt idx="438">
                  <c:v>6.6</c:v>
                </c:pt>
                <c:pt idx="439">
                  <c:v>8.3000000000000007</c:v>
                </c:pt>
                <c:pt idx="440">
                  <c:v>5.6</c:v>
                </c:pt>
                <c:pt idx="441">
                  <c:v>7.6</c:v>
                </c:pt>
                <c:pt idx="442">
                  <c:v>5.7</c:v>
                </c:pt>
                <c:pt idx="443">
                  <c:v>6.7</c:v>
                </c:pt>
                <c:pt idx="444">
                  <c:v>7</c:v>
                </c:pt>
                <c:pt idx="445">
                  <c:v>7.5</c:v>
                </c:pt>
                <c:pt idx="446">
                  <c:v>7.9</c:v>
                </c:pt>
                <c:pt idx="447">
                  <c:v>5.9</c:v>
                </c:pt>
                <c:pt idx="448">
                  <c:v>7</c:v>
                </c:pt>
                <c:pt idx="449">
                  <c:v>7.5</c:v>
                </c:pt>
                <c:pt idx="450">
                  <c:v>6.8</c:v>
                </c:pt>
                <c:pt idx="451">
                  <c:v>6.5</c:v>
                </c:pt>
                <c:pt idx="452">
                  <c:v>7</c:v>
                </c:pt>
                <c:pt idx="453">
                  <c:v>7.7</c:v>
                </c:pt>
                <c:pt idx="454">
                  <c:v>6.4</c:v>
                </c:pt>
                <c:pt idx="455">
                  <c:v>6.9</c:v>
                </c:pt>
                <c:pt idx="456">
                  <c:v>5.4</c:v>
                </c:pt>
                <c:pt idx="457">
                  <c:v>6</c:v>
                </c:pt>
                <c:pt idx="458">
                  <c:v>7</c:v>
                </c:pt>
                <c:pt idx="459">
                  <c:v>7.4</c:v>
                </c:pt>
                <c:pt idx="460">
                  <c:v>6.7</c:v>
                </c:pt>
                <c:pt idx="461">
                  <c:v>8.1999999999999993</c:v>
                </c:pt>
                <c:pt idx="462">
                  <c:v>5.8</c:v>
                </c:pt>
                <c:pt idx="463">
                  <c:v>7.2</c:v>
                </c:pt>
                <c:pt idx="464">
                  <c:v>5.9</c:v>
                </c:pt>
                <c:pt idx="465">
                  <c:v>6.5</c:v>
                </c:pt>
                <c:pt idx="466">
                  <c:v>6.3</c:v>
                </c:pt>
                <c:pt idx="467">
                  <c:v>6.5</c:v>
                </c:pt>
                <c:pt idx="468">
                  <c:v>7.1</c:v>
                </c:pt>
                <c:pt idx="469">
                  <c:v>6.8</c:v>
                </c:pt>
                <c:pt idx="470">
                  <c:v>8.1999999999999993</c:v>
                </c:pt>
                <c:pt idx="471">
                  <c:v>5.8</c:v>
                </c:pt>
                <c:pt idx="472">
                  <c:v>7.2</c:v>
                </c:pt>
                <c:pt idx="473">
                  <c:v>6.1</c:v>
                </c:pt>
                <c:pt idx="474">
                  <c:v>4.2</c:v>
                </c:pt>
                <c:pt idx="475">
                  <c:v>7.3</c:v>
                </c:pt>
                <c:pt idx="476">
                  <c:v>5.8</c:v>
                </c:pt>
                <c:pt idx="477">
                  <c:v>7.9</c:v>
                </c:pt>
                <c:pt idx="478">
                  <c:v>7.7</c:v>
                </c:pt>
                <c:pt idx="479">
                  <c:v>7.5</c:v>
                </c:pt>
                <c:pt idx="480">
                  <c:v>7.9</c:v>
                </c:pt>
                <c:pt idx="481">
                  <c:v>7.4</c:v>
                </c:pt>
                <c:pt idx="482">
                  <c:v>6.9</c:v>
                </c:pt>
                <c:pt idx="483">
                  <c:v>6.2</c:v>
                </c:pt>
                <c:pt idx="484">
                  <c:v>7.8</c:v>
                </c:pt>
                <c:pt idx="485">
                  <c:v>7.7</c:v>
                </c:pt>
                <c:pt idx="486">
                  <c:v>7.9</c:v>
                </c:pt>
                <c:pt idx="487">
                  <c:v>5.7</c:v>
                </c:pt>
                <c:pt idx="488">
                  <c:v>5.7</c:v>
                </c:pt>
                <c:pt idx="489">
                  <c:v>5.9</c:v>
                </c:pt>
                <c:pt idx="490">
                  <c:v>6.8</c:v>
                </c:pt>
                <c:pt idx="491">
                  <c:v>6</c:v>
                </c:pt>
                <c:pt idx="492">
                  <c:v>6.5</c:v>
                </c:pt>
                <c:pt idx="493">
                  <c:v>5.9</c:v>
                </c:pt>
                <c:pt idx="494">
                  <c:v>6.5</c:v>
                </c:pt>
                <c:pt idx="495">
                  <c:v>7.2</c:v>
                </c:pt>
                <c:pt idx="496">
                  <c:v>7.2</c:v>
                </c:pt>
                <c:pt idx="497">
                  <c:v>6.4</c:v>
                </c:pt>
                <c:pt idx="498">
                  <c:v>6.1</c:v>
                </c:pt>
                <c:pt idx="499">
                  <c:v>7.1</c:v>
                </c:pt>
                <c:pt idx="500">
                  <c:v>6</c:v>
                </c:pt>
                <c:pt idx="501">
                  <c:v>6</c:v>
                </c:pt>
                <c:pt idx="502">
                  <c:v>6.5</c:v>
                </c:pt>
                <c:pt idx="503">
                  <c:v>4.5999999999999996</c:v>
                </c:pt>
                <c:pt idx="504">
                  <c:v>5.4</c:v>
                </c:pt>
                <c:pt idx="505">
                  <c:v>7.4</c:v>
                </c:pt>
                <c:pt idx="506">
                  <c:v>6.7</c:v>
                </c:pt>
                <c:pt idx="507">
                  <c:v>4.2</c:v>
                </c:pt>
                <c:pt idx="508">
                  <c:v>6.3</c:v>
                </c:pt>
                <c:pt idx="509">
                  <c:v>8.1</c:v>
                </c:pt>
                <c:pt idx="510">
                  <c:v>5.5</c:v>
                </c:pt>
                <c:pt idx="511">
                  <c:v>5.5</c:v>
                </c:pt>
                <c:pt idx="512">
                  <c:v>6.2</c:v>
                </c:pt>
                <c:pt idx="513">
                  <c:v>4.5999999999999996</c:v>
                </c:pt>
                <c:pt idx="514">
                  <c:v>7.8</c:v>
                </c:pt>
                <c:pt idx="515">
                  <c:v>6.8</c:v>
                </c:pt>
                <c:pt idx="516">
                  <c:v>7.2</c:v>
                </c:pt>
                <c:pt idx="517">
                  <c:v>8.1</c:v>
                </c:pt>
                <c:pt idx="518">
                  <c:v>5.7</c:v>
                </c:pt>
                <c:pt idx="519">
                  <c:v>7.4</c:v>
                </c:pt>
                <c:pt idx="520">
                  <c:v>5.5</c:v>
                </c:pt>
                <c:pt idx="521">
                  <c:v>7.5</c:v>
                </c:pt>
                <c:pt idx="522">
                  <c:v>7.1</c:v>
                </c:pt>
                <c:pt idx="523">
                  <c:v>5.7</c:v>
                </c:pt>
                <c:pt idx="524">
                  <c:v>7.8</c:v>
                </c:pt>
                <c:pt idx="525">
                  <c:v>7.9</c:v>
                </c:pt>
                <c:pt idx="526">
                  <c:v>7.2</c:v>
                </c:pt>
                <c:pt idx="527">
                  <c:v>8.1</c:v>
                </c:pt>
                <c:pt idx="528">
                  <c:v>6.8</c:v>
                </c:pt>
                <c:pt idx="529">
                  <c:v>6.1</c:v>
                </c:pt>
                <c:pt idx="530">
                  <c:v>7.4</c:v>
                </c:pt>
                <c:pt idx="531">
                  <c:v>5.0999999999999996</c:v>
                </c:pt>
                <c:pt idx="532">
                  <c:v>7.1</c:v>
                </c:pt>
                <c:pt idx="533">
                  <c:v>5.2</c:v>
                </c:pt>
                <c:pt idx="534">
                  <c:v>7.1</c:v>
                </c:pt>
                <c:pt idx="535">
                  <c:v>6.8</c:v>
                </c:pt>
                <c:pt idx="536">
                  <c:v>6.4</c:v>
                </c:pt>
                <c:pt idx="537">
                  <c:v>8.5</c:v>
                </c:pt>
                <c:pt idx="538">
                  <c:v>6.7</c:v>
                </c:pt>
                <c:pt idx="539">
                  <c:v>4.9000000000000004</c:v>
                </c:pt>
                <c:pt idx="540">
                  <c:v>7.6</c:v>
                </c:pt>
                <c:pt idx="541">
                  <c:v>6.8</c:v>
                </c:pt>
                <c:pt idx="542">
                  <c:v>5.7</c:v>
                </c:pt>
                <c:pt idx="543">
                  <c:v>6.8</c:v>
                </c:pt>
                <c:pt idx="544">
                  <c:v>6.1</c:v>
                </c:pt>
                <c:pt idx="545">
                  <c:v>6.4</c:v>
                </c:pt>
                <c:pt idx="546">
                  <c:v>7.9</c:v>
                </c:pt>
                <c:pt idx="547">
                  <c:v>7.3</c:v>
                </c:pt>
                <c:pt idx="548">
                  <c:v>7.2</c:v>
                </c:pt>
                <c:pt idx="549">
                  <c:v>6.1</c:v>
                </c:pt>
                <c:pt idx="550">
                  <c:v>7.4</c:v>
                </c:pt>
                <c:pt idx="551">
                  <c:v>7.3</c:v>
                </c:pt>
                <c:pt idx="552">
                  <c:v>7.2</c:v>
                </c:pt>
                <c:pt idx="553">
                  <c:v>7.1</c:v>
                </c:pt>
                <c:pt idx="554">
                  <c:v>6.8</c:v>
                </c:pt>
                <c:pt idx="555">
                  <c:v>5.0999999999999996</c:v>
                </c:pt>
                <c:pt idx="556">
                  <c:v>7</c:v>
                </c:pt>
                <c:pt idx="557">
                  <c:v>6.6</c:v>
                </c:pt>
                <c:pt idx="558">
                  <c:v>5.8</c:v>
                </c:pt>
                <c:pt idx="559">
                  <c:v>5.5</c:v>
                </c:pt>
                <c:pt idx="560">
                  <c:v>5.9</c:v>
                </c:pt>
                <c:pt idx="561">
                  <c:v>4.4000000000000004</c:v>
                </c:pt>
                <c:pt idx="562">
                  <c:v>6.8</c:v>
                </c:pt>
                <c:pt idx="563">
                  <c:v>5.0999999999999996</c:v>
                </c:pt>
                <c:pt idx="564">
                  <c:v>6.2</c:v>
                </c:pt>
                <c:pt idx="565">
                  <c:v>4.8</c:v>
                </c:pt>
                <c:pt idx="566">
                  <c:v>5.7</c:v>
                </c:pt>
                <c:pt idx="567">
                  <c:v>8.3000000000000007</c:v>
                </c:pt>
                <c:pt idx="568">
                  <c:v>6.7</c:v>
                </c:pt>
                <c:pt idx="569">
                  <c:v>6.1</c:v>
                </c:pt>
                <c:pt idx="570">
                  <c:v>7.6</c:v>
                </c:pt>
                <c:pt idx="571">
                  <c:v>6</c:v>
                </c:pt>
                <c:pt idx="572">
                  <c:v>6.1</c:v>
                </c:pt>
                <c:pt idx="573">
                  <c:v>6.8</c:v>
                </c:pt>
                <c:pt idx="574">
                  <c:v>5.5</c:v>
                </c:pt>
                <c:pt idx="575">
                  <c:v>7.4</c:v>
                </c:pt>
                <c:pt idx="576">
                  <c:v>7.2</c:v>
                </c:pt>
                <c:pt idx="577">
                  <c:v>5.6</c:v>
                </c:pt>
                <c:pt idx="578">
                  <c:v>4.5999999999999996</c:v>
                </c:pt>
                <c:pt idx="579">
                  <c:v>6.6</c:v>
                </c:pt>
                <c:pt idx="580">
                  <c:v>7.8</c:v>
                </c:pt>
                <c:pt idx="581">
                  <c:v>8.3000000000000007</c:v>
                </c:pt>
                <c:pt idx="582">
                  <c:v>6.8</c:v>
                </c:pt>
                <c:pt idx="583">
                  <c:v>6.7</c:v>
                </c:pt>
                <c:pt idx="584">
                  <c:v>9</c:v>
                </c:pt>
                <c:pt idx="585">
                  <c:v>8.1</c:v>
                </c:pt>
                <c:pt idx="586">
                  <c:v>6.4</c:v>
                </c:pt>
                <c:pt idx="587">
                  <c:v>5.5</c:v>
                </c:pt>
                <c:pt idx="588">
                  <c:v>6.9</c:v>
                </c:pt>
                <c:pt idx="589">
                  <c:v>7.3</c:v>
                </c:pt>
                <c:pt idx="590">
                  <c:v>6</c:v>
                </c:pt>
                <c:pt idx="591">
                  <c:v>6.7</c:v>
                </c:pt>
                <c:pt idx="592">
                  <c:v>8.4</c:v>
                </c:pt>
                <c:pt idx="593">
                  <c:v>6.3</c:v>
                </c:pt>
                <c:pt idx="594">
                  <c:v>7.1</c:v>
                </c:pt>
                <c:pt idx="595">
                  <c:v>7.6</c:v>
                </c:pt>
                <c:pt idx="596">
                  <c:v>6.8</c:v>
                </c:pt>
                <c:pt idx="597">
                  <c:v>6.7</c:v>
                </c:pt>
                <c:pt idx="598">
                  <c:v>5.8</c:v>
                </c:pt>
                <c:pt idx="599">
                  <c:v>7.2</c:v>
                </c:pt>
                <c:pt idx="600">
                  <c:v>6.7</c:v>
                </c:pt>
                <c:pt idx="601">
                  <c:v>7.1</c:v>
                </c:pt>
                <c:pt idx="602">
                  <c:v>7.3</c:v>
                </c:pt>
                <c:pt idx="603">
                  <c:v>6.4</c:v>
                </c:pt>
                <c:pt idx="604">
                  <c:v>6</c:v>
                </c:pt>
                <c:pt idx="605">
                  <c:v>7.5</c:v>
                </c:pt>
                <c:pt idx="606">
                  <c:v>5.9</c:v>
                </c:pt>
                <c:pt idx="607">
                  <c:v>8.5</c:v>
                </c:pt>
                <c:pt idx="608">
                  <c:v>5.7</c:v>
                </c:pt>
                <c:pt idx="609">
                  <c:v>7.2</c:v>
                </c:pt>
                <c:pt idx="610">
                  <c:v>6.7</c:v>
                </c:pt>
                <c:pt idx="611">
                  <c:v>7.8</c:v>
                </c:pt>
                <c:pt idx="612">
                  <c:v>6.1</c:v>
                </c:pt>
                <c:pt idx="613">
                  <c:v>7.1</c:v>
                </c:pt>
                <c:pt idx="614">
                  <c:v>7.5</c:v>
                </c:pt>
                <c:pt idx="615">
                  <c:v>6.9</c:v>
                </c:pt>
                <c:pt idx="616">
                  <c:v>6.5</c:v>
                </c:pt>
                <c:pt idx="617">
                  <c:v>7.3</c:v>
                </c:pt>
                <c:pt idx="618">
                  <c:v>6.1</c:v>
                </c:pt>
                <c:pt idx="619">
                  <c:v>6.5</c:v>
                </c:pt>
                <c:pt idx="620">
                  <c:v>7</c:v>
                </c:pt>
                <c:pt idx="621">
                  <c:v>7.3</c:v>
                </c:pt>
                <c:pt idx="622">
                  <c:v>6</c:v>
                </c:pt>
                <c:pt idx="623">
                  <c:v>5.7</c:v>
                </c:pt>
                <c:pt idx="624">
                  <c:v>6.8</c:v>
                </c:pt>
                <c:pt idx="625">
                  <c:v>4.4000000000000004</c:v>
                </c:pt>
                <c:pt idx="626">
                  <c:v>6.7</c:v>
                </c:pt>
                <c:pt idx="627">
                  <c:v>8</c:v>
                </c:pt>
                <c:pt idx="628">
                  <c:v>4.5999999999999996</c:v>
                </c:pt>
                <c:pt idx="629">
                  <c:v>6.4</c:v>
                </c:pt>
                <c:pt idx="630">
                  <c:v>6.6</c:v>
                </c:pt>
                <c:pt idx="631">
                  <c:v>7.8</c:v>
                </c:pt>
                <c:pt idx="632">
                  <c:v>6.6</c:v>
                </c:pt>
                <c:pt idx="633">
                  <c:v>5</c:v>
                </c:pt>
                <c:pt idx="634">
                  <c:v>6.6</c:v>
                </c:pt>
                <c:pt idx="635">
                  <c:v>7.2</c:v>
                </c:pt>
                <c:pt idx="636">
                  <c:v>5.6</c:v>
                </c:pt>
                <c:pt idx="637">
                  <c:v>5.6</c:v>
                </c:pt>
                <c:pt idx="638">
                  <c:v>8.1</c:v>
                </c:pt>
                <c:pt idx="639">
                  <c:v>4.4000000000000004</c:v>
                </c:pt>
                <c:pt idx="640">
                  <c:v>7.7</c:v>
                </c:pt>
                <c:pt idx="641">
                  <c:v>7.3</c:v>
                </c:pt>
                <c:pt idx="642">
                  <c:v>7</c:v>
                </c:pt>
                <c:pt idx="643">
                  <c:v>6.8</c:v>
                </c:pt>
                <c:pt idx="644">
                  <c:v>6.5</c:v>
                </c:pt>
                <c:pt idx="645">
                  <c:v>6.8</c:v>
                </c:pt>
                <c:pt idx="646">
                  <c:v>7.6</c:v>
                </c:pt>
                <c:pt idx="647">
                  <c:v>5.6</c:v>
                </c:pt>
                <c:pt idx="648">
                  <c:v>6.9</c:v>
                </c:pt>
                <c:pt idx="649">
                  <c:v>5.6</c:v>
                </c:pt>
                <c:pt idx="650">
                  <c:v>5.9</c:v>
                </c:pt>
                <c:pt idx="651">
                  <c:v>6.1</c:v>
                </c:pt>
                <c:pt idx="652">
                  <c:v>6.2</c:v>
                </c:pt>
                <c:pt idx="653">
                  <c:v>6.7</c:v>
                </c:pt>
                <c:pt idx="654">
                  <c:v>5.0999999999999996</c:v>
                </c:pt>
                <c:pt idx="655">
                  <c:v>7.2</c:v>
                </c:pt>
                <c:pt idx="656">
                  <c:v>7.1</c:v>
                </c:pt>
                <c:pt idx="657">
                  <c:v>7.8</c:v>
                </c:pt>
                <c:pt idx="658">
                  <c:v>4.0999999999999996</c:v>
                </c:pt>
                <c:pt idx="659">
                  <c:v>5.6</c:v>
                </c:pt>
                <c:pt idx="660">
                  <c:v>7.6</c:v>
                </c:pt>
                <c:pt idx="661">
                  <c:v>7</c:v>
                </c:pt>
                <c:pt idx="662">
                  <c:v>7.3</c:v>
                </c:pt>
                <c:pt idx="663">
                  <c:v>6.9</c:v>
                </c:pt>
                <c:pt idx="664">
                  <c:v>5.8</c:v>
                </c:pt>
                <c:pt idx="665">
                  <c:v>5.4</c:v>
                </c:pt>
                <c:pt idx="666">
                  <c:v>5.4</c:v>
                </c:pt>
                <c:pt idx="667">
                  <c:v>7.8</c:v>
                </c:pt>
                <c:pt idx="668">
                  <c:v>6.2</c:v>
                </c:pt>
                <c:pt idx="669">
                  <c:v>5.6</c:v>
                </c:pt>
                <c:pt idx="670">
                  <c:v>7.6</c:v>
                </c:pt>
                <c:pt idx="671">
                  <c:v>5.0999999999999996</c:v>
                </c:pt>
                <c:pt idx="672">
                  <c:v>7.3</c:v>
                </c:pt>
                <c:pt idx="673">
                  <c:v>7</c:v>
                </c:pt>
                <c:pt idx="674">
                  <c:v>6.4</c:v>
                </c:pt>
                <c:pt idx="675">
                  <c:v>6.8</c:v>
                </c:pt>
                <c:pt idx="676">
                  <c:v>7.2</c:v>
                </c:pt>
                <c:pt idx="677">
                  <c:v>6.5</c:v>
                </c:pt>
                <c:pt idx="678">
                  <c:v>7.6</c:v>
                </c:pt>
                <c:pt idx="679">
                  <c:v>7.6</c:v>
                </c:pt>
                <c:pt idx="680">
                  <c:v>6.4</c:v>
                </c:pt>
                <c:pt idx="681">
                  <c:v>7</c:v>
                </c:pt>
                <c:pt idx="682">
                  <c:v>8.1</c:v>
                </c:pt>
                <c:pt idx="683">
                  <c:v>6</c:v>
                </c:pt>
                <c:pt idx="684">
                  <c:v>6.9</c:v>
                </c:pt>
                <c:pt idx="685">
                  <c:v>6.8</c:v>
                </c:pt>
                <c:pt idx="686">
                  <c:v>6.7</c:v>
                </c:pt>
                <c:pt idx="687">
                  <c:v>7.5</c:v>
                </c:pt>
                <c:pt idx="688">
                  <c:v>5.5</c:v>
                </c:pt>
                <c:pt idx="689">
                  <c:v>7.4</c:v>
                </c:pt>
                <c:pt idx="690">
                  <c:v>5.7</c:v>
                </c:pt>
                <c:pt idx="691">
                  <c:v>7.3</c:v>
                </c:pt>
                <c:pt idx="692">
                  <c:v>7.5</c:v>
                </c:pt>
                <c:pt idx="693">
                  <c:v>7.9</c:v>
                </c:pt>
                <c:pt idx="694">
                  <c:v>7.1</c:v>
                </c:pt>
                <c:pt idx="695">
                  <c:v>7.5</c:v>
                </c:pt>
                <c:pt idx="696">
                  <c:v>8</c:v>
                </c:pt>
                <c:pt idx="697">
                  <c:v>7.6</c:v>
                </c:pt>
                <c:pt idx="698">
                  <c:v>6.1</c:v>
                </c:pt>
                <c:pt idx="699">
                  <c:v>6.1</c:v>
                </c:pt>
                <c:pt idx="700">
                  <c:v>6.9</c:v>
                </c:pt>
                <c:pt idx="701">
                  <c:v>7.5</c:v>
                </c:pt>
                <c:pt idx="702">
                  <c:v>6.6</c:v>
                </c:pt>
                <c:pt idx="703">
                  <c:v>7.3</c:v>
                </c:pt>
                <c:pt idx="704">
                  <c:v>6.6</c:v>
                </c:pt>
                <c:pt idx="705">
                  <c:v>6.9</c:v>
                </c:pt>
                <c:pt idx="706">
                  <c:v>6.6</c:v>
                </c:pt>
                <c:pt idx="707">
                  <c:v>6.5</c:v>
                </c:pt>
                <c:pt idx="708">
                  <c:v>5.7</c:v>
                </c:pt>
                <c:pt idx="709">
                  <c:v>7.7</c:v>
                </c:pt>
                <c:pt idx="710">
                  <c:v>6.9</c:v>
                </c:pt>
                <c:pt idx="711">
                  <c:v>8.1</c:v>
                </c:pt>
                <c:pt idx="712">
                  <c:v>6.6</c:v>
                </c:pt>
                <c:pt idx="713">
                  <c:v>5.9</c:v>
                </c:pt>
                <c:pt idx="714">
                  <c:v>7</c:v>
                </c:pt>
                <c:pt idx="715">
                  <c:v>7.2</c:v>
                </c:pt>
                <c:pt idx="716">
                  <c:v>6.2</c:v>
                </c:pt>
                <c:pt idx="717">
                  <c:v>7.6</c:v>
                </c:pt>
                <c:pt idx="718">
                  <c:v>7.3</c:v>
                </c:pt>
                <c:pt idx="719">
                  <c:v>6.9</c:v>
                </c:pt>
                <c:pt idx="720">
                  <c:v>6.2</c:v>
                </c:pt>
                <c:pt idx="721">
                  <c:v>5.8</c:v>
                </c:pt>
                <c:pt idx="722">
                  <c:v>7.3</c:v>
                </c:pt>
                <c:pt idx="723">
                  <c:v>6.8</c:v>
                </c:pt>
                <c:pt idx="724">
                  <c:v>7.4</c:v>
                </c:pt>
                <c:pt idx="725">
                  <c:v>6.3</c:v>
                </c:pt>
                <c:pt idx="726">
                  <c:v>7.5</c:v>
                </c:pt>
                <c:pt idx="727">
                  <c:v>5.4</c:v>
                </c:pt>
                <c:pt idx="728">
                  <c:v>8.1</c:v>
                </c:pt>
                <c:pt idx="729">
                  <c:v>8.1</c:v>
                </c:pt>
                <c:pt idx="730">
                  <c:v>5.3</c:v>
                </c:pt>
                <c:pt idx="731">
                  <c:v>7.7</c:v>
                </c:pt>
                <c:pt idx="732">
                  <c:v>8</c:v>
                </c:pt>
                <c:pt idx="733">
                  <c:v>7.4</c:v>
                </c:pt>
                <c:pt idx="734">
                  <c:v>4.8</c:v>
                </c:pt>
                <c:pt idx="735">
                  <c:v>5.5</c:v>
                </c:pt>
                <c:pt idx="736">
                  <c:v>8.3000000000000007</c:v>
                </c:pt>
                <c:pt idx="737">
                  <c:v>6.9</c:v>
                </c:pt>
                <c:pt idx="738">
                  <c:v>7.1</c:v>
                </c:pt>
                <c:pt idx="739">
                  <c:v>6.5</c:v>
                </c:pt>
                <c:pt idx="740">
                  <c:v>6.3</c:v>
                </c:pt>
                <c:pt idx="741">
                  <c:v>6.6</c:v>
                </c:pt>
                <c:pt idx="742">
                  <c:v>5.2</c:v>
                </c:pt>
                <c:pt idx="743">
                  <c:v>7.9</c:v>
                </c:pt>
                <c:pt idx="744">
                  <c:v>6.5</c:v>
                </c:pt>
                <c:pt idx="745">
                  <c:v>6.1</c:v>
                </c:pt>
                <c:pt idx="746">
                  <c:v>5.5</c:v>
                </c:pt>
                <c:pt idx="747">
                  <c:v>6.7</c:v>
                </c:pt>
                <c:pt idx="748">
                  <c:v>7.6</c:v>
                </c:pt>
                <c:pt idx="749">
                  <c:v>7.3</c:v>
                </c:pt>
                <c:pt idx="750">
                  <c:v>6.1</c:v>
                </c:pt>
                <c:pt idx="751">
                  <c:v>5.9</c:v>
                </c:pt>
                <c:pt idx="752">
                  <c:v>6.5</c:v>
                </c:pt>
                <c:pt idx="753">
                  <c:v>7.4</c:v>
                </c:pt>
                <c:pt idx="754">
                  <c:v>7.2</c:v>
                </c:pt>
                <c:pt idx="755">
                  <c:v>5</c:v>
                </c:pt>
                <c:pt idx="756">
                  <c:v>5.4</c:v>
                </c:pt>
                <c:pt idx="757">
                  <c:v>6.1</c:v>
                </c:pt>
                <c:pt idx="758">
                  <c:v>7.1</c:v>
                </c:pt>
                <c:pt idx="759">
                  <c:v>6.9</c:v>
                </c:pt>
                <c:pt idx="760">
                  <c:v>5.5</c:v>
                </c:pt>
                <c:pt idx="761">
                  <c:v>6.2</c:v>
                </c:pt>
                <c:pt idx="762">
                  <c:v>7</c:v>
                </c:pt>
                <c:pt idx="763">
                  <c:v>7.3</c:v>
                </c:pt>
                <c:pt idx="764">
                  <c:v>7.8</c:v>
                </c:pt>
                <c:pt idx="765">
                  <c:v>7.1</c:v>
                </c:pt>
                <c:pt idx="766">
                  <c:v>7.6</c:v>
                </c:pt>
                <c:pt idx="767">
                  <c:v>6.6</c:v>
                </c:pt>
                <c:pt idx="768">
                  <c:v>7.3</c:v>
                </c:pt>
                <c:pt idx="769">
                  <c:v>7.3</c:v>
                </c:pt>
                <c:pt idx="770">
                  <c:v>5.7</c:v>
                </c:pt>
                <c:pt idx="771">
                  <c:v>5.4</c:v>
                </c:pt>
                <c:pt idx="772">
                  <c:v>6.9</c:v>
                </c:pt>
                <c:pt idx="773">
                  <c:v>3.5</c:v>
                </c:pt>
                <c:pt idx="774">
                  <c:v>7.5</c:v>
                </c:pt>
                <c:pt idx="775">
                  <c:v>7</c:v>
                </c:pt>
                <c:pt idx="776">
                  <c:v>6.7</c:v>
                </c:pt>
                <c:pt idx="777">
                  <c:v>7.9</c:v>
                </c:pt>
                <c:pt idx="778">
                  <c:v>8.1</c:v>
                </c:pt>
                <c:pt idx="779">
                  <c:v>6.5</c:v>
                </c:pt>
                <c:pt idx="780">
                  <c:v>6.8</c:v>
                </c:pt>
                <c:pt idx="781">
                  <c:v>6.8</c:v>
                </c:pt>
                <c:pt idx="782">
                  <c:v>6.6</c:v>
                </c:pt>
                <c:pt idx="783">
                  <c:v>7.1</c:v>
                </c:pt>
                <c:pt idx="784">
                  <c:v>7.8</c:v>
                </c:pt>
                <c:pt idx="785">
                  <c:v>5.9</c:v>
                </c:pt>
                <c:pt idx="786">
                  <c:v>4.5999999999999996</c:v>
                </c:pt>
                <c:pt idx="787">
                  <c:v>6.9</c:v>
                </c:pt>
                <c:pt idx="788">
                  <c:v>7.6</c:v>
                </c:pt>
                <c:pt idx="789">
                  <c:v>7.1</c:v>
                </c:pt>
                <c:pt idx="790">
                  <c:v>7.2</c:v>
                </c:pt>
                <c:pt idx="791">
                  <c:v>7.7</c:v>
                </c:pt>
                <c:pt idx="792">
                  <c:v>7</c:v>
                </c:pt>
                <c:pt idx="793">
                  <c:v>8.5</c:v>
                </c:pt>
                <c:pt idx="794">
                  <c:v>7.2</c:v>
                </c:pt>
                <c:pt idx="795">
                  <c:v>7.3</c:v>
                </c:pt>
                <c:pt idx="796">
                  <c:v>6.9</c:v>
                </c:pt>
                <c:pt idx="797">
                  <c:v>5</c:v>
                </c:pt>
                <c:pt idx="798">
                  <c:v>7</c:v>
                </c:pt>
                <c:pt idx="799">
                  <c:v>7.8</c:v>
                </c:pt>
                <c:pt idx="800">
                  <c:v>6.8</c:v>
                </c:pt>
                <c:pt idx="801">
                  <c:v>6.1</c:v>
                </c:pt>
                <c:pt idx="802">
                  <c:v>5.0999999999999996</c:v>
                </c:pt>
                <c:pt idx="803">
                  <c:v>5.9</c:v>
                </c:pt>
                <c:pt idx="804">
                  <c:v>5.9</c:v>
                </c:pt>
                <c:pt idx="805">
                  <c:v>7.5</c:v>
                </c:pt>
                <c:pt idx="806">
                  <c:v>5.7</c:v>
                </c:pt>
                <c:pt idx="807">
                  <c:v>7.5</c:v>
                </c:pt>
                <c:pt idx="808">
                  <c:v>5.7</c:v>
                </c:pt>
                <c:pt idx="809">
                  <c:v>6.9</c:v>
                </c:pt>
                <c:pt idx="810">
                  <c:v>8</c:v>
                </c:pt>
                <c:pt idx="811">
                  <c:v>5.5</c:v>
                </c:pt>
                <c:pt idx="812">
                  <c:v>7.7</c:v>
                </c:pt>
                <c:pt idx="813">
                  <c:v>6.7</c:v>
                </c:pt>
                <c:pt idx="814">
                  <c:v>5.0999999999999996</c:v>
                </c:pt>
                <c:pt idx="815">
                  <c:v>6</c:v>
                </c:pt>
                <c:pt idx="816">
                  <c:v>7.4</c:v>
                </c:pt>
                <c:pt idx="817">
                  <c:v>4.5999999999999996</c:v>
                </c:pt>
                <c:pt idx="818">
                  <c:v>7.8</c:v>
                </c:pt>
                <c:pt idx="819">
                  <c:v>5.4</c:v>
                </c:pt>
                <c:pt idx="820">
                  <c:v>5.9</c:v>
                </c:pt>
                <c:pt idx="821">
                  <c:v>7.7</c:v>
                </c:pt>
                <c:pt idx="822">
                  <c:v>5.7</c:v>
                </c:pt>
                <c:pt idx="823">
                  <c:v>6.1</c:v>
                </c:pt>
                <c:pt idx="824">
                  <c:v>6.7</c:v>
                </c:pt>
                <c:pt idx="825">
                  <c:v>7.3</c:v>
                </c:pt>
                <c:pt idx="826">
                  <c:v>6.2</c:v>
                </c:pt>
                <c:pt idx="827">
                  <c:v>6.7</c:v>
                </c:pt>
                <c:pt idx="828">
                  <c:v>6.7</c:v>
                </c:pt>
                <c:pt idx="829">
                  <c:v>8</c:v>
                </c:pt>
                <c:pt idx="830">
                  <c:v>8.3000000000000007</c:v>
                </c:pt>
                <c:pt idx="831">
                  <c:v>7.8</c:v>
                </c:pt>
                <c:pt idx="832">
                  <c:v>6.9</c:v>
                </c:pt>
                <c:pt idx="833">
                  <c:v>7</c:v>
                </c:pt>
                <c:pt idx="834">
                  <c:v>7</c:v>
                </c:pt>
                <c:pt idx="835">
                  <c:v>5.8</c:v>
                </c:pt>
                <c:pt idx="836">
                  <c:v>6.7</c:v>
                </c:pt>
                <c:pt idx="837">
                  <c:v>6.2</c:v>
                </c:pt>
                <c:pt idx="838">
                  <c:v>6.5</c:v>
                </c:pt>
                <c:pt idx="839">
                  <c:v>7.4</c:v>
                </c:pt>
                <c:pt idx="840">
                  <c:v>6.3</c:v>
                </c:pt>
                <c:pt idx="841">
                  <c:v>6.7</c:v>
                </c:pt>
                <c:pt idx="842">
                  <c:v>5.8</c:v>
                </c:pt>
                <c:pt idx="843">
                  <c:v>5.4</c:v>
                </c:pt>
                <c:pt idx="844">
                  <c:v>6.3</c:v>
                </c:pt>
                <c:pt idx="845">
                  <c:v>2.7</c:v>
                </c:pt>
                <c:pt idx="846">
                  <c:v>6.4</c:v>
                </c:pt>
                <c:pt idx="847">
                  <c:v>7.6</c:v>
                </c:pt>
                <c:pt idx="848">
                  <c:v>7.1</c:v>
                </c:pt>
                <c:pt idx="849">
                  <c:v>5.8</c:v>
                </c:pt>
                <c:pt idx="850">
                  <c:v>6.8</c:v>
                </c:pt>
                <c:pt idx="851">
                  <c:v>7.6</c:v>
                </c:pt>
                <c:pt idx="852">
                  <c:v>7</c:v>
                </c:pt>
                <c:pt idx="853">
                  <c:v>6.3</c:v>
                </c:pt>
                <c:pt idx="854">
                  <c:v>6.1</c:v>
                </c:pt>
                <c:pt idx="855">
                  <c:v>7.6</c:v>
                </c:pt>
                <c:pt idx="856">
                  <c:v>7.1</c:v>
                </c:pt>
                <c:pt idx="857">
                  <c:v>6</c:v>
                </c:pt>
                <c:pt idx="858">
                  <c:v>6.5</c:v>
                </c:pt>
                <c:pt idx="859">
                  <c:v>5.4</c:v>
                </c:pt>
                <c:pt idx="860">
                  <c:v>6.1</c:v>
                </c:pt>
                <c:pt idx="861">
                  <c:v>5.9</c:v>
                </c:pt>
                <c:pt idx="862">
                  <c:v>5.4</c:v>
                </c:pt>
                <c:pt idx="863">
                  <c:v>6.6</c:v>
                </c:pt>
                <c:pt idx="864">
                  <c:v>6.9</c:v>
                </c:pt>
                <c:pt idx="865">
                  <c:v>7.6</c:v>
                </c:pt>
                <c:pt idx="866">
                  <c:v>6.8</c:v>
                </c:pt>
                <c:pt idx="867">
                  <c:v>7.5</c:v>
                </c:pt>
                <c:pt idx="868">
                  <c:v>6.7</c:v>
                </c:pt>
                <c:pt idx="869">
                  <c:v>6.2</c:v>
                </c:pt>
                <c:pt idx="870">
                  <c:v>4.7</c:v>
                </c:pt>
                <c:pt idx="871">
                  <c:v>6.1</c:v>
                </c:pt>
                <c:pt idx="872">
                  <c:v>7.4</c:v>
                </c:pt>
                <c:pt idx="873">
                  <c:v>5</c:v>
                </c:pt>
                <c:pt idx="874">
                  <c:v>5.4</c:v>
                </c:pt>
                <c:pt idx="875">
                  <c:v>7.5</c:v>
                </c:pt>
                <c:pt idx="876">
                  <c:v>7.1</c:v>
                </c:pt>
                <c:pt idx="877">
                  <c:v>5.9</c:v>
                </c:pt>
                <c:pt idx="878">
                  <c:v>7.9</c:v>
                </c:pt>
                <c:pt idx="879">
                  <c:v>5.5</c:v>
                </c:pt>
                <c:pt idx="880">
                  <c:v>6.8</c:v>
                </c:pt>
                <c:pt idx="881">
                  <c:v>6.4</c:v>
                </c:pt>
                <c:pt idx="882">
                  <c:v>7.7</c:v>
                </c:pt>
                <c:pt idx="883">
                  <c:v>6.6</c:v>
                </c:pt>
                <c:pt idx="884">
                  <c:v>6.4</c:v>
                </c:pt>
                <c:pt idx="885">
                  <c:v>6.4</c:v>
                </c:pt>
                <c:pt idx="886">
                  <c:v>7.3</c:v>
                </c:pt>
                <c:pt idx="887">
                  <c:v>5.6</c:v>
                </c:pt>
                <c:pt idx="888">
                  <c:v>7.8</c:v>
                </c:pt>
                <c:pt idx="889">
                  <c:v>4.8</c:v>
                </c:pt>
                <c:pt idx="890">
                  <c:v>7</c:v>
                </c:pt>
                <c:pt idx="891">
                  <c:v>7</c:v>
                </c:pt>
                <c:pt idx="892">
                  <c:v>6.8</c:v>
                </c:pt>
                <c:pt idx="893">
                  <c:v>5.2</c:v>
                </c:pt>
                <c:pt idx="894">
                  <c:v>7.3</c:v>
                </c:pt>
                <c:pt idx="895">
                  <c:v>4.9000000000000004</c:v>
                </c:pt>
                <c:pt idx="896">
                  <c:v>4.0999999999999996</c:v>
                </c:pt>
                <c:pt idx="897">
                  <c:v>5.2</c:v>
                </c:pt>
                <c:pt idx="898">
                  <c:v>7.7</c:v>
                </c:pt>
                <c:pt idx="899">
                  <c:v>6.6</c:v>
                </c:pt>
                <c:pt idx="900">
                  <c:v>6.8</c:v>
                </c:pt>
                <c:pt idx="901">
                  <c:v>7.5</c:v>
                </c:pt>
                <c:pt idx="902">
                  <c:v>5.8</c:v>
                </c:pt>
                <c:pt idx="903">
                  <c:v>7.1</c:v>
                </c:pt>
                <c:pt idx="904">
                  <c:v>6</c:v>
                </c:pt>
                <c:pt idx="905">
                  <c:v>7.6</c:v>
                </c:pt>
                <c:pt idx="906">
                  <c:v>5.9</c:v>
                </c:pt>
                <c:pt idx="907">
                  <c:v>5.3</c:v>
                </c:pt>
                <c:pt idx="908">
                  <c:v>5.6</c:v>
                </c:pt>
                <c:pt idx="909">
                  <c:v>4.8</c:v>
                </c:pt>
                <c:pt idx="910">
                  <c:v>7.6</c:v>
                </c:pt>
                <c:pt idx="911">
                  <c:v>6.7</c:v>
                </c:pt>
                <c:pt idx="912">
                  <c:v>6.5</c:v>
                </c:pt>
                <c:pt idx="913">
                  <c:v>6.4</c:v>
                </c:pt>
                <c:pt idx="914">
                  <c:v>5.2</c:v>
                </c:pt>
                <c:pt idx="915">
                  <c:v>7.1</c:v>
                </c:pt>
                <c:pt idx="916">
                  <c:v>3.3</c:v>
                </c:pt>
                <c:pt idx="917">
                  <c:v>6.7</c:v>
                </c:pt>
                <c:pt idx="918">
                  <c:v>6.4</c:v>
                </c:pt>
                <c:pt idx="919">
                  <c:v>5.8</c:v>
                </c:pt>
                <c:pt idx="920">
                  <c:v>7.1</c:v>
                </c:pt>
                <c:pt idx="921">
                  <c:v>8.1</c:v>
                </c:pt>
                <c:pt idx="922">
                  <c:v>7.7</c:v>
                </c:pt>
                <c:pt idx="923">
                  <c:v>7</c:v>
                </c:pt>
                <c:pt idx="924">
                  <c:v>6.7</c:v>
                </c:pt>
                <c:pt idx="925">
                  <c:v>5.8</c:v>
                </c:pt>
                <c:pt idx="926">
                  <c:v>7.4</c:v>
                </c:pt>
                <c:pt idx="927">
                  <c:v>7.1</c:v>
                </c:pt>
                <c:pt idx="928">
                  <c:v>5.6</c:v>
                </c:pt>
                <c:pt idx="929">
                  <c:v>7.5</c:v>
                </c:pt>
                <c:pt idx="930">
                  <c:v>7.2</c:v>
                </c:pt>
                <c:pt idx="931">
                  <c:v>5.6</c:v>
                </c:pt>
                <c:pt idx="932">
                  <c:v>7.2</c:v>
                </c:pt>
                <c:pt idx="933">
                  <c:v>7.8</c:v>
                </c:pt>
                <c:pt idx="934">
                  <c:v>7.1</c:v>
                </c:pt>
                <c:pt idx="935">
                  <c:v>7.3</c:v>
                </c:pt>
                <c:pt idx="936">
                  <c:v>7.5</c:v>
                </c:pt>
                <c:pt idx="937">
                  <c:v>3.3</c:v>
                </c:pt>
                <c:pt idx="938">
                  <c:v>6.8</c:v>
                </c:pt>
                <c:pt idx="939">
                  <c:v>7.8</c:v>
                </c:pt>
                <c:pt idx="940">
                  <c:v>5.9</c:v>
                </c:pt>
                <c:pt idx="941">
                  <c:v>7.6</c:v>
                </c:pt>
                <c:pt idx="942">
                  <c:v>6.5</c:v>
                </c:pt>
                <c:pt idx="943">
                  <c:v>8.1999999999999993</c:v>
                </c:pt>
                <c:pt idx="944">
                  <c:v>8.1999999999999993</c:v>
                </c:pt>
                <c:pt idx="945">
                  <c:v>8.3000000000000007</c:v>
                </c:pt>
                <c:pt idx="946">
                  <c:v>7.7</c:v>
                </c:pt>
                <c:pt idx="947">
                  <c:v>5.5</c:v>
                </c:pt>
                <c:pt idx="948">
                  <c:v>6</c:v>
                </c:pt>
                <c:pt idx="949">
                  <c:v>7.3</c:v>
                </c:pt>
                <c:pt idx="950">
                  <c:v>7.5</c:v>
                </c:pt>
                <c:pt idx="951">
                  <c:v>6.2</c:v>
                </c:pt>
                <c:pt idx="952">
                  <c:v>6.5</c:v>
                </c:pt>
                <c:pt idx="953">
                  <c:v>7.6</c:v>
                </c:pt>
                <c:pt idx="954">
                  <c:v>3.9</c:v>
                </c:pt>
                <c:pt idx="955">
                  <c:v>7.9</c:v>
                </c:pt>
                <c:pt idx="956">
                  <c:v>6.7</c:v>
                </c:pt>
                <c:pt idx="957">
                  <c:v>7.1</c:v>
                </c:pt>
                <c:pt idx="958">
                  <c:v>8</c:v>
                </c:pt>
                <c:pt idx="959">
                  <c:v>6.3</c:v>
                </c:pt>
                <c:pt idx="960">
                  <c:v>7.2</c:v>
                </c:pt>
                <c:pt idx="961">
                  <c:v>5.9</c:v>
                </c:pt>
                <c:pt idx="962">
                  <c:v>6.3</c:v>
                </c:pt>
                <c:pt idx="963">
                  <c:v>7.4</c:v>
                </c:pt>
                <c:pt idx="964">
                  <c:v>7</c:v>
                </c:pt>
                <c:pt idx="965">
                  <c:v>4.8</c:v>
                </c:pt>
                <c:pt idx="966">
                  <c:v>6.5</c:v>
                </c:pt>
                <c:pt idx="967">
                  <c:v>5.5</c:v>
                </c:pt>
                <c:pt idx="968">
                  <c:v>6.6</c:v>
                </c:pt>
                <c:pt idx="969">
                  <c:v>6.4</c:v>
                </c:pt>
                <c:pt idx="970">
                  <c:v>6.5</c:v>
                </c:pt>
                <c:pt idx="971">
                  <c:v>6.9</c:v>
                </c:pt>
                <c:pt idx="972">
                  <c:v>8.6</c:v>
                </c:pt>
                <c:pt idx="973">
                  <c:v>6.5</c:v>
                </c:pt>
                <c:pt idx="974">
                  <c:v>7.6</c:v>
                </c:pt>
                <c:pt idx="975">
                  <c:v>5.5</c:v>
                </c:pt>
                <c:pt idx="976">
                  <c:v>7.1</c:v>
                </c:pt>
                <c:pt idx="977">
                  <c:v>7.5</c:v>
                </c:pt>
                <c:pt idx="978">
                  <c:v>7.5</c:v>
                </c:pt>
                <c:pt idx="979">
                  <c:v>6.5</c:v>
                </c:pt>
                <c:pt idx="980">
                  <c:v>5.9</c:v>
                </c:pt>
                <c:pt idx="981">
                  <c:v>4.2</c:v>
                </c:pt>
                <c:pt idx="982">
                  <c:v>6.8</c:v>
                </c:pt>
                <c:pt idx="983">
                  <c:v>5.4</c:v>
                </c:pt>
                <c:pt idx="984">
                  <c:v>7.2</c:v>
                </c:pt>
                <c:pt idx="985">
                  <c:v>5.2</c:v>
                </c:pt>
                <c:pt idx="986">
                  <c:v>6.7</c:v>
                </c:pt>
                <c:pt idx="987">
                  <c:v>7.5</c:v>
                </c:pt>
                <c:pt idx="988">
                  <c:v>4.0999999999999996</c:v>
                </c:pt>
                <c:pt idx="989">
                  <c:v>7.3</c:v>
                </c:pt>
                <c:pt idx="990">
                  <c:v>8</c:v>
                </c:pt>
                <c:pt idx="991">
                  <c:v>6.8</c:v>
                </c:pt>
                <c:pt idx="992">
                  <c:v>5.8</c:v>
                </c:pt>
                <c:pt idx="993">
                  <c:v>7.2</c:v>
                </c:pt>
                <c:pt idx="994">
                  <c:v>6.3</c:v>
                </c:pt>
                <c:pt idx="995">
                  <c:v>6.6</c:v>
                </c:pt>
                <c:pt idx="996">
                  <c:v>8.3000000000000007</c:v>
                </c:pt>
                <c:pt idx="997">
                  <c:v>4.3</c:v>
                </c:pt>
                <c:pt idx="998">
                  <c:v>5.4</c:v>
                </c:pt>
                <c:pt idx="999">
                  <c:v>6.4</c:v>
                </c:pt>
                <c:pt idx="1000">
                  <c:v>6.9</c:v>
                </c:pt>
                <c:pt idx="1001">
                  <c:v>5.7</c:v>
                </c:pt>
                <c:pt idx="1002">
                  <c:v>6.4</c:v>
                </c:pt>
                <c:pt idx="1003">
                  <c:v>5.5</c:v>
                </c:pt>
                <c:pt idx="1004">
                  <c:v>5.6</c:v>
                </c:pt>
                <c:pt idx="1005">
                  <c:v>8.6999999999999993</c:v>
                </c:pt>
                <c:pt idx="1006">
                  <c:v>6.5</c:v>
                </c:pt>
                <c:pt idx="1007">
                  <c:v>7.4</c:v>
                </c:pt>
                <c:pt idx="1008">
                  <c:v>7.4</c:v>
                </c:pt>
                <c:pt idx="1009">
                  <c:v>6.2</c:v>
                </c:pt>
                <c:pt idx="1010">
                  <c:v>6.8</c:v>
                </c:pt>
                <c:pt idx="1011">
                  <c:v>5.0999999999999996</c:v>
                </c:pt>
                <c:pt idx="1012">
                  <c:v>5.6</c:v>
                </c:pt>
                <c:pt idx="1013">
                  <c:v>5.6</c:v>
                </c:pt>
                <c:pt idx="1014">
                  <c:v>8.1</c:v>
                </c:pt>
                <c:pt idx="1015">
                  <c:v>7.3</c:v>
                </c:pt>
                <c:pt idx="1016">
                  <c:v>7.3</c:v>
                </c:pt>
                <c:pt idx="1017">
                  <c:v>7.3</c:v>
                </c:pt>
                <c:pt idx="1018">
                  <c:v>6.6</c:v>
                </c:pt>
                <c:pt idx="1019">
                  <c:v>6.3</c:v>
                </c:pt>
                <c:pt idx="1020">
                  <c:v>5.0999999999999996</c:v>
                </c:pt>
                <c:pt idx="1021">
                  <c:v>8</c:v>
                </c:pt>
                <c:pt idx="1022">
                  <c:v>6.8</c:v>
                </c:pt>
                <c:pt idx="1023">
                  <c:v>4.8</c:v>
                </c:pt>
                <c:pt idx="1024">
                  <c:v>5</c:v>
                </c:pt>
                <c:pt idx="1025">
                  <c:v>7.2</c:v>
                </c:pt>
                <c:pt idx="1026">
                  <c:v>6.7</c:v>
                </c:pt>
                <c:pt idx="1027">
                  <c:v>7.2</c:v>
                </c:pt>
                <c:pt idx="1028">
                  <c:v>4.9000000000000004</c:v>
                </c:pt>
                <c:pt idx="1029">
                  <c:v>6.6</c:v>
                </c:pt>
                <c:pt idx="1030">
                  <c:v>6.4</c:v>
                </c:pt>
                <c:pt idx="1031">
                  <c:v>5.9</c:v>
                </c:pt>
                <c:pt idx="1032">
                  <c:v>7.9</c:v>
                </c:pt>
                <c:pt idx="1033">
                  <c:v>6.2</c:v>
                </c:pt>
                <c:pt idx="1034">
                  <c:v>4.9000000000000004</c:v>
                </c:pt>
                <c:pt idx="1035">
                  <c:v>7.8</c:v>
                </c:pt>
                <c:pt idx="1036">
                  <c:v>5.6</c:v>
                </c:pt>
                <c:pt idx="1037">
                  <c:v>7.8</c:v>
                </c:pt>
                <c:pt idx="1038">
                  <c:v>5.2</c:v>
                </c:pt>
                <c:pt idx="1039">
                  <c:v>7.7</c:v>
                </c:pt>
                <c:pt idx="1040">
                  <c:v>6.6</c:v>
                </c:pt>
                <c:pt idx="1041">
                  <c:v>6.7</c:v>
                </c:pt>
                <c:pt idx="1042">
                  <c:v>6.9</c:v>
                </c:pt>
                <c:pt idx="1043">
                  <c:v>7.7</c:v>
                </c:pt>
                <c:pt idx="1044">
                  <c:v>6.9</c:v>
                </c:pt>
                <c:pt idx="1045">
                  <c:v>6.4</c:v>
                </c:pt>
                <c:pt idx="1046">
                  <c:v>7.4</c:v>
                </c:pt>
                <c:pt idx="1047">
                  <c:v>5.7</c:v>
                </c:pt>
                <c:pt idx="1048">
                  <c:v>5.0999999999999996</c:v>
                </c:pt>
                <c:pt idx="1049">
                  <c:v>4.5999999999999996</c:v>
                </c:pt>
                <c:pt idx="1050">
                  <c:v>6.8</c:v>
                </c:pt>
                <c:pt idx="1051">
                  <c:v>6.2</c:v>
                </c:pt>
                <c:pt idx="1052">
                  <c:v>6</c:v>
                </c:pt>
                <c:pt idx="1053">
                  <c:v>6.8</c:v>
                </c:pt>
                <c:pt idx="1054">
                  <c:v>5.6</c:v>
                </c:pt>
                <c:pt idx="1055">
                  <c:v>6.3</c:v>
                </c:pt>
                <c:pt idx="1056">
                  <c:v>6</c:v>
                </c:pt>
                <c:pt idx="1057">
                  <c:v>5.6</c:v>
                </c:pt>
                <c:pt idx="1058">
                  <c:v>7.9</c:v>
                </c:pt>
                <c:pt idx="1059">
                  <c:v>4.5999999999999996</c:v>
                </c:pt>
                <c:pt idx="1060">
                  <c:v>6.3</c:v>
                </c:pt>
                <c:pt idx="1061">
                  <c:v>6.5</c:v>
                </c:pt>
                <c:pt idx="1062">
                  <c:v>5</c:v>
                </c:pt>
                <c:pt idx="1063">
                  <c:v>7.8</c:v>
                </c:pt>
                <c:pt idx="1064">
                  <c:v>7</c:v>
                </c:pt>
                <c:pt idx="1065">
                  <c:v>5.6</c:v>
                </c:pt>
                <c:pt idx="1066">
                  <c:v>7.2</c:v>
                </c:pt>
                <c:pt idx="1067">
                  <c:v>6.3</c:v>
                </c:pt>
                <c:pt idx="1068">
                  <c:v>6.4</c:v>
                </c:pt>
                <c:pt idx="1069">
                  <c:v>6.4</c:v>
                </c:pt>
                <c:pt idx="1070">
                  <c:v>6.4</c:v>
                </c:pt>
                <c:pt idx="1071">
                  <c:v>6.1</c:v>
                </c:pt>
                <c:pt idx="1072">
                  <c:v>2.2999999999999998</c:v>
                </c:pt>
                <c:pt idx="1073">
                  <c:v>8.3000000000000007</c:v>
                </c:pt>
                <c:pt idx="1074">
                  <c:v>6</c:v>
                </c:pt>
                <c:pt idx="1075">
                  <c:v>6.8</c:v>
                </c:pt>
                <c:pt idx="1076">
                  <c:v>5.8</c:v>
                </c:pt>
                <c:pt idx="1077">
                  <c:v>6.5</c:v>
                </c:pt>
                <c:pt idx="1078">
                  <c:v>7.8</c:v>
                </c:pt>
                <c:pt idx="1079">
                  <c:v>6.2</c:v>
                </c:pt>
                <c:pt idx="1080">
                  <c:v>6.5</c:v>
                </c:pt>
                <c:pt idx="1081">
                  <c:v>6.5</c:v>
                </c:pt>
                <c:pt idx="1082">
                  <c:v>6.7</c:v>
                </c:pt>
                <c:pt idx="1083">
                  <c:v>8.1</c:v>
                </c:pt>
                <c:pt idx="1084">
                  <c:v>5.4</c:v>
                </c:pt>
                <c:pt idx="1085">
                  <c:v>5.8</c:v>
                </c:pt>
                <c:pt idx="1086">
                  <c:v>6.5</c:v>
                </c:pt>
                <c:pt idx="1087">
                  <c:v>7.2</c:v>
                </c:pt>
                <c:pt idx="1088">
                  <c:v>6.7</c:v>
                </c:pt>
                <c:pt idx="1089">
                  <c:v>7.7</c:v>
                </c:pt>
                <c:pt idx="1090">
                  <c:v>6.7</c:v>
                </c:pt>
                <c:pt idx="1091">
                  <c:v>6.3</c:v>
                </c:pt>
                <c:pt idx="1092">
                  <c:v>7.4</c:v>
                </c:pt>
                <c:pt idx="1093">
                  <c:v>4.3</c:v>
                </c:pt>
                <c:pt idx="1094">
                  <c:v>6.2</c:v>
                </c:pt>
                <c:pt idx="1095">
                  <c:v>5</c:v>
                </c:pt>
                <c:pt idx="1096">
                  <c:v>7.4</c:v>
                </c:pt>
                <c:pt idx="1097">
                  <c:v>6.5</c:v>
                </c:pt>
                <c:pt idx="1098">
                  <c:v>4.7</c:v>
                </c:pt>
                <c:pt idx="1099">
                  <c:v>6.4</c:v>
                </c:pt>
                <c:pt idx="1100">
                  <c:v>6.9</c:v>
                </c:pt>
                <c:pt idx="1101">
                  <c:v>6.1</c:v>
                </c:pt>
                <c:pt idx="1102">
                  <c:v>4.0999999999999996</c:v>
                </c:pt>
                <c:pt idx="1103">
                  <c:v>4.8</c:v>
                </c:pt>
                <c:pt idx="1104">
                  <c:v>6.8</c:v>
                </c:pt>
                <c:pt idx="1105">
                  <c:v>5.5</c:v>
                </c:pt>
                <c:pt idx="1106">
                  <c:v>6.4</c:v>
                </c:pt>
                <c:pt idx="1107">
                  <c:v>6.7</c:v>
                </c:pt>
                <c:pt idx="1108">
                  <c:v>7.2</c:v>
                </c:pt>
                <c:pt idx="1109">
                  <c:v>7.5</c:v>
                </c:pt>
                <c:pt idx="1110">
                  <c:v>5.6</c:v>
                </c:pt>
                <c:pt idx="1111">
                  <c:v>6.7</c:v>
                </c:pt>
                <c:pt idx="1112">
                  <c:v>7</c:v>
                </c:pt>
                <c:pt idx="1113">
                  <c:v>6.6</c:v>
                </c:pt>
                <c:pt idx="1114">
                  <c:v>4.9000000000000004</c:v>
                </c:pt>
                <c:pt idx="1115">
                  <c:v>7.3</c:v>
                </c:pt>
                <c:pt idx="1116">
                  <c:v>5.0999999999999996</c:v>
                </c:pt>
                <c:pt idx="1117">
                  <c:v>7.6</c:v>
                </c:pt>
                <c:pt idx="1118">
                  <c:v>7.6</c:v>
                </c:pt>
                <c:pt idx="1119">
                  <c:v>6.1</c:v>
                </c:pt>
                <c:pt idx="1120">
                  <c:v>8.1999999999999993</c:v>
                </c:pt>
                <c:pt idx="1121">
                  <c:v>5.6</c:v>
                </c:pt>
                <c:pt idx="1122">
                  <c:v>6.1</c:v>
                </c:pt>
                <c:pt idx="1123">
                  <c:v>7.7</c:v>
                </c:pt>
                <c:pt idx="1124">
                  <c:v>6.2</c:v>
                </c:pt>
                <c:pt idx="1125">
                  <c:v>5.8</c:v>
                </c:pt>
                <c:pt idx="1126">
                  <c:v>7.3</c:v>
                </c:pt>
                <c:pt idx="1127">
                  <c:v>7.4</c:v>
                </c:pt>
                <c:pt idx="1128">
                  <c:v>5.2</c:v>
                </c:pt>
                <c:pt idx="1129">
                  <c:v>7.6</c:v>
                </c:pt>
                <c:pt idx="1130">
                  <c:v>7</c:v>
                </c:pt>
                <c:pt idx="1131">
                  <c:v>6.1</c:v>
                </c:pt>
                <c:pt idx="1132">
                  <c:v>6.6</c:v>
                </c:pt>
                <c:pt idx="1133">
                  <c:v>5.2</c:v>
                </c:pt>
                <c:pt idx="1134">
                  <c:v>6.6</c:v>
                </c:pt>
                <c:pt idx="1135">
                  <c:v>7.6</c:v>
                </c:pt>
                <c:pt idx="1136">
                  <c:v>5.5</c:v>
                </c:pt>
                <c:pt idx="1137">
                  <c:v>6.2</c:v>
                </c:pt>
                <c:pt idx="1138">
                  <c:v>6.9</c:v>
                </c:pt>
                <c:pt idx="1139">
                  <c:v>7.2</c:v>
                </c:pt>
                <c:pt idx="1140">
                  <c:v>5.8</c:v>
                </c:pt>
                <c:pt idx="1141">
                  <c:v>6.2</c:v>
                </c:pt>
                <c:pt idx="1142">
                  <c:v>7.1</c:v>
                </c:pt>
                <c:pt idx="1143">
                  <c:v>7.1</c:v>
                </c:pt>
                <c:pt idx="1144">
                  <c:v>6.9</c:v>
                </c:pt>
                <c:pt idx="1145">
                  <c:v>8.6</c:v>
                </c:pt>
                <c:pt idx="1146">
                  <c:v>6.1</c:v>
                </c:pt>
                <c:pt idx="1147">
                  <c:v>8</c:v>
                </c:pt>
                <c:pt idx="1148">
                  <c:v>5.6</c:v>
                </c:pt>
                <c:pt idx="1149">
                  <c:v>6.6</c:v>
                </c:pt>
                <c:pt idx="1150">
                  <c:v>5</c:v>
                </c:pt>
                <c:pt idx="1151">
                  <c:v>7.1</c:v>
                </c:pt>
                <c:pt idx="1152">
                  <c:v>7.3</c:v>
                </c:pt>
                <c:pt idx="1153">
                  <c:v>5.9</c:v>
                </c:pt>
                <c:pt idx="1154">
                  <c:v>8</c:v>
                </c:pt>
                <c:pt idx="1155">
                  <c:v>7.7</c:v>
                </c:pt>
                <c:pt idx="1156">
                  <c:v>6.6</c:v>
                </c:pt>
                <c:pt idx="1157">
                  <c:v>6.4</c:v>
                </c:pt>
                <c:pt idx="1158">
                  <c:v>7.6</c:v>
                </c:pt>
                <c:pt idx="1159">
                  <c:v>6.3</c:v>
                </c:pt>
                <c:pt idx="1160">
                  <c:v>8.1999999999999993</c:v>
                </c:pt>
                <c:pt idx="1161">
                  <c:v>7.2</c:v>
                </c:pt>
                <c:pt idx="1162">
                  <c:v>6</c:v>
                </c:pt>
                <c:pt idx="1163">
                  <c:v>3.5</c:v>
                </c:pt>
                <c:pt idx="1164">
                  <c:v>7.7</c:v>
                </c:pt>
                <c:pt idx="1165">
                  <c:v>7.2</c:v>
                </c:pt>
                <c:pt idx="1166">
                  <c:v>5</c:v>
                </c:pt>
                <c:pt idx="1167">
                  <c:v>7.6</c:v>
                </c:pt>
                <c:pt idx="1168">
                  <c:v>6.1</c:v>
                </c:pt>
                <c:pt idx="1169">
                  <c:v>4.8</c:v>
                </c:pt>
                <c:pt idx="1170">
                  <c:v>8.5</c:v>
                </c:pt>
                <c:pt idx="1171">
                  <c:v>5</c:v>
                </c:pt>
                <c:pt idx="1172">
                  <c:v>7.4</c:v>
                </c:pt>
                <c:pt idx="1173">
                  <c:v>5.9</c:v>
                </c:pt>
                <c:pt idx="1174">
                  <c:v>8.1999999999999993</c:v>
                </c:pt>
                <c:pt idx="1175">
                  <c:v>5.9</c:v>
                </c:pt>
                <c:pt idx="1176">
                  <c:v>7.6</c:v>
                </c:pt>
                <c:pt idx="1177">
                  <c:v>5.5</c:v>
                </c:pt>
                <c:pt idx="1178">
                  <c:v>5.3</c:v>
                </c:pt>
                <c:pt idx="1179">
                  <c:v>6.1</c:v>
                </c:pt>
                <c:pt idx="1180">
                  <c:v>7.1</c:v>
                </c:pt>
                <c:pt idx="1181">
                  <c:v>6.1</c:v>
                </c:pt>
                <c:pt idx="1182">
                  <c:v>5.4</c:v>
                </c:pt>
                <c:pt idx="1183">
                  <c:v>5.7</c:v>
                </c:pt>
                <c:pt idx="1184">
                  <c:v>6.7</c:v>
                </c:pt>
                <c:pt idx="1185">
                  <c:v>6.1</c:v>
                </c:pt>
                <c:pt idx="1186">
                  <c:v>6.3</c:v>
                </c:pt>
                <c:pt idx="1187">
                  <c:v>4.7</c:v>
                </c:pt>
                <c:pt idx="1188">
                  <c:v>6.8</c:v>
                </c:pt>
                <c:pt idx="1189">
                  <c:v>5.8</c:v>
                </c:pt>
                <c:pt idx="1190">
                  <c:v>4.5999999999999996</c:v>
                </c:pt>
                <c:pt idx="1191">
                  <c:v>5.9</c:v>
                </c:pt>
                <c:pt idx="1192">
                  <c:v>7</c:v>
                </c:pt>
                <c:pt idx="1193">
                  <c:v>6.8</c:v>
                </c:pt>
                <c:pt idx="1194">
                  <c:v>5.6</c:v>
                </c:pt>
                <c:pt idx="1195">
                  <c:v>3.4</c:v>
                </c:pt>
                <c:pt idx="1196">
                  <c:v>6.7</c:v>
                </c:pt>
                <c:pt idx="1197">
                  <c:v>7.2</c:v>
                </c:pt>
                <c:pt idx="1198">
                  <c:v>6.3</c:v>
                </c:pt>
                <c:pt idx="1199">
                  <c:v>6.6</c:v>
                </c:pt>
                <c:pt idx="1200">
                  <c:v>6.6</c:v>
                </c:pt>
                <c:pt idx="1201">
                  <c:v>7.9</c:v>
                </c:pt>
                <c:pt idx="1202">
                  <c:v>7.2</c:v>
                </c:pt>
                <c:pt idx="1203">
                  <c:v>6.3</c:v>
                </c:pt>
                <c:pt idx="1204">
                  <c:v>7.5</c:v>
                </c:pt>
                <c:pt idx="1205">
                  <c:v>6.3</c:v>
                </c:pt>
                <c:pt idx="1206">
                  <c:v>6.4</c:v>
                </c:pt>
                <c:pt idx="1207">
                  <c:v>8</c:v>
                </c:pt>
                <c:pt idx="1208">
                  <c:v>5.7</c:v>
                </c:pt>
                <c:pt idx="1209">
                  <c:v>5.9</c:v>
                </c:pt>
                <c:pt idx="1210">
                  <c:v>6.7</c:v>
                </c:pt>
                <c:pt idx="1211">
                  <c:v>7.1</c:v>
                </c:pt>
                <c:pt idx="1212">
                  <c:v>7.3</c:v>
                </c:pt>
                <c:pt idx="1213">
                  <c:v>5.4</c:v>
                </c:pt>
                <c:pt idx="1214">
                  <c:v>6.5</c:v>
                </c:pt>
                <c:pt idx="1215">
                  <c:v>6.5</c:v>
                </c:pt>
                <c:pt idx="1216">
                  <c:v>6.5</c:v>
                </c:pt>
                <c:pt idx="1217">
                  <c:v>7.7</c:v>
                </c:pt>
                <c:pt idx="1218">
                  <c:v>7.7</c:v>
                </c:pt>
                <c:pt idx="1219">
                  <c:v>4.0999999999999996</c:v>
                </c:pt>
                <c:pt idx="1220">
                  <c:v>7.3</c:v>
                </c:pt>
                <c:pt idx="1221">
                  <c:v>7.6</c:v>
                </c:pt>
                <c:pt idx="1222">
                  <c:v>8.1</c:v>
                </c:pt>
                <c:pt idx="1223">
                  <c:v>7.5</c:v>
                </c:pt>
                <c:pt idx="1224">
                  <c:v>7.7</c:v>
                </c:pt>
                <c:pt idx="1225">
                  <c:v>6.7</c:v>
                </c:pt>
                <c:pt idx="1226">
                  <c:v>5.5</c:v>
                </c:pt>
                <c:pt idx="1227">
                  <c:v>6.3</c:v>
                </c:pt>
                <c:pt idx="1228">
                  <c:v>6.6</c:v>
                </c:pt>
                <c:pt idx="1229">
                  <c:v>6.4</c:v>
                </c:pt>
                <c:pt idx="1230">
                  <c:v>5.2</c:v>
                </c:pt>
                <c:pt idx="1231">
                  <c:v>7.3</c:v>
                </c:pt>
                <c:pt idx="1232">
                  <c:v>8.1</c:v>
                </c:pt>
                <c:pt idx="1233">
                  <c:v>7.7</c:v>
                </c:pt>
                <c:pt idx="1234">
                  <c:v>7.2</c:v>
                </c:pt>
                <c:pt idx="1235">
                  <c:v>5.2</c:v>
                </c:pt>
                <c:pt idx="1236">
                  <c:v>8.1</c:v>
                </c:pt>
                <c:pt idx="1237">
                  <c:v>6.9</c:v>
                </c:pt>
                <c:pt idx="1238">
                  <c:v>7.6</c:v>
                </c:pt>
                <c:pt idx="1239">
                  <c:v>5.5</c:v>
                </c:pt>
                <c:pt idx="1240">
                  <c:v>6.7</c:v>
                </c:pt>
                <c:pt idx="1241">
                  <c:v>7.4</c:v>
                </c:pt>
                <c:pt idx="1242">
                  <c:v>6.6</c:v>
                </c:pt>
                <c:pt idx="1243">
                  <c:v>5.4</c:v>
                </c:pt>
                <c:pt idx="1244">
                  <c:v>5</c:v>
                </c:pt>
                <c:pt idx="1245">
                  <c:v>5.6</c:v>
                </c:pt>
                <c:pt idx="1246">
                  <c:v>7.7</c:v>
                </c:pt>
                <c:pt idx="1247">
                  <c:v>4.5999999999999996</c:v>
                </c:pt>
                <c:pt idx="1248">
                  <c:v>5.0999999999999996</c:v>
                </c:pt>
                <c:pt idx="1249">
                  <c:v>6.4</c:v>
                </c:pt>
                <c:pt idx="1250">
                  <c:v>7.4</c:v>
                </c:pt>
                <c:pt idx="1251">
                  <c:v>5.0999999999999996</c:v>
                </c:pt>
                <c:pt idx="1252">
                  <c:v>5.2</c:v>
                </c:pt>
                <c:pt idx="1253">
                  <c:v>6.9</c:v>
                </c:pt>
                <c:pt idx="1254">
                  <c:v>8.3000000000000007</c:v>
                </c:pt>
                <c:pt idx="1255">
                  <c:v>6</c:v>
                </c:pt>
                <c:pt idx="1256">
                  <c:v>5.0999999999999996</c:v>
                </c:pt>
                <c:pt idx="1257">
                  <c:v>6.3</c:v>
                </c:pt>
                <c:pt idx="1258">
                  <c:v>6.1</c:v>
                </c:pt>
                <c:pt idx="1259">
                  <c:v>6.4</c:v>
                </c:pt>
                <c:pt idx="1260">
                  <c:v>6.6</c:v>
                </c:pt>
                <c:pt idx="1261">
                  <c:v>6.6</c:v>
                </c:pt>
                <c:pt idx="1262">
                  <c:v>6.7</c:v>
                </c:pt>
                <c:pt idx="1263">
                  <c:v>7.3</c:v>
                </c:pt>
                <c:pt idx="1264">
                  <c:v>6.1</c:v>
                </c:pt>
                <c:pt idx="1265">
                  <c:v>5.9</c:v>
                </c:pt>
                <c:pt idx="1266">
                  <c:v>7.2</c:v>
                </c:pt>
                <c:pt idx="1267">
                  <c:v>7.4</c:v>
                </c:pt>
                <c:pt idx="1268">
                  <c:v>6.4</c:v>
                </c:pt>
                <c:pt idx="1269">
                  <c:v>6.9</c:v>
                </c:pt>
                <c:pt idx="1270">
                  <c:v>5.2</c:v>
                </c:pt>
                <c:pt idx="1271">
                  <c:v>6.5</c:v>
                </c:pt>
                <c:pt idx="1272">
                  <c:v>6.4</c:v>
                </c:pt>
                <c:pt idx="1273">
                  <c:v>7.5</c:v>
                </c:pt>
                <c:pt idx="1274">
                  <c:v>5.8</c:v>
                </c:pt>
                <c:pt idx="1275">
                  <c:v>7</c:v>
                </c:pt>
                <c:pt idx="1276">
                  <c:v>7</c:v>
                </c:pt>
                <c:pt idx="1277">
                  <c:v>5.8</c:v>
                </c:pt>
                <c:pt idx="1278">
                  <c:v>5.9</c:v>
                </c:pt>
                <c:pt idx="1279">
                  <c:v>5.9</c:v>
                </c:pt>
                <c:pt idx="1280">
                  <c:v>4.3</c:v>
                </c:pt>
                <c:pt idx="1281">
                  <c:v>7.5</c:v>
                </c:pt>
                <c:pt idx="1282">
                  <c:v>7.4</c:v>
                </c:pt>
                <c:pt idx="1283">
                  <c:v>6.2</c:v>
                </c:pt>
                <c:pt idx="1284">
                  <c:v>4.7</c:v>
                </c:pt>
                <c:pt idx="1285">
                  <c:v>6.5</c:v>
                </c:pt>
                <c:pt idx="1286">
                  <c:v>6.4</c:v>
                </c:pt>
                <c:pt idx="1287">
                  <c:v>5.2</c:v>
                </c:pt>
                <c:pt idx="1288">
                  <c:v>5.9</c:v>
                </c:pt>
                <c:pt idx="1289">
                  <c:v>5.8</c:v>
                </c:pt>
                <c:pt idx="1290">
                  <c:v>6</c:v>
                </c:pt>
                <c:pt idx="1291">
                  <c:v>6</c:v>
                </c:pt>
                <c:pt idx="1292">
                  <c:v>6.8</c:v>
                </c:pt>
                <c:pt idx="1293">
                  <c:v>8.5</c:v>
                </c:pt>
                <c:pt idx="1294">
                  <c:v>5</c:v>
                </c:pt>
                <c:pt idx="1295">
                  <c:v>6.5</c:v>
                </c:pt>
                <c:pt idx="1296">
                  <c:v>7.4</c:v>
                </c:pt>
                <c:pt idx="1297">
                  <c:v>8.1999999999999993</c:v>
                </c:pt>
                <c:pt idx="1298">
                  <c:v>5.8</c:v>
                </c:pt>
                <c:pt idx="1299">
                  <c:v>4.5999999999999996</c:v>
                </c:pt>
                <c:pt idx="1300">
                  <c:v>5.2</c:v>
                </c:pt>
                <c:pt idx="1301">
                  <c:v>6.6</c:v>
                </c:pt>
                <c:pt idx="1302">
                  <c:v>5.9</c:v>
                </c:pt>
                <c:pt idx="1303">
                  <c:v>7.3</c:v>
                </c:pt>
                <c:pt idx="1304">
                  <c:v>6.4</c:v>
                </c:pt>
                <c:pt idx="1305">
                  <c:v>8.1</c:v>
                </c:pt>
                <c:pt idx="1306">
                  <c:v>5.2</c:v>
                </c:pt>
                <c:pt idx="1307">
                  <c:v>7.6</c:v>
                </c:pt>
                <c:pt idx="1308">
                  <c:v>5.9</c:v>
                </c:pt>
                <c:pt idx="1309">
                  <c:v>6.9</c:v>
                </c:pt>
                <c:pt idx="1310">
                  <c:v>7.6</c:v>
                </c:pt>
                <c:pt idx="1311">
                  <c:v>7.1</c:v>
                </c:pt>
                <c:pt idx="1312">
                  <c:v>7.5</c:v>
                </c:pt>
                <c:pt idx="1313">
                  <c:v>6.6</c:v>
                </c:pt>
                <c:pt idx="1314">
                  <c:v>6.7</c:v>
                </c:pt>
                <c:pt idx="1315">
                  <c:v>7.8</c:v>
                </c:pt>
                <c:pt idx="1316">
                  <c:v>7.2</c:v>
                </c:pt>
                <c:pt idx="1317">
                  <c:v>6.3</c:v>
                </c:pt>
                <c:pt idx="1318">
                  <c:v>6.9</c:v>
                </c:pt>
                <c:pt idx="1319">
                  <c:v>6.2</c:v>
                </c:pt>
                <c:pt idx="1320">
                  <c:v>5.2</c:v>
                </c:pt>
                <c:pt idx="1321">
                  <c:v>5.3</c:v>
                </c:pt>
                <c:pt idx="1322">
                  <c:v>5.4</c:v>
                </c:pt>
                <c:pt idx="1323">
                  <c:v>7</c:v>
                </c:pt>
                <c:pt idx="1324">
                  <c:v>6.8</c:v>
                </c:pt>
                <c:pt idx="1325">
                  <c:v>6.8</c:v>
                </c:pt>
                <c:pt idx="1326">
                  <c:v>6.5</c:v>
                </c:pt>
                <c:pt idx="1327">
                  <c:v>7.1</c:v>
                </c:pt>
                <c:pt idx="1328">
                  <c:v>6.4</c:v>
                </c:pt>
                <c:pt idx="1329">
                  <c:v>6.2</c:v>
                </c:pt>
                <c:pt idx="1330">
                  <c:v>6.6</c:v>
                </c:pt>
                <c:pt idx="1331">
                  <c:v>6.6</c:v>
                </c:pt>
                <c:pt idx="1332">
                  <c:v>7</c:v>
                </c:pt>
                <c:pt idx="1333">
                  <c:v>3.5</c:v>
                </c:pt>
                <c:pt idx="1334">
                  <c:v>6.4</c:v>
                </c:pt>
                <c:pt idx="1335">
                  <c:v>4.5999999999999996</c:v>
                </c:pt>
                <c:pt idx="1336">
                  <c:v>7.3</c:v>
                </c:pt>
                <c:pt idx="1337">
                  <c:v>7.6</c:v>
                </c:pt>
                <c:pt idx="1338">
                  <c:v>6.6</c:v>
                </c:pt>
                <c:pt idx="1339">
                  <c:v>7.3</c:v>
                </c:pt>
                <c:pt idx="1340">
                  <c:v>6.1</c:v>
                </c:pt>
                <c:pt idx="1341">
                  <c:v>3.1</c:v>
                </c:pt>
                <c:pt idx="1342">
                  <c:v>6.5</c:v>
                </c:pt>
                <c:pt idx="1343">
                  <c:v>7.7</c:v>
                </c:pt>
                <c:pt idx="1344">
                  <c:v>7.7</c:v>
                </c:pt>
                <c:pt idx="1345">
                  <c:v>7.4</c:v>
                </c:pt>
                <c:pt idx="1346">
                  <c:v>6.4</c:v>
                </c:pt>
                <c:pt idx="1347">
                  <c:v>6.6</c:v>
                </c:pt>
                <c:pt idx="1348">
                  <c:v>5.4</c:v>
                </c:pt>
                <c:pt idx="1349">
                  <c:v>3.6</c:v>
                </c:pt>
                <c:pt idx="1350">
                  <c:v>6.7</c:v>
                </c:pt>
                <c:pt idx="1351">
                  <c:v>5.7</c:v>
                </c:pt>
                <c:pt idx="1352">
                  <c:v>7.3</c:v>
                </c:pt>
                <c:pt idx="1353">
                  <c:v>7.9</c:v>
                </c:pt>
                <c:pt idx="1354">
                  <c:v>7</c:v>
                </c:pt>
                <c:pt idx="1355">
                  <c:v>4</c:v>
                </c:pt>
                <c:pt idx="1356">
                  <c:v>7.6</c:v>
                </c:pt>
                <c:pt idx="1357">
                  <c:v>7.9</c:v>
                </c:pt>
                <c:pt idx="1358">
                  <c:v>4.4000000000000004</c:v>
                </c:pt>
                <c:pt idx="1359">
                  <c:v>6.4</c:v>
                </c:pt>
                <c:pt idx="1360">
                  <c:v>4.9000000000000004</c:v>
                </c:pt>
                <c:pt idx="1361">
                  <c:v>6.7</c:v>
                </c:pt>
                <c:pt idx="1362">
                  <c:v>6.9</c:v>
                </c:pt>
                <c:pt idx="1363">
                  <c:v>6.6</c:v>
                </c:pt>
                <c:pt idx="1364">
                  <c:v>4.4000000000000004</c:v>
                </c:pt>
                <c:pt idx="1365">
                  <c:v>6.3</c:v>
                </c:pt>
                <c:pt idx="1366">
                  <c:v>7.2</c:v>
                </c:pt>
                <c:pt idx="1367">
                  <c:v>4.9000000000000004</c:v>
                </c:pt>
                <c:pt idx="1368">
                  <c:v>6.2</c:v>
                </c:pt>
                <c:pt idx="1369">
                  <c:v>6</c:v>
                </c:pt>
                <c:pt idx="1370">
                  <c:v>5.2</c:v>
                </c:pt>
                <c:pt idx="1371">
                  <c:v>7.3</c:v>
                </c:pt>
                <c:pt idx="1372">
                  <c:v>7.4</c:v>
                </c:pt>
                <c:pt idx="1373">
                  <c:v>7.8</c:v>
                </c:pt>
                <c:pt idx="1374">
                  <c:v>5.6</c:v>
                </c:pt>
                <c:pt idx="1375">
                  <c:v>7.4</c:v>
                </c:pt>
                <c:pt idx="1376">
                  <c:v>6.6</c:v>
                </c:pt>
                <c:pt idx="1377">
                  <c:v>6.8</c:v>
                </c:pt>
                <c:pt idx="1378">
                  <c:v>5.9</c:v>
                </c:pt>
                <c:pt idx="1379">
                  <c:v>7.1</c:v>
                </c:pt>
                <c:pt idx="1380">
                  <c:v>5.3</c:v>
                </c:pt>
                <c:pt idx="1381">
                  <c:v>6</c:v>
                </c:pt>
                <c:pt idx="1382">
                  <c:v>7.7</c:v>
                </c:pt>
                <c:pt idx="1383">
                  <c:v>7.3</c:v>
                </c:pt>
                <c:pt idx="1384">
                  <c:v>6.2</c:v>
                </c:pt>
                <c:pt idx="1385">
                  <c:v>6.3</c:v>
                </c:pt>
                <c:pt idx="1386">
                  <c:v>7.7</c:v>
                </c:pt>
                <c:pt idx="1387">
                  <c:v>7.4</c:v>
                </c:pt>
                <c:pt idx="1388">
                  <c:v>4.9000000000000004</c:v>
                </c:pt>
                <c:pt idx="1389">
                  <c:v>4.7</c:v>
                </c:pt>
                <c:pt idx="1390">
                  <c:v>7.8</c:v>
                </c:pt>
                <c:pt idx="1391">
                  <c:v>7.3</c:v>
                </c:pt>
                <c:pt idx="1392">
                  <c:v>5.9</c:v>
                </c:pt>
                <c:pt idx="1393">
                  <c:v>6.8</c:v>
                </c:pt>
                <c:pt idx="1394">
                  <c:v>6.1</c:v>
                </c:pt>
                <c:pt idx="1395">
                  <c:v>6.4</c:v>
                </c:pt>
                <c:pt idx="1396">
                  <c:v>6.5</c:v>
                </c:pt>
                <c:pt idx="1397">
                  <c:v>6.8</c:v>
                </c:pt>
                <c:pt idx="1398">
                  <c:v>6.6</c:v>
                </c:pt>
                <c:pt idx="1399">
                  <c:v>6.7</c:v>
                </c:pt>
                <c:pt idx="1400">
                  <c:v>4</c:v>
                </c:pt>
                <c:pt idx="1401">
                  <c:v>4.9000000000000004</c:v>
                </c:pt>
                <c:pt idx="1402">
                  <c:v>5.6</c:v>
                </c:pt>
                <c:pt idx="1403">
                  <c:v>7.9</c:v>
                </c:pt>
                <c:pt idx="1404">
                  <c:v>6.4</c:v>
                </c:pt>
                <c:pt idx="1405">
                  <c:v>6.7</c:v>
                </c:pt>
                <c:pt idx="1406">
                  <c:v>7.3</c:v>
                </c:pt>
                <c:pt idx="1407">
                  <c:v>5.5</c:v>
                </c:pt>
                <c:pt idx="1408">
                  <c:v>7.6</c:v>
                </c:pt>
                <c:pt idx="1409">
                  <c:v>5.6</c:v>
                </c:pt>
                <c:pt idx="1410">
                  <c:v>6.3</c:v>
                </c:pt>
                <c:pt idx="1411">
                  <c:v>6.5</c:v>
                </c:pt>
                <c:pt idx="1412">
                  <c:v>6.9</c:v>
                </c:pt>
                <c:pt idx="1413">
                  <c:v>6.2</c:v>
                </c:pt>
                <c:pt idx="1414">
                  <c:v>7.8</c:v>
                </c:pt>
                <c:pt idx="1415">
                  <c:v>5.9</c:v>
                </c:pt>
                <c:pt idx="1416">
                  <c:v>5.7</c:v>
                </c:pt>
                <c:pt idx="1417">
                  <c:v>8.5</c:v>
                </c:pt>
                <c:pt idx="1418">
                  <c:v>6.9</c:v>
                </c:pt>
                <c:pt idx="1419">
                  <c:v>6.5</c:v>
                </c:pt>
                <c:pt idx="1420">
                  <c:v>6.1</c:v>
                </c:pt>
                <c:pt idx="1421">
                  <c:v>7</c:v>
                </c:pt>
                <c:pt idx="1422">
                  <c:v>7.6</c:v>
                </c:pt>
                <c:pt idx="1423">
                  <c:v>7.1</c:v>
                </c:pt>
                <c:pt idx="1424">
                  <c:v>7.6</c:v>
                </c:pt>
                <c:pt idx="1425">
                  <c:v>8</c:v>
                </c:pt>
                <c:pt idx="1426">
                  <c:v>5.9</c:v>
                </c:pt>
                <c:pt idx="1427">
                  <c:v>7.1</c:v>
                </c:pt>
                <c:pt idx="1428">
                  <c:v>5.9</c:v>
                </c:pt>
                <c:pt idx="1429">
                  <c:v>6</c:v>
                </c:pt>
                <c:pt idx="1430">
                  <c:v>4.5</c:v>
                </c:pt>
                <c:pt idx="1431">
                  <c:v>7.5</c:v>
                </c:pt>
                <c:pt idx="1432">
                  <c:v>7.5</c:v>
                </c:pt>
                <c:pt idx="1433">
                  <c:v>8.5</c:v>
                </c:pt>
                <c:pt idx="1434">
                  <c:v>5.7</c:v>
                </c:pt>
                <c:pt idx="1435">
                  <c:v>6.7</c:v>
                </c:pt>
                <c:pt idx="1436">
                  <c:v>7.9</c:v>
                </c:pt>
                <c:pt idx="1437">
                  <c:v>7.1</c:v>
                </c:pt>
                <c:pt idx="1438">
                  <c:v>2.5</c:v>
                </c:pt>
                <c:pt idx="1439">
                  <c:v>7</c:v>
                </c:pt>
                <c:pt idx="1440">
                  <c:v>5.3</c:v>
                </c:pt>
                <c:pt idx="1441">
                  <c:v>7.2</c:v>
                </c:pt>
                <c:pt idx="1442">
                  <c:v>6.1</c:v>
                </c:pt>
                <c:pt idx="1443">
                  <c:v>5.9</c:v>
                </c:pt>
                <c:pt idx="1444">
                  <c:v>5.9</c:v>
                </c:pt>
                <c:pt idx="1445">
                  <c:v>6.5</c:v>
                </c:pt>
                <c:pt idx="1446">
                  <c:v>7.3</c:v>
                </c:pt>
                <c:pt idx="1447">
                  <c:v>7</c:v>
                </c:pt>
                <c:pt idx="1448">
                  <c:v>5.3</c:v>
                </c:pt>
                <c:pt idx="1449">
                  <c:v>6.3</c:v>
                </c:pt>
                <c:pt idx="1450">
                  <c:v>7.9</c:v>
                </c:pt>
                <c:pt idx="1451">
                  <c:v>7.3</c:v>
                </c:pt>
                <c:pt idx="1452">
                  <c:v>4</c:v>
                </c:pt>
                <c:pt idx="1453">
                  <c:v>6.1</c:v>
                </c:pt>
                <c:pt idx="1454">
                  <c:v>5.3</c:v>
                </c:pt>
                <c:pt idx="1455">
                  <c:v>7.3</c:v>
                </c:pt>
                <c:pt idx="1456">
                  <c:v>6.1</c:v>
                </c:pt>
                <c:pt idx="1457">
                  <c:v>5.6</c:v>
                </c:pt>
                <c:pt idx="1458">
                  <c:v>7.2</c:v>
                </c:pt>
                <c:pt idx="1459">
                  <c:v>8.1999999999999993</c:v>
                </c:pt>
                <c:pt idx="1460">
                  <c:v>6.9</c:v>
                </c:pt>
                <c:pt idx="1461">
                  <c:v>5.2</c:v>
                </c:pt>
                <c:pt idx="1462">
                  <c:v>6</c:v>
                </c:pt>
                <c:pt idx="1463">
                  <c:v>6.4</c:v>
                </c:pt>
                <c:pt idx="1464">
                  <c:v>7.3</c:v>
                </c:pt>
                <c:pt idx="1465">
                  <c:v>6.1</c:v>
                </c:pt>
                <c:pt idx="1466">
                  <c:v>6.9</c:v>
                </c:pt>
                <c:pt idx="1467">
                  <c:v>7.6</c:v>
                </c:pt>
                <c:pt idx="1468">
                  <c:v>6.3</c:v>
                </c:pt>
                <c:pt idx="1469">
                  <c:v>5.8</c:v>
                </c:pt>
                <c:pt idx="1470">
                  <c:v>6.6</c:v>
                </c:pt>
                <c:pt idx="1471">
                  <c:v>3.8</c:v>
                </c:pt>
                <c:pt idx="1472">
                  <c:v>6.6</c:v>
                </c:pt>
                <c:pt idx="1473">
                  <c:v>6.4</c:v>
                </c:pt>
                <c:pt idx="1474">
                  <c:v>7.1</c:v>
                </c:pt>
                <c:pt idx="1475">
                  <c:v>5.9</c:v>
                </c:pt>
                <c:pt idx="1476">
                  <c:v>7.6</c:v>
                </c:pt>
                <c:pt idx="1477">
                  <c:v>2.7</c:v>
                </c:pt>
                <c:pt idx="1478">
                  <c:v>7</c:v>
                </c:pt>
                <c:pt idx="1479">
                  <c:v>7.2</c:v>
                </c:pt>
                <c:pt idx="1480">
                  <c:v>7.4</c:v>
                </c:pt>
                <c:pt idx="1481">
                  <c:v>6.6</c:v>
                </c:pt>
                <c:pt idx="1482">
                  <c:v>6.2</c:v>
                </c:pt>
                <c:pt idx="1483">
                  <c:v>7.7</c:v>
                </c:pt>
                <c:pt idx="1484">
                  <c:v>7.7</c:v>
                </c:pt>
                <c:pt idx="1485">
                  <c:v>6.7</c:v>
                </c:pt>
                <c:pt idx="1486">
                  <c:v>7.1</c:v>
                </c:pt>
                <c:pt idx="1487">
                  <c:v>7.3</c:v>
                </c:pt>
                <c:pt idx="1488">
                  <c:v>6.9</c:v>
                </c:pt>
                <c:pt idx="1489">
                  <c:v>7.6</c:v>
                </c:pt>
                <c:pt idx="1490">
                  <c:v>5.8</c:v>
                </c:pt>
                <c:pt idx="1491">
                  <c:v>6.1</c:v>
                </c:pt>
                <c:pt idx="1492">
                  <c:v>7.4</c:v>
                </c:pt>
                <c:pt idx="1493">
                  <c:v>6.8</c:v>
                </c:pt>
                <c:pt idx="1494">
                  <c:v>6.4</c:v>
                </c:pt>
                <c:pt idx="1495">
                  <c:v>7.7</c:v>
                </c:pt>
                <c:pt idx="1496">
                  <c:v>6.2</c:v>
                </c:pt>
                <c:pt idx="1497">
                  <c:v>6.8</c:v>
                </c:pt>
                <c:pt idx="1498">
                  <c:v>6.1</c:v>
                </c:pt>
                <c:pt idx="1499">
                  <c:v>5.6</c:v>
                </c:pt>
                <c:pt idx="1500">
                  <c:v>7.7</c:v>
                </c:pt>
                <c:pt idx="1501">
                  <c:v>6.6</c:v>
                </c:pt>
                <c:pt idx="1502">
                  <c:v>7.2</c:v>
                </c:pt>
                <c:pt idx="1503">
                  <c:v>6.3</c:v>
                </c:pt>
                <c:pt idx="1504">
                  <c:v>6.7</c:v>
                </c:pt>
                <c:pt idx="1505">
                  <c:v>6.8</c:v>
                </c:pt>
                <c:pt idx="1506">
                  <c:v>7.2</c:v>
                </c:pt>
                <c:pt idx="1507">
                  <c:v>5.6</c:v>
                </c:pt>
                <c:pt idx="1508">
                  <c:v>6.6</c:v>
                </c:pt>
                <c:pt idx="1509">
                  <c:v>6.9</c:v>
                </c:pt>
                <c:pt idx="1510">
                  <c:v>6.3</c:v>
                </c:pt>
                <c:pt idx="1511">
                  <c:v>5.4</c:v>
                </c:pt>
                <c:pt idx="1512">
                  <c:v>6.7</c:v>
                </c:pt>
                <c:pt idx="1513">
                  <c:v>4.0999999999999996</c:v>
                </c:pt>
                <c:pt idx="1514">
                  <c:v>6.6</c:v>
                </c:pt>
                <c:pt idx="1515">
                  <c:v>6.2</c:v>
                </c:pt>
                <c:pt idx="1516">
                  <c:v>5.7</c:v>
                </c:pt>
                <c:pt idx="1517">
                  <c:v>6.8</c:v>
                </c:pt>
                <c:pt idx="1518">
                  <c:v>5.3</c:v>
                </c:pt>
                <c:pt idx="1519">
                  <c:v>7.6</c:v>
                </c:pt>
                <c:pt idx="1520">
                  <c:v>6</c:v>
                </c:pt>
                <c:pt idx="1521">
                  <c:v>4.5</c:v>
                </c:pt>
                <c:pt idx="1522">
                  <c:v>2.9</c:v>
                </c:pt>
                <c:pt idx="1523">
                  <c:v>7.2</c:v>
                </c:pt>
                <c:pt idx="1524">
                  <c:v>6.3</c:v>
                </c:pt>
                <c:pt idx="1525">
                  <c:v>5.5</c:v>
                </c:pt>
                <c:pt idx="1526">
                  <c:v>5.3</c:v>
                </c:pt>
                <c:pt idx="1527">
                  <c:v>8.3000000000000007</c:v>
                </c:pt>
                <c:pt idx="1528">
                  <c:v>3.4</c:v>
                </c:pt>
                <c:pt idx="1529">
                  <c:v>6</c:v>
                </c:pt>
                <c:pt idx="1530">
                  <c:v>6.4</c:v>
                </c:pt>
                <c:pt idx="1531">
                  <c:v>6.9</c:v>
                </c:pt>
                <c:pt idx="1532">
                  <c:v>5.9</c:v>
                </c:pt>
                <c:pt idx="1533">
                  <c:v>5.9</c:v>
                </c:pt>
                <c:pt idx="1534">
                  <c:v>6.5</c:v>
                </c:pt>
                <c:pt idx="1535">
                  <c:v>6.1</c:v>
                </c:pt>
                <c:pt idx="1536">
                  <c:v>7.6</c:v>
                </c:pt>
                <c:pt idx="1537">
                  <c:v>7.3</c:v>
                </c:pt>
                <c:pt idx="1538">
                  <c:v>6.5</c:v>
                </c:pt>
                <c:pt idx="1539">
                  <c:v>7.8</c:v>
                </c:pt>
                <c:pt idx="1540">
                  <c:v>7.3</c:v>
                </c:pt>
                <c:pt idx="1541">
                  <c:v>7.4</c:v>
                </c:pt>
                <c:pt idx="1542">
                  <c:v>5.9</c:v>
                </c:pt>
                <c:pt idx="1543">
                  <c:v>3.9</c:v>
                </c:pt>
                <c:pt idx="1544">
                  <c:v>7.5</c:v>
                </c:pt>
                <c:pt idx="1545">
                  <c:v>6.2</c:v>
                </c:pt>
                <c:pt idx="1546">
                  <c:v>7.3</c:v>
                </c:pt>
                <c:pt idx="1547">
                  <c:v>4.4000000000000004</c:v>
                </c:pt>
                <c:pt idx="1548">
                  <c:v>6.7</c:v>
                </c:pt>
                <c:pt idx="1549">
                  <c:v>5.7</c:v>
                </c:pt>
                <c:pt idx="1550">
                  <c:v>8.4</c:v>
                </c:pt>
                <c:pt idx="1551">
                  <c:v>5.3</c:v>
                </c:pt>
                <c:pt idx="1552">
                  <c:v>7.5</c:v>
                </c:pt>
                <c:pt idx="1553">
                  <c:v>6.7</c:v>
                </c:pt>
                <c:pt idx="1554">
                  <c:v>4.5999999999999996</c:v>
                </c:pt>
                <c:pt idx="1555">
                  <c:v>6.7</c:v>
                </c:pt>
                <c:pt idx="1556">
                  <c:v>6.8</c:v>
                </c:pt>
                <c:pt idx="1557">
                  <c:v>7.3</c:v>
                </c:pt>
                <c:pt idx="1558">
                  <c:v>7.1</c:v>
                </c:pt>
                <c:pt idx="1559">
                  <c:v>6.5</c:v>
                </c:pt>
                <c:pt idx="1560">
                  <c:v>4.9000000000000004</c:v>
                </c:pt>
                <c:pt idx="1561">
                  <c:v>7.4</c:v>
                </c:pt>
                <c:pt idx="1562">
                  <c:v>6.5</c:v>
                </c:pt>
                <c:pt idx="1563">
                  <c:v>4.5999999999999996</c:v>
                </c:pt>
                <c:pt idx="1564">
                  <c:v>6.2</c:v>
                </c:pt>
                <c:pt idx="1565">
                  <c:v>6.7</c:v>
                </c:pt>
                <c:pt idx="1566">
                  <c:v>6.4</c:v>
                </c:pt>
                <c:pt idx="1567">
                  <c:v>5.8</c:v>
                </c:pt>
                <c:pt idx="1568">
                  <c:v>7</c:v>
                </c:pt>
                <c:pt idx="1569">
                  <c:v>6.2</c:v>
                </c:pt>
                <c:pt idx="1570">
                  <c:v>5.8</c:v>
                </c:pt>
                <c:pt idx="1571">
                  <c:v>8.1</c:v>
                </c:pt>
                <c:pt idx="1572">
                  <c:v>6.1</c:v>
                </c:pt>
                <c:pt idx="1573">
                  <c:v>3.7</c:v>
                </c:pt>
                <c:pt idx="1574">
                  <c:v>5.7</c:v>
                </c:pt>
                <c:pt idx="1575">
                  <c:v>4.4000000000000004</c:v>
                </c:pt>
                <c:pt idx="1576">
                  <c:v>7.4</c:v>
                </c:pt>
                <c:pt idx="1577">
                  <c:v>7.1</c:v>
                </c:pt>
                <c:pt idx="1578">
                  <c:v>5.2</c:v>
                </c:pt>
                <c:pt idx="1579">
                  <c:v>5.0999999999999996</c:v>
                </c:pt>
                <c:pt idx="1580">
                  <c:v>6.1</c:v>
                </c:pt>
                <c:pt idx="1581">
                  <c:v>6.5</c:v>
                </c:pt>
                <c:pt idx="1582">
                  <c:v>6.2</c:v>
                </c:pt>
                <c:pt idx="1583">
                  <c:v>5.6</c:v>
                </c:pt>
                <c:pt idx="1584">
                  <c:v>5.4</c:v>
                </c:pt>
                <c:pt idx="1585">
                  <c:v>6.1</c:v>
                </c:pt>
                <c:pt idx="1586">
                  <c:v>5.8</c:v>
                </c:pt>
                <c:pt idx="1587">
                  <c:v>7.1</c:v>
                </c:pt>
                <c:pt idx="1588">
                  <c:v>6.3</c:v>
                </c:pt>
                <c:pt idx="1589">
                  <c:v>7.8</c:v>
                </c:pt>
                <c:pt idx="1590">
                  <c:v>5.9</c:v>
                </c:pt>
                <c:pt idx="1591">
                  <c:v>6</c:v>
                </c:pt>
                <c:pt idx="1592">
                  <c:v>6.4</c:v>
                </c:pt>
                <c:pt idx="1593">
                  <c:v>6.1</c:v>
                </c:pt>
                <c:pt idx="1594">
                  <c:v>6</c:v>
                </c:pt>
                <c:pt idx="1595">
                  <c:v>6.4</c:v>
                </c:pt>
                <c:pt idx="1596">
                  <c:v>7.1</c:v>
                </c:pt>
                <c:pt idx="1597">
                  <c:v>6.2</c:v>
                </c:pt>
                <c:pt idx="1598">
                  <c:v>5.7</c:v>
                </c:pt>
                <c:pt idx="1599">
                  <c:v>6.2</c:v>
                </c:pt>
                <c:pt idx="1600">
                  <c:v>5.3</c:v>
                </c:pt>
                <c:pt idx="1601">
                  <c:v>5.9</c:v>
                </c:pt>
                <c:pt idx="1602">
                  <c:v>7.7</c:v>
                </c:pt>
                <c:pt idx="1603">
                  <c:v>5.3</c:v>
                </c:pt>
                <c:pt idx="1604">
                  <c:v>6.3</c:v>
                </c:pt>
                <c:pt idx="1605">
                  <c:v>7</c:v>
                </c:pt>
                <c:pt idx="1606">
                  <c:v>7.9</c:v>
                </c:pt>
                <c:pt idx="1607">
                  <c:v>3.5</c:v>
                </c:pt>
                <c:pt idx="1608">
                  <c:v>7.5</c:v>
                </c:pt>
                <c:pt idx="1609">
                  <c:v>5.3</c:v>
                </c:pt>
                <c:pt idx="1610">
                  <c:v>7</c:v>
                </c:pt>
                <c:pt idx="1611">
                  <c:v>4.9000000000000004</c:v>
                </c:pt>
                <c:pt idx="1612">
                  <c:v>7.5</c:v>
                </c:pt>
                <c:pt idx="1613">
                  <c:v>5.7</c:v>
                </c:pt>
                <c:pt idx="1614">
                  <c:v>4.9000000000000004</c:v>
                </c:pt>
                <c:pt idx="1615">
                  <c:v>6.3</c:v>
                </c:pt>
                <c:pt idx="1616">
                  <c:v>7.2</c:v>
                </c:pt>
                <c:pt idx="1617">
                  <c:v>8</c:v>
                </c:pt>
                <c:pt idx="1618">
                  <c:v>5.6</c:v>
                </c:pt>
                <c:pt idx="1619">
                  <c:v>8.9</c:v>
                </c:pt>
                <c:pt idx="1620">
                  <c:v>3.2</c:v>
                </c:pt>
                <c:pt idx="1621">
                  <c:v>7.6</c:v>
                </c:pt>
                <c:pt idx="1622">
                  <c:v>7.3</c:v>
                </c:pt>
                <c:pt idx="1623">
                  <c:v>6.6</c:v>
                </c:pt>
                <c:pt idx="1624">
                  <c:v>7.4</c:v>
                </c:pt>
                <c:pt idx="1625">
                  <c:v>6.5</c:v>
                </c:pt>
                <c:pt idx="1626">
                  <c:v>6.7</c:v>
                </c:pt>
                <c:pt idx="1627">
                  <c:v>6.9</c:v>
                </c:pt>
                <c:pt idx="1628">
                  <c:v>5.6</c:v>
                </c:pt>
                <c:pt idx="1629">
                  <c:v>8</c:v>
                </c:pt>
                <c:pt idx="1630">
                  <c:v>7.1</c:v>
                </c:pt>
                <c:pt idx="1631">
                  <c:v>7.2</c:v>
                </c:pt>
                <c:pt idx="1632">
                  <c:v>6.7</c:v>
                </c:pt>
                <c:pt idx="1633">
                  <c:v>6.2</c:v>
                </c:pt>
                <c:pt idx="1634">
                  <c:v>6.4</c:v>
                </c:pt>
                <c:pt idx="1635">
                  <c:v>5.9</c:v>
                </c:pt>
                <c:pt idx="1636">
                  <c:v>5.3</c:v>
                </c:pt>
                <c:pt idx="1637">
                  <c:v>5.8</c:v>
                </c:pt>
                <c:pt idx="1638">
                  <c:v>6.9</c:v>
                </c:pt>
                <c:pt idx="1639">
                  <c:v>7.2</c:v>
                </c:pt>
                <c:pt idx="1640">
                  <c:v>7</c:v>
                </c:pt>
                <c:pt idx="1641">
                  <c:v>5</c:v>
                </c:pt>
                <c:pt idx="1642">
                  <c:v>4.8</c:v>
                </c:pt>
                <c:pt idx="1643">
                  <c:v>7.1</c:v>
                </c:pt>
                <c:pt idx="1644">
                  <c:v>6.1</c:v>
                </c:pt>
                <c:pt idx="1645">
                  <c:v>5.7</c:v>
                </c:pt>
                <c:pt idx="1646">
                  <c:v>7.4</c:v>
                </c:pt>
                <c:pt idx="1647">
                  <c:v>6.3</c:v>
                </c:pt>
                <c:pt idx="1648">
                  <c:v>6.8</c:v>
                </c:pt>
                <c:pt idx="1649">
                  <c:v>6.5</c:v>
                </c:pt>
                <c:pt idx="1650">
                  <c:v>8.6999999999999993</c:v>
                </c:pt>
                <c:pt idx="1651">
                  <c:v>3.3</c:v>
                </c:pt>
                <c:pt idx="1652">
                  <c:v>7</c:v>
                </c:pt>
                <c:pt idx="1653">
                  <c:v>6.8</c:v>
                </c:pt>
                <c:pt idx="1654">
                  <c:v>4.9000000000000004</c:v>
                </c:pt>
                <c:pt idx="1655">
                  <c:v>6.7</c:v>
                </c:pt>
                <c:pt idx="1656">
                  <c:v>7.1</c:v>
                </c:pt>
                <c:pt idx="1657">
                  <c:v>3</c:v>
                </c:pt>
                <c:pt idx="1658">
                  <c:v>6.9</c:v>
                </c:pt>
                <c:pt idx="1659">
                  <c:v>5.9</c:v>
                </c:pt>
                <c:pt idx="1660">
                  <c:v>6.4</c:v>
                </c:pt>
                <c:pt idx="1661">
                  <c:v>7.5</c:v>
                </c:pt>
                <c:pt idx="1662">
                  <c:v>7.5</c:v>
                </c:pt>
                <c:pt idx="1663">
                  <c:v>7.4</c:v>
                </c:pt>
                <c:pt idx="1664">
                  <c:v>6.9</c:v>
                </c:pt>
                <c:pt idx="1665">
                  <c:v>6.8</c:v>
                </c:pt>
                <c:pt idx="1666">
                  <c:v>7.1</c:v>
                </c:pt>
                <c:pt idx="1667">
                  <c:v>7.4</c:v>
                </c:pt>
                <c:pt idx="1668">
                  <c:v>6.8</c:v>
                </c:pt>
                <c:pt idx="1669">
                  <c:v>5.9</c:v>
                </c:pt>
                <c:pt idx="1670">
                  <c:v>4</c:v>
                </c:pt>
                <c:pt idx="1671">
                  <c:v>6.9</c:v>
                </c:pt>
                <c:pt idx="1672">
                  <c:v>7.8</c:v>
                </c:pt>
                <c:pt idx="1673">
                  <c:v>7.5</c:v>
                </c:pt>
                <c:pt idx="1674">
                  <c:v>6.6</c:v>
                </c:pt>
                <c:pt idx="1675">
                  <c:v>6.1</c:v>
                </c:pt>
                <c:pt idx="1676">
                  <c:v>4.7</c:v>
                </c:pt>
                <c:pt idx="1677">
                  <c:v>3.6</c:v>
                </c:pt>
                <c:pt idx="1678">
                  <c:v>8.1</c:v>
                </c:pt>
                <c:pt idx="1679">
                  <c:v>4.5</c:v>
                </c:pt>
                <c:pt idx="1680">
                  <c:v>6.9</c:v>
                </c:pt>
                <c:pt idx="1681">
                  <c:v>8.4</c:v>
                </c:pt>
                <c:pt idx="1682">
                  <c:v>5.8</c:v>
                </c:pt>
                <c:pt idx="1683">
                  <c:v>7.2</c:v>
                </c:pt>
                <c:pt idx="1684">
                  <c:v>7.5</c:v>
                </c:pt>
                <c:pt idx="1685">
                  <c:v>5</c:v>
                </c:pt>
                <c:pt idx="1686">
                  <c:v>7.1</c:v>
                </c:pt>
                <c:pt idx="1687">
                  <c:v>6.4</c:v>
                </c:pt>
                <c:pt idx="1688">
                  <c:v>6.3</c:v>
                </c:pt>
                <c:pt idx="1689">
                  <c:v>8.1</c:v>
                </c:pt>
                <c:pt idx="1690">
                  <c:v>8.1999999999999993</c:v>
                </c:pt>
                <c:pt idx="1691">
                  <c:v>9.3000000000000007</c:v>
                </c:pt>
                <c:pt idx="1692">
                  <c:v>6.8</c:v>
                </c:pt>
                <c:pt idx="1693">
                  <c:v>7.1</c:v>
                </c:pt>
                <c:pt idx="1694">
                  <c:v>5.5</c:v>
                </c:pt>
                <c:pt idx="1695">
                  <c:v>8</c:v>
                </c:pt>
                <c:pt idx="1696">
                  <c:v>7.8</c:v>
                </c:pt>
                <c:pt idx="1697">
                  <c:v>5.3</c:v>
                </c:pt>
                <c:pt idx="1698">
                  <c:v>6.5</c:v>
                </c:pt>
                <c:pt idx="1699">
                  <c:v>7</c:v>
                </c:pt>
                <c:pt idx="1700">
                  <c:v>7.7</c:v>
                </c:pt>
                <c:pt idx="1701">
                  <c:v>7.8</c:v>
                </c:pt>
                <c:pt idx="1702">
                  <c:v>6.5</c:v>
                </c:pt>
                <c:pt idx="1703">
                  <c:v>6.3</c:v>
                </c:pt>
                <c:pt idx="1704">
                  <c:v>5.8</c:v>
                </c:pt>
                <c:pt idx="1705">
                  <c:v>7.5</c:v>
                </c:pt>
                <c:pt idx="1706">
                  <c:v>6.7</c:v>
                </c:pt>
                <c:pt idx="1707">
                  <c:v>7.2</c:v>
                </c:pt>
                <c:pt idx="1708">
                  <c:v>7.1</c:v>
                </c:pt>
                <c:pt idx="1709">
                  <c:v>6.8</c:v>
                </c:pt>
                <c:pt idx="1710">
                  <c:v>8</c:v>
                </c:pt>
                <c:pt idx="1711">
                  <c:v>6.8</c:v>
                </c:pt>
                <c:pt idx="1712">
                  <c:v>6.4</c:v>
                </c:pt>
                <c:pt idx="1713">
                  <c:v>7.2</c:v>
                </c:pt>
                <c:pt idx="1714">
                  <c:v>6.2</c:v>
                </c:pt>
                <c:pt idx="1715">
                  <c:v>7.6</c:v>
                </c:pt>
                <c:pt idx="1716">
                  <c:v>6.8</c:v>
                </c:pt>
                <c:pt idx="1717">
                  <c:v>7.2</c:v>
                </c:pt>
                <c:pt idx="1718">
                  <c:v>6.5</c:v>
                </c:pt>
                <c:pt idx="1719">
                  <c:v>7.8</c:v>
                </c:pt>
                <c:pt idx="1720">
                  <c:v>6.3</c:v>
                </c:pt>
                <c:pt idx="1721">
                  <c:v>8.1</c:v>
                </c:pt>
                <c:pt idx="1722">
                  <c:v>7.5</c:v>
                </c:pt>
                <c:pt idx="1723">
                  <c:v>6.8</c:v>
                </c:pt>
                <c:pt idx="1724">
                  <c:v>7.2</c:v>
                </c:pt>
                <c:pt idx="1725">
                  <c:v>5.4</c:v>
                </c:pt>
                <c:pt idx="1726">
                  <c:v>6.7</c:v>
                </c:pt>
                <c:pt idx="1727">
                  <c:v>7</c:v>
                </c:pt>
                <c:pt idx="1728">
                  <c:v>7.3</c:v>
                </c:pt>
                <c:pt idx="1729">
                  <c:v>4.3</c:v>
                </c:pt>
                <c:pt idx="1730">
                  <c:v>7.4</c:v>
                </c:pt>
                <c:pt idx="1731">
                  <c:v>6.1</c:v>
                </c:pt>
                <c:pt idx="1732">
                  <c:v>6.2</c:v>
                </c:pt>
                <c:pt idx="1733">
                  <c:v>5.7</c:v>
                </c:pt>
                <c:pt idx="1734">
                  <c:v>7.2</c:v>
                </c:pt>
                <c:pt idx="1735">
                  <c:v>7.1</c:v>
                </c:pt>
                <c:pt idx="1736">
                  <c:v>6.7</c:v>
                </c:pt>
                <c:pt idx="1737">
                  <c:v>6.3</c:v>
                </c:pt>
                <c:pt idx="1738">
                  <c:v>7.5</c:v>
                </c:pt>
                <c:pt idx="1739">
                  <c:v>7.1</c:v>
                </c:pt>
                <c:pt idx="1740">
                  <c:v>8</c:v>
                </c:pt>
                <c:pt idx="1741">
                  <c:v>8.1999999999999993</c:v>
                </c:pt>
                <c:pt idx="1742">
                  <c:v>6.2</c:v>
                </c:pt>
                <c:pt idx="1743">
                  <c:v>6.6</c:v>
                </c:pt>
                <c:pt idx="1744">
                  <c:v>6.1</c:v>
                </c:pt>
                <c:pt idx="1745">
                  <c:v>7</c:v>
                </c:pt>
                <c:pt idx="1746">
                  <c:v>5.0999999999999996</c:v>
                </c:pt>
                <c:pt idx="1747">
                  <c:v>5.4</c:v>
                </c:pt>
                <c:pt idx="1748">
                  <c:v>7.2</c:v>
                </c:pt>
                <c:pt idx="1749">
                  <c:v>5.9</c:v>
                </c:pt>
                <c:pt idx="1750">
                  <c:v>6.1</c:v>
                </c:pt>
                <c:pt idx="1751">
                  <c:v>6.8</c:v>
                </c:pt>
                <c:pt idx="1752">
                  <c:v>5.3</c:v>
                </c:pt>
                <c:pt idx="1753">
                  <c:v>8</c:v>
                </c:pt>
                <c:pt idx="1754">
                  <c:v>6.7</c:v>
                </c:pt>
                <c:pt idx="1755">
                  <c:v>7.4</c:v>
                </c:pt>
                <c:pt idx="1756">
                  <c:v>7.4</c:v>
                </c:pt>
                <c:pt idx="1757">
                  <c:v>7.1</c:v>
                </c:pt>
                <c:pt idx="1758">
                  <c:v>7.6</c:v>
                </c:pt>
                <c:pt idx="1759">
                  <c:v>5.3</c:v>
                </c:pt>
                <c:pt idx="1760">
                  <c:v>8.1999999999999993</c:v>
                </c:pt>
                <c:pt idx="1761">
                  <c:v>6.3</c:v>
                </c:pt>
                <c:pt idx="1762">
                  <c:v>5.5</c:v>
                </c:pt>
                <c:pt idx="1763">
                  <c:v>5.9</c:v>
                </c:pt>
                <c:pt idx="1764">
                  <c:v>7.8</c:v>
                </c:pt>
                <c:pt idx="1765">
                  <c:v>6.7</c:v>
                </c:pt>
                <c:pt idx="1766">
                  <c:v>4.5999999999999996</c:v>
                </c:pt>
                <c:pt idx="1767">
                  <c:v>6.7</c:v>
                </c:pt>
                <c:pt idx="1768">
                  <c:v>7.4</c:v>
                </c:pt>
                <c:pt idx="1769">
                  <c:v>6.9</c:v>
                </c:pt>
                <c:pt idx="1770">
                  <c:v>7.8</c:v>
                </c:pt>
                <c:pt idx="1771">
                  <c:v>6.5</c:v>
                </c:pt>
                <c:pt idx="1772">
                  <c:v>6.6</c:v>
                </c:pt>
                <c:pt idx="1773">
                  <c:v>5</c:v>
                </c:pt>
                <c:pt idx="1774">
                  <c:v>6.9</c:v>
                </c:pt>
                <c:pt idx="1775">
                  <c:v>6.3</c:v>
                </c:pt>
                <c:pt idx="1776">
                  <c:v>5.9</c:v>
                </c:pt>
                <c:pt idx="1777">
                  <c:v>6.8</c:v>
                </c:pt>
                <c:pt idx="1778">
                  <c:v>7.4</c:v>
                </c:pt>
                <c:pt idx="1779">
                  <c:v>7</c:v>
                </c:pt>
                <c:pt idx="1780">
                  <c:v>7.6</c:v>
                </c:pt>
                <c:pt idx="1781">
                  <c:v>7.4</c:v>
                </c:pt>
                <c:pt idx="1782">
                  <c:v>7.6</c:v>
                </c:pt>
                <c:pt idx="1783">
                  <c:v>7.1</c:v>
                </c:pt>
                <c:pt idx="1784">
                  <c:v>7.1</c:v>
                </c:pt>
                <c:pt idx="1785">
                  <c:v>7.6</c:v>
                </c:pt>
                <c:pt idx="1786">
                  <c:v>5.7</c:v>
                </c:pt>
                <c:pt idx="1787">
                  <c:v>5.4</c:v>
                </c:pt>
                <c:pt idx="1788">
                  <c:v>7.3</c:v>
                </c:pt>
                <c:pt idx="1789">
                  <c:v>6.2</c:v>
                </c:pt>
                <c:pt idx="1790">
                  <c:v>7.1</c:v>
                </c:pt>
                <c:pt idx="1791">
                  <c:v>6.5</c:v>
                </c:pt>
                <c:pt idx="1792">
                  <c:v>6.8</c:v>
                </c:pt>
                <c:pt idx="1793">
                  <c:v>5.3</c:v>
                </c:pt>
                <c:pt idx="1794">
                  <c:v>6.9</c:v>
                </c:pt>
                <c:pt idx="1795">
                  <c:v>7.2</c:v>
                </c:pt>
                <c:pt idx="1796">
                  <c:v>7.2</c:v>
                </c:pt>
                <c:pt idx="1797">
                  <c:v>7.8</c:v>
                </c:pt>
                <c:pt idx="1798">
                  <c:v>5.8</c:v>
                </c:pt>
                <c:pt idx="1799">
                  <c:v>6.6</c:v>
                </c:pt>
                <c:pt idx="1800">
                  <c:v>5.6</c:v>
                </c:pt>
                <c:pt idx="1801">
                  <c:v>7.4</c:v>
                </c:pt>
                <c:pt idx="1802">
                  <c:v>7.7</c:v>
                </c:pt>
                <c:pt idx="1803">
                  <c:v>7.1</c:v>
                </c:pt>
                <c:pt idx="1804">
                  <c:v>6.3</c:v>
                </c:pt>
                <c:pt idx="1805">
                  <c:v>4.7</c:v>
                </c:pt>
                <c:pt idx="1806">
                  <c:v>5.3</c:v>
                </c:pt>
                <c:pt idx="1807">
                  <c:v>7.1</c:v>
                </c:pt>
                <c:pt idx="1808">
                  <c:v>6.5</c:v>
                </c:pt>
                <c:pt idx="1809">
                  <c:v>7</c:v>
                </c:pt>
                <c:pt idx="1810">
                  <c:v>6.3</c:v>
                </c:pt>
                <c:pt idx="1811">
                  <c:v>8.3000000000000007</c:v>
                </c:pt>
                <c:pt idx="1812">
                  <c:v>7.1</c:v>
                </c:pt>
                <c:pt idx="1813">
                  <c:v>6</c:v>
                </c:pt>
                <c:pt idx="1814">
                  <c:v>7.5</c:v>
                </c:pt>
                <c:pt idx="1815">
                  <c:v>6.5</c:v>
                </c:pt>
                <c:pt idx="1816">
                  <c:v>8.4</c:v>
                </c:pt>
                <c:pt idx="1817">
                  <c:v>4.4000000000000004</c:v>
                </c:pt>
                <c:pt idx="1818">
                  <c:v>6.1</c:v>
                </c:pt>
                <c:pt idx="1819">
                  <c:v>6.9</c:v>
                </c:pt>
                <c:pt idx="1820">
                  <c:v>4.5999999999999996</c:v>
                </c:pt>
                <c:pt idx="1821">
                  <c:v>7.6</c:v>
                </c:pt>
                <c:pt idx="1822">
                  <c:v>7.2</c:v>
                </c:pt>
                <c:pt idx="1823">
                  <c:v>6.5</c:v>
                </c:pt>
                <c:pt idx="1824">
                  <c:v>4.9000000000000004</c:v>
                </c:pt>
                <c:pt idx="1825">
                  <c:v>6.8</c:v>
                </c:pt>
                <c:pt idx="1826">
                  <c:v>6.8</c:v>
                </c:pt>
                <c:pt idx="1827">
                  <c:v>2.1</c:v>
                </c:pt>
                <c:pt idx="1828">
                  <c:v>7.6</c:v>
                </c:pt>
                <c:pt idx="1829">
                  <c:v>6.9</c:v>
                </c:pt>
                <c:pt idx="1830">
                  <c:v>7</c:v>
                </c:pt>
                <c:pt idx="1831">
                  <c:v>7.1</c:v>
                </c:pt>
                <c:pt idx="1832">
                  <c:v>7.2</c:v>
                </c:pt>
                <c:pt idx="1833">
                  <c:v>7.3</c:v>
                </c:pt>
                <c:pt idx="1834">
                  <c:v>6.7</c:v>
                </c:pt>
                <c:pt idx="1835">
                  <c:v>6.1</c:v>
                </c:pt>
                <c:pt idx="1836">
                  <c:v>7</c:v>
                </c:pt>
                <c:pt idx="1837">
                  <c:v>7.1</c:v>
                </c:pt>
                <c:pt idx="1838">
                  <c:v>6.8</c:v>
                </c:pt>
                <c:pt idx="1839">
                  <c:v>5.4</c:v>
                </c:pt>
                <c:pt idx="1840">
                  <c:v>6.4</c:v>
                </c:pt>
                <c:pt idx="1841">
                  <c:v>5.6</c:v>
                </c:pt>
                <c:pt idx="1842">
                  <c:v>6.3</c:v>
                </c:pt>
                <c:pt idx="1843">
                  <c:v>7.7</c:v>
                </c:pt>
                <c:pt idx="1844">
                  <c:v>7</c:v>
                </c:pt>
                <c:pt idx="1845">
                  <c:v>4.4000000000000004</c:v>
                </c:pt>
                <c:pt idx="1846">
                  <c:v>6</c:v>
                </c:pt>
                <c:pt idx="1847">
                  <c:v>5.7</c:v>
                </c:pt>
                <c:pt idx="1848">
                  <c:v>7.7</c:v>
                </c:pt>
                <c:pt idx="1849">
                  <c:v>6.7</c:v>
                </c:pt>
                <c:pt idx="1850">
                  <c:v>7.4</c:v>
                </c:pt>
                <c:pt idx="1851">
                  <c:v>6</c:v>
                </c:pt>
                <c:pt idx="1852">
                  <c:v>6.5</c:v>
                </c:pt>
                <c:pt idx="1853">
                  <c:v>6.8</c:v>
                </c:pt>
                <c:pt idx="1854">
                  <c:v>5.6</c:v>
                </c:pt>
                <c:pt idx="1855">
                  <c:v>5.5</c:v>
                </c:pt>
                <c:pt idx="1856">
                  <c:v>6.6</c:v>
                </c:pt>
                <c:pt idx="1857">
                  <c:v>8.3000000000000007</c:v>
                </c:pt>
                <c:pt idx="1858">
                  <c:v>6.7</c:v>
                </c:pt>
                <c:pt idx="1859">
                  <c:v>5.6</c:v>
                </c:pt>
                <c:pt idx="1860">
                  <c:v>6.6</c:v>
                </c:pt>
                <c:pt idx="1861">
                  <c:v>5.3</c:v>
                </c:pt>
                <c:pt idx="1862">
                  <c:v>7.5</c:v>
                </c:pt>
                <c:pt idx="1863">
                  <c:v>5.9</c:v>
                </c:pt>
                <c:pt idx="1864">
                  <c:v>5.6</c:v>
                </c:pt>
                <c:pt idx="1865">
                  <c:v>7.1</c:v>
                </c:pt>
                <c:pt idx="1866">
                  <c:v>7.8</c:v>
                </c:pt>
                <c:pt idx="1867">
                  <c:v>7</c:v>
                </c:pt>
                <c:pt idx="1868">
                  <c:v>7</c:v>
                </c:pt>
                <c:pt idx="1869">
                  <c:v>6.6</c:v>
                </c:pt>
                <c:pt idx="1870">
                  <c:v>5.9</c:v>
                </c:pt>
                <c:pt idx="1871">
                  <c:v>6.5</c:v>
                </c:pt>
                <c:pt idx="1872">
                  <c:v>8</c:v>
                </c:pt>
                <c:pt idx="1873">
                  <c:v>6.7</c:v>
                </c:pt>
                <c:pt idx="1874">
                  <c:v>6.6</c:v>
                </c:pt>
                <c:pt idx="1875">
                  <c:v>5.9</c:v>
                </c:pt>
                <c:pt idx="1876">
                  <c:v>8.5</c:v>
                </c:pt>
                <c:pt idx="1877">
                  <c:v>7</c:v>
                </c:pt>
                <c:pt idx="1878">
                  <c:v>6.9</c:v>
                </c:pt>
                <c:pt idx="1879">
                  <c:v>6.9</c:v>
                </c:pt>
                <c:pt idx="1880">
                  <c:v>7.6</c:v>
                </c:pt>
                <c:pt idx="1881">
                  <c:v>6.5</c:v>
                </c:pt>
                <c:pt idx="1882">
                  <c:v>7.7</c:v>
                </c:pt>
                <c:pt idx="1883">
                  <c:v>7.4</c:v>
                </c:pt>
                <c:pt idx="1884">
                  <c:v>7.5</c:v>
                </c:pt>
                <c:pt idx="1885">
                  <c:v>7.1</c:v>
                </c:pt>
                <c:pt idx="1886">
                  <c:v>6.7</c:v>
                </c:pt>
                <c:pt idx="1887">
                  <c:v>3.5</c:v>
                </c:pt>
                <c:pt idx="1888">
                  <c:v>6.5</c:v>
                </c:pt>
                <c:pt idx="1889">
                  <c:v>5.4</c:v>
                </c:pt>
                <c:pt idx="1890">
                  <c:v>7.9</c:v>
                </c:pt>
                <c:pt idx="1891">
                  <c:v>7.2</c:v>
                </c:pt>
                <c:pt idx="1892">
                  <c:v>5.4</c:v>
                </c:pt>
                <c:pt idx="1893">
                  <c:v>6.5</c:v>
                </c:pt>
                <c:pt idx="1894">
                  <c:v>5.3</c:v>
                </c:pt>
                <c:pt idx="1895">
                  <c:v>5.3</c:v>
                </c:pt>
                <c:pt idx="1896">
                  <c:v>7.8</c:v>
                </c:pt>
                <c:pt idx="1897">
                  <c:v>6.2</c:v>
                </c:pt>
                <c:pt idx="1898">
                  <c:v>6.9</c:v>
                </c:pt>
                <c:pt idx="1899">
                  <c:v>4.7</c:v>
                </c:pt>
                <c:pt idx="1900">
                  <c:v>7.3</c:v>
                </c:pt>
                <c:pt idx="1901">
                  <c:v>6.6</c:v>
                </c:pt>
                <c:pt idx="1902">
                  <c:v>5.3</c:v>
                </c:pt>
                <c:pt idx="1903">
                  <c:v>6.3</c:v>
                </c:pt>
                <c:pt idx="1904">
                  <c:v>7.2</c:v>
                </c:pt>
                <c:pt idx="1905">
                  <c:v>7</c:v>
                </c:pt>
                <c:pt idx="1906">
                  <c:v>6.4</c:v>
                </c:pt>
                <c:pt idx="1907">
                  <c:v>6.8</c:v>
                </c:pt>
                <c:pt idx="1908">
                  <c:v>6</c:v>
                </c:pt>
                <c:pt idx="1909">
                  <c:v>5.2</c:v>
                </c:pt>
                <c:pt idx="1910">
                  <c:v>7.7</c:v>
                </c:pt>
                <c:pt idx="1911">
                  <c:v>8.1</c:v>
                </c:pt>
                <c:pt idx="1912">
                  <c:v>7.2</c:v>
                </c:pt>
                <c:pt idx="1913">
                  <c:v>7.6</c:v>
                </c:pt>
                <c:pt idx="1914">
                  <c:v>6.3</c:v>
                </c:pt>
                <c:pt idx="1915">
                  <c:v>6.9</c:v>
                </c:pt>
                <c:pt idx="1916">
                  <c:v>6.4</c:v>
                </c:pt>
                <c:pt idx="1917">
                  <c:v>6.7</c:v>
                </c:pt>
                <c:pt idx="1918">
                  <c:v>5.9</c:v>
                </c:pt>
                <c:pt idx="1919">
                  <c:v>5.2</c:v>
                </c:pt>
                <c:pt idx="1920">
                  <c:v>6.4</c:v>
                </c:pt>
                <c:pt idx="1921">
                  <c:v>6.9</c:v>
                </c:pt>
                <c:pt idx="1922">
                  <c:v>6.8</c:v>
                </c:pt>
                <c:pt idx="1923">
                  <c:v>4.5999999999999996</c:v>
                </c:pt>
                <c:pt idx="1924">
                  <c:v>4.7</c:v>
                </c:pt>
                <c:pt idx="1925">
                  <c:v>6.2</c:v>
                </c:pt>
                <c:pt idx="1926">
                  <c:v>6.3</c:v>
                </c:pt>
                <c:pt idx="1927">
                  <c:v>6.1</c:v>
                </c:pt>
                <c:pt idx="1928">
                  <c:v>7.6</c:v>
                </c:pt>
                <c:pt idx="1929">
                  <c:v>5.6</c:v>
                </c:pt>
                <c:pt idx="1930">
                  <c:v>5.0999999999999996</c:v>
                </c:pt>
                <c:pt idx="1931">
                  <c:v>5.9</c:v>
                </c:pt>
                <c:pt idx="1932">
                  <c:v>7.2</c:v>
                </c:pt>
                <c:pt idx="1933">
                  <c:v>7.3</c:v>
                </c:pt>
                <c:pt idx="1934">
                  <c:v>7.5</c:v>
                </c:pt>
                <c:pt idx="1935">
                  <c:v>6.1</c:v>
                </c:pt>
                <c:pt idx="1936">
                  <c:v>7.5</c:v>
                </c:pt>
                <c:pt idx="1937">
                  <c:v>7.3</c:v>
                </c:pt>
                <c:pt idx="1938">
                  <c:v>6.9</c:v>
                </c:pt>
                <c:pt idx="1939">
                  <c:v>5.9</c:v>
                </c:pt>
                <c:pt idx="1940">
                  <c:v>7.3</c:v>
                </c:pt>
                <c:pt idx="1941">
                  <c:v>6.9</c:v>
                </c:pt>
                <c:pt idx="1942">
                  <c:v>7.3</c:v>
                </c:pt>
                <c:pt idx="1943">
                  <c:v>6</c:v>
                </c:pt>
                <c:pt idx="1944">
                  <c:v>6.6</c:v>
                </c:pt>
                <c:pt idx="1945">
                  <c:v>6.2</c:v>
                </c:pt>
                <c:pt idx="1946">
                  <c:v>7</c:v>
                </c:pt>
                <c:pt idx="1947">
                  <c:v>7.1</c:v>
                </c:pt>
                <c:pt idx="1948">
                  <c:v>8.1999999999999993</c:v>
                </c:pt>
                <c:pt idx="1949">
                  <c:v>6.4</c:v>
                </c:pt>
                <c:pt idx="1950">
                  <c:v>7.1</c:v>
                </c:pt>
                <c:pt idx="1951">
                  <c:v>5.5</c:v>
                </c:pt>
                <c:pt idx="1952">
                  <c:v>7.9</c:v>
                </c:pt>
                <c:pt idx="1953">
                  <c:v>6.7</c:v>
                </c:pt>
                <c:pt idx="1954">
                  <c:v>6.6</c:v>
                </c:pt>
                <c:pt idx="1955">
                  <c:v>7.4</c:v>
                </c:pt>
                <c:pt idx="1956">
                  <c:v>7.2</c:v>
                </c:pt>
                <c:pt idx="1957">
                  <c:v>6.5</c:v>
                </c:pt>
                <c:pt idx="1958">
                  <c:v>7.2</c:v>
                </c:pt>
                <c:pt idx="1959">
                  <c:v>5.6</c:v>
                </c:pt>
                <c:pt idx="1960">
                  <c:v>6.3</c:v>
                </c:pt>
                <c:pt idx="1961">
                  <c:v>7.2</c:v>
                </c:pt>
                <c:pt idx="1962">
                  <c:v>5.6</c:v>
                </c:pt>
                <c:pt idx="1963">
                  <c:v>6.7</c:v>
                </c:pt>
                <c:pt idx="1964">
                  <c:v>7.7</c:v>
                </c:pt>
                <c:pt idx="1965">
                  <c:v>7</c:v>
                </c:pt>
                <c:pt idx="1966">
                  <c:v>7.2</c:v>
                </c:pt>
                <c:pt idx="1967">
                  <c:v>6.4</c:v>
                </c:pt>
                <c:pt idx="1968">
                  <c:v>6.2</c:v>
                </c:pt>
                <c:pt idx="1969">
                  <c:v>7.1</c:v>
                </c:pt>
                <c:pt idx="1970">
                  <c:v>6.5</c:v>
                </c:pt>
                <c:pt idx="1971">
                  <c:v>7.3</c:v>
                </c:pt>
                <c:pt idx="1972">
                  <c:v>7.4</c:v>
                </c:pt>
                <c:pt idx="1973">
                  <c:v>4.5</c:v>
                </c:pt>
                <c:pt idx="1974">
                  <c:v>5.5</c:v>
                </c:pt>
                <c:pt idx="1975">
                  <c:v>7.5</c:v>
                </c:pt>
                <c:pt idx="1976">
                  <c:v>3.9</c:v>
                </c:pt>
                <c:pt idx="1977">
                  <c:v>6.8</c:v>
                </c:pt>
                <c:pt idx="1978">
                  <c:v>6.5</c:v>
                </c:pt>
                <c:pt idx="1979">
                  <c:v>6.9</c:v>
                </c:pt>
                <c:pt idx="1980">
                  <c:v>6.6</c:v>
                </c:pt>
                <c:pt idx="1981">
                  <c:v>6.3</c:v>
                </c:pt>
                <c:pt idx="1982">
                  <c:v>7.7</c:v>
                </c:pt>
                <c:pt idx="1983">
                  <c:v>3.9</c:v>
                </c:pt>
                <c:pt idx="1984">
                  <c:v>7.2</c:v>
                </c:pt>
                <c:pt idx="1985">
                  <c:v>6</c:v>
                </c:pt>
                <c:pt idx="1986">
                  <c:v>7.8</c:v>
                </c:pt>
                <c:pt idx="1987">
                  <c:v>7.2</c:v>
                </c:pt>
                <c:pt idx="1988">
                  <c:v>5.3</c:v>
                </c:pt>
                <c:pt idx="1989">
                  <c:v>6.4</c:v>
                </c:pt>
                <c:pt idx="1990">
                  <c:v>6.9</c:v>
                </c:pt>
                <c:pt idx="1991">
                  <c:v>7.9</c:v>
                </c:pt>
                <c:pt idx="1992">
                  <c:v>4.8</c:v>
                </c:pt>
                <c:pt idx="1993">
                  <c:v>4.5999999999999996</c:v>
                </c:pt>
                <c:pt idx="1994">
                  <c:v>6.3</c:v>
                </c:pt>
                <c:pt idx="1995">
                  <c:v>6.9</c:v>
                </c:pt>
                <c:pt idx="1996">
                  <c:v>7.5</c:v>
                </c:pt>
                <c:pt idx="1997">
                  <c:v>6.6</c:v>
                </c:pt>
                <c:pt idx="1998">
                  <c:v>6.7</c:v>
                </c:pt>
                <c:pt idx="1999">
                  <c:v>6.9</c:v>
                </c:pt>
                <c:pt idx="2000">
                  <c:v>6.2</c:v>
                </c:pt>
                <c:pt idx="2001">
                  <c:v>5.8</c:v>
                </c:pt>
                <c:pt idx="2002">
                  <c:v>6.2</c:v>
                </c:pt>
                <c:pt idx="2003">
                  <c:v>7.4</c:v>
                </c:pt>
                <c:pt idx="2004">
                  <c:v>5.6</c:v>
                </c:pt>
                <c:pt idx="2005">
                  <c:v>5.4</c:v>
                </c:pt>
                <c:pt idx="2006">
                  <c:v>6.2</c:v>
                </c:pt>
                <c:pt idx="2007">
                  <c:v>6.8</c:v>
                </c:pt>
                <c:pt idx="2008">
                  <c:v>6.3</c:v>
                </c:pt>
                <c:pt idx="2009">
                  <c:v>7.4</c:v>
                </c:pt>
                <c:pt idx="2010">
                  <c:v>5.7</c:v>
                </c:pt>
                <c:pt idx="2011">
                  <c:v>7.1</c:v>
                </c:pt>
                <c:pt idx="2012">
                  <c:v>6.3</c:v>
                </c:pt>
                <c:pt idx="2013">
                  <c:v>6.2</c:v>
                </c:pt>
                <c:pt idx="2014">
                  <c:v>6.4</c:v>
                </c:pt>
                <c:pt idx="2015">
                  <c:v>6.1</c:v>
                </c:pt>
                <c:pt idx="2016">
                  <c:v>5.0999999999999996</c:v>
                </c:pt>
                <c:pt idx="2017">
                  <c:v>4.5999999999999996</c:v>
                </c:pt>
                <c:pt idx="2018">
                  <c:v>7</c:v>
                </c:pt>
                <c:pt idx="2019">
                  <c:v>7.5</c:v>
                </c:pt>
                <c:pt idx="2020">
                  <c:v>8.1999999999999993</c:v>
                </c:pt>
                <c:pt idx="2021">
                  <c:v>6.4</c:v>
                </c:pt>
                <c:pt idx="2022">
                  <c:v>6.9</c:v>
                </c:pt>
                <c:pt idx="2023">
                  <c:v>7.7</c:v>
                </c:pt>
                <c:pt idx="2024">
                  <c:v>7.3</c:v>
                </c:pt>
                <c:pt idx="2025">
                  <c:v>7</c:v>
                </c:pt>
                <c:pt idx="2026">
                  <c:v>6.7</c:v>
                </c:pt>
                <c:pt idx="2027">
                  <c:v>5.6</c:v>
                </c:pt>
                <c:pt idx="2028">
                  <c:v>6.6</c:v>
                </c:pt>
                <c:pt idx="2029">
                  <c:v>6.9</c:v>
                </c:pt>
                <c:pt idx="2030">
                  <c:v>7.2</c:v>
                </c:pt>
                <c:pt idx="2031">
                  <c:v>6</c:v>
                </c:pt>
                <c:pt idx="2032">
                  <c:v>7.1</c:v>
                </c:pt>
                <c:pt idx="2033">
                  <c:v>6.5</c:v>
                </c:pt>
                <c:pt idx="2034">
                  <c:v>5.5</c:v>
                </c:pt>
                <c:pt idx="2035">
                  <c:v>7.3</c:v>
                </c:pt>
                <c:pt idx="2036">
                  <c:v>6.3</c:v>
                </c:pt>
                <c:pt idx="2037">
                  <c:v>6.5</c:v>
                </c:pt>
                <c:pt idx="2038">
                  <c:v>5.5</c:v>
                </c:pt>
                <c:pt idx="2039">
                  <c:v>7.5</c:v>
                </c:pt>
                <c:pt idx="2040">
                  <c:v>6.5</c:v>
                </c:pt>
                <c:pt idx="2041">
                  <c:v>7.7</c:v>
                </c:pt>
                <c:pt idx="2042">
                  <c:v>6.2</c:v>
                </c:pt>
                <c:pt idx="2043">
                  <c:v>7.4</c:v>
                </c:pt>
                <c:pt idx="2044">
                  <c:v>6.6</c:v>
                </c:pt>
                <c:pt idx="2045">
                  <c:v>6.8</c:v>
                </c:pt>
                <c:pt idx="2046">
                  <c:v>7.6</c:v>
                </c:pt>
                <c:pt idx="2047">
                  <c:v>8</c:v>
                </c:pt>
                <c:pt idx="2048">
                  <c:v>6.1</c:v>
                </c:pt>
                <c:pt idx="2049">
                  <c:v>7.7</c:v>
                </c:pt>
                <c:pt idx="2050">
                  <c:v>7.7</c:v>
                </c:pt>
                <c:pt idx="2051">
                  <c:v>7.1</c:v>
                </c:pt>
                <c:pt idx="2052">
                  <c:v>6.5</c:v>
                </c:pt>
                <c:pt idx="2053">
                  <c:v>4.5</c:v>
                </c:pt>
                <c:pt idx="2054">
                  <c:v>6.4</c:v>
                </c:pt>
                <c:pt idx="2055">
                  <c:v>6.5</c:v>
                </c:pt>
                <c:pt idx="2056">
                  <c:v>6.6</c:v>
                </c:pt>
                <c:pt idx="2057">
                  <c:v>7.1</c:v>
                </c:pt>
                <c:pt idx="2058">
                  <c:v>6.7</c:v>
                </c:pt>
                <c:pt idx="2059">
                  <c:v>8.6</c:v>
                </c:pt>
                <c:pt idx="2060">
                  <c:v>7.4</c:v>
                </c:pt>
                <c:pt idx="2061">
                  <c:v>6.4</c:v>
                </c:pt>
                <c:pt idx="2062">
                  <c:v>7.1</c:v>
                </c:pt>
                <c:pt idx="2063">
                  <c:v>5.6</c:v>
                </c:pt>
                <c:pt idx="2064">
                  <c:v>8.4</c:v>
                </c:pt>
                <c:pt idx="2065">
                  <c:v>6.7</c:v>
                </c:pt>
                <c:pt idx="2066">
                  <c:v>7.7</c:v>
                </c:pt>
                <c:pt idx="2067">
                  <c:v>7.3</c:v>
                </c:pt>
                <c:pt idx="2068">
                  <c:v>8.1</c:v>
                </c:pt>
                <c:pt idx="2069">
                  <c:v>5.2</c:v>
                </c:pt>
                <c:pt idx="2070">
                  <c:v>8.4</c:v>
                </c:pt>
                <c:pt idx="2071">
                  <c:v>6.4</c:v>
                </c:pt>
                <c:pt idx="2072">
                  <c:v>7.4</c:v>
                </c:pt>
                <c:pt idx="2073">
                  <c:v>3.3</c:v>
                </c:pt>
                <c:pt idx="2074">
                  <c:v>5.6</c:v>
                </c:pt>
                <c:pt idx="2075">
                  <c:v>6.4</c:v>
                </c:pt>
                <c:pt idx="2076">
                  <c:v>5.7</c:v>
                </c:pt>
                <c:pt idx="2077">
                  <c:v>6.7</c:v>
                </c:pt>
                <c:pt idx="2078">
                  <c:v>5.5</c:v>
                </c:pt>
                <c:pt idx="2079">
                  <c:v>5.9</c:v>
                </c:pt>
                <c:pt idx="2080">
                  <c:v>7.4</c:v>
                </c:pt>
                <c:pt idx="2081">
                  <c:v>5.6</c:v>
                </c:pt>
                <c:pt idx="2082">
                  <c:v>5.6</c:v>
                </c:pt>
                <c:pt idx="2083">
                  <c:v>6.8</c:v>
                </c:pt>
                <c:pt idx="2084">
                  <c:v>6.1</c:v>
                </c:pt>
                <c:pt idx="2085">
                  <c:v>6.2</c:v>
                </c:pt>
                <c:pt idx="2086">
                  <c:v>6</c:v>
                </c:pt>
                <c:pt idx="2087">
                  <c:v>6.1</c:v>
                </c:pt>
                <c:pt idx="2088">
                  <c:v>6.9</c:v>
                </c:pt>
                <c:pt idx="2089">
                  <c:v>4.0999999999999996</c:v>
                </c:pt>
                <c:pt idx="2090">
                  <c:v>8.1999999999999993</c:v>
                </c:pt>
                <c:pt idx="2091">
                  <c:v>6.6</c:v>
                </c:pt>
                <c:pt idx="2092">
                  <c:v>6.1</c:v>
                </c:pt>
                <c:pt idx="2093">
                  <c:v>5.7</c:v>
                </c:pt>
                <c:pt idx="2094">
                  <c:v>6.5</c:v>
                </c:pt>
                <c:pt idx="2095">
                  <c:v>7.2</c:v>
                </c:pt>
                <c:pt idx="2096">
                  <c:v>6.7</c:v>
                </c:pt>
                <c:pt idx="2097">
                  <c:v>7.6</c:v>
                </c:pt>
                <c:pt idx="2098">
                  <c:v>5.9</c:v>
                </c:pt>
                <c:pt idx="2099">
                  <c:v>6.5</c:v>
                </c:pt>
                <c:pt idx="2100">
                  <c:v>7.2</c:v>
                </c:pt>
                <c:pt idx="2101">
                  <c:v>6.1</c:v>
                </c:pt>
                <c:pt idx="2102">
                  <c:v>4.7</c:v>
                </c:pt>
                <c:pt idx="2103">
                  <c:v>7.7</c:v>
                </c:pt>
                <c:pt idx="2104">
                  <c:v>5.4</c:v>
                </c:pt>
                <c:pt idx="2105">
                  <c:v>5.8</c:v>
                </c:pt>
                <c:pt idx="2106">
                  <c:v>7.6</c:v>
                </c:pt>
                <c:pt idx="2107">
                  <c:v>7.1</c:v>
                </c:pt>
                <c:pt idx="2108">
                  <c:v>8.1999999999999993</c:v>
                </c:pt>
                <c:pt idx="2109">
                  <c:v>7</c:v>
                </c:pt>
                <c:pt idx="2110">
                  <c:v>7.7</c:v>
                </c:pt>
                <c:pt idx="2111">
                  <c:v>7</c:v>
                </c:pt>
                <c:pt idx="2112">
                  <c:v>6.3</c:v>
                </c:pt>
                <c:pt idx="2113">
                  <c:v>5.8</c:v>
                </c:pt>
                <c:pt idx="2114">
                  <c:v>5.9</c:v>
                </c:pt>
                <c:pt idx="2115">
                  <c:v>5.2</c:v>
                </c:pt>
                <c:pt idx="2116">
                  <c:v>6.4</c:v>
                </c:pt>
                <c:pt idx="2117">
                  <c:v>6.2</c:v>
                </c:pt>
                <c:pt idx="2118">
                  <c:v>2</c:v>
                </c:pt>
                <c:pt idx="2119">
                  <c:v>3.6</c:v>
                </c:pt>
                <c:pt idx="2120">
                  <c:v>6.3</c:v>
                </c:pt>
                <c:pt idx="2121">
                  <c:v>5.8</c:v>
                </c:pt>
                <c:pt idx="2122">
                  <c:v>5.0999999999999996</c:v>
                </c:pt>
                <c:pt idx="2123">
                  <c:v>8.6</c:v>
                </c:pt>
                <c:pt idx="2124">
                  <c:v>6.6</c:v>
                </c:pt>
                <c:pt idx="2125">
                  <c:v>6.8</c:v>
                </c:pt>
                <c:pt idx="2126">
                  <c:v>6.2</c:v>
                </c:pt>
                <c:pt idx="2127">
                  <c:v>6.6</c:v>
                </c:pt>
                <c:pt idx="2128">
                  <c:v>6.5</c:v>
                </c:pt>
                <c:pt idx="2129">
                  <c:v>5.8</c:v>
                </c:pt>
                <c:pt idx="2130">
                  <c:v>6.1</c:v>
                </c:pt>
                <c:pt idx="2131">
                  <c:v>8.5</c:v>
                </c:pt>
                <c:pt idx="2132">
                  <c:v>7.3</c:v>
                </c:pt>
                <c:pt idx="2133">
                  <c:v>5.0999999999999996</c:v>
                </c:pt>
                <c:pt idx="2134">
                  <c:v>7.8</c:v>
                </c:pt>
                <c:pt idx="2135">
                  <c:v>7.2</c:v>
                </c:pt>
                <c:pt idx="2136">
                  <c:v>5.0999999999999996</c:v>
                </c:pt>
                <c:pt idx="2137">
                  <c:v>5.0999999999999996</c:v>
                </c:pt>
                <c:pt idx="2138">
                  <c:v>5.7</c:v>
                </c:pt>
                <c:pt idx="2139">
                  <c:v>6.4</c:v>
                </c:pt>
                <c:pt idx="2140">
                  <c:v>7.2</c:v>
                </c:pt>
                <c:pt idx="2141">
                  <c:v>6.7</c:v>
                </c:pt>
                <c:pt idx="2142">
                  <c:v>7.6</c:v>
                </c:pt>
                <c:pt idx="2143">
                  <c:v>5.4</c:v>
                </c:pt>
                <c:pt idx="2144">
                  <c:v>5.0999999999999996</c:v>
                </c:pt>
                <c:pt idx="2145">
                  <c:v>5.5</c:v>
                </c:pt>
                <c:pt idx="2146">
                  <c:v>6.8</c:v>
                </c:pt>
                <c:pt idx="2147">
                  <c:v>6.2</c:v>
                </c:pt>
                <c:pt idx="2148">
                  <c:v>7.2</c:v>
                </c:pt>
                <c:pt idx="2149">
                  <c:v>6.5</c:v>
                </c:pt>
                <c:pt idx="2150">
                  <c:v>3.8</c:v>
                </c:pt>
                <c:pt idx="2151">
                  <c:v>6.8</c:v>
                </c:pt>
                <c:pt idx="2152">
                  <c:v>7.6</c:v>
                </c:pt>
                <c:pt idx="2153">
                  <c:v>5.3</c:v>
                </c:pt>
                <c:pt idx="2154">
                  <c:v>5.4</c:v>
                </c:pt>
                <c:pt idx="2155">
                  <c:v>5.4</c:v>
                </c:pt>
                <c:pt idx="2156">
                  <c:v>7.2</c:v>
                </c:pt>
                <c:pt idx="2157">
                  <c:v>7.4</c:v>
                </c:pt>
                <c:pt idx="2158">
                  <c:v>5.0999999999999996</c:v>
                </c:pt>
                <c:pt idx="2159">
                  <c:v>8.6999999999999993</c:v>
                </c:pt>
                <c:pt idx="2160">
                  <c:v>7.8</c:v>
                </c:pt>
                <c:pt idx="2161">
                  <c:v>7.8</c:v>
                </c:pt>
                <c:pt idx="2162">
                  <c:v>7.1</c:v>
                </c:pt>
                <c:pt idx="2163">
                  <c:v>5.0999999999999996</c:v>
                </c:pt>
                <c:pt idx="2164">
                  <c:v>5.4</c:v>
                </c:pt>
                <c:pt idx="2165">
                  <c:v>6.6</c:v>
                </c:pt>
                <c:pt idx="2166">
                  <c:v>4.5999999999999996</c:v>
                </c:pt>
                <c:pt idx="2167">
                  <c:v>5.9</c:v>
                </c:pt>
                <c:pt idx="2168">
                  <c:v>6.2</c:v>
                </c:pt>
                <c:pt idx="2169">
                  <c:v>7.8</c:v>
                </c:pt>
                <c:pt idx="2170">
                  <c:v>5.8</c:v>
                </c:pt>
                <c:pt idx="2171">
                  <c:v>7.9</c:v>
                </c:pt>
                <c:pt idx="2172">
                  <c:v>6.7</c:v>
                </c:pt>
                <c:pt idx="2173">
                  <c:v>7.4</c:v>
                </c:pt>
                <c:pt idx="2174">
                  <c:v>5.7</c:v>
                </c:pt>
                <c:pt idx="2175">
                  <c:v>6.4</c:v>
                </c:pt>
                <c:pt idx="2176">
                  <c:v>6.2</c:v>
                </c:pt>
                <c:pt idx="2177">
                  <c:v>6.6</c:v>
                </c:pt>
                <c:pt idx="2178">
                  <c:v>6.3</c:v>
                </c:pt>
                <c:pt idx="2179">
                  <c:v>5.2</c:v>
                </c:pt>
                <c:pt idx="2180">
                  <c:v>6.4</c:v>
                </c:pt>
                <c:pt idx="2181">
                  <c:v>5.3</c:v>
                </c:pt>
                <c:pt idx="2182">
                  <c:v>7.7</c:v>
                </c:pt>
                <c:pt idx="2183">
                  <c:v>6.7</c:v>
                </c:pt>
                <c:pt idx="2184">
                  <c:v>7.4</c:v>
                </c:pt>
                <c:pt idx="2185">
                  <c:v>6.9</c:v>
                </c:pt>
                <c:pt idx="2186">
                  <c:v>6.9</c:v>
                </c:pt>
                <c:pt idx="2187">
                  <c:v>7</c:v>
                </c:pt>
                <c:pt idx="2188">
                  <c:v>7.6</c:v>
                </c:pt>
                <c:pt idx="2189">
                  <c:v>7.8</c:v>
                </c:pt>
                <c:pt idx="2190">
                  <c:v>5.7</c:v>
                </c:pt>
                <c:pt idx="2191">
                  <c:v>3.1</c:v>
                </c:pt>
                <c:pt idx="2192">
                  <c:v>6.3</c:v>
                </c:pt>
                <c:pt idx="2193">
                  <c:v>6.5</c:v>
                </c:pt>
                <c:pt idx="2194">
                  <c:v>4.5</c:v>
                </c:pt>
                <c:pt idx="2195">
                  <c:v>6.9</c:v>
                </c:pt>
                <c:pt idx="2196">
                  <c:v>4.4000000000000004</c:v>
                </c:pt>
                <c:pt idx="2197">
                  <c:v>7.1</c:v>
                </c:pt>
                <c:pt idx="2198">
                  <c:v>6.8</c:v>
                </c:pt>
                <c:pt idx="2199">
                  <c:v>7</c:v>
                </c:pt>
                <c:pt idx="2200">
                  <c:v>5.9</c:v>
                </c:pt>
                <c:pt idx="2201">
                  <c:v>4.5999999999999996</c:v>
                </c:pt>
                <c:pt idx="2202">
                  <c:v>6.1</c:v>
                </c:pt>
                <c:pt idx="2203">
                  <c:v>6.5</c:v>
                </c:pt>
                <c:pt idx="2204">
                  <c:v>6.7</c:v>
                </c:pt>
                <c:pt idx="2205">
                  <c:v>2.8</c:v>
                </c:pt>
                <c:pt idx="2206">
                  <c:v>5.5</c:v>
                </c:pt>
                <c:pt idx="2207">
                  <c:v>3.9</c:v>
                </c:pt>
                <c:pt idx="2208">
                  <c:v>6.5</c:v>
                </c:pt>
                <c:pt idx="2209">
                  <c:v>6.4</c:v>
                </c:pt>
                <c:pt idx="2210">
                  <c:v>7.7</c:v>
                </c:pt>
                <c:pt idx="2211">
                  <c:v>6.1</c:v>
                </c:pt>
                <c:pt idx="2212">
                  <c:v>5.7</c:v>
                </c:pt>
                <c:pt idx="2213">
                  <c:v>7.5</c:v>
                </c:pt>
                <c:pt idx="2214">
                  <c:v>7.6</c:v>
                </c:pt>
                <c:pt idx="2215">
                  <c:v>6</c:v>
                </c:pt>
                <c:pt idx="2216">
                  <c:v>7.1</c:v>
                </c:pt>
                <c:pt idx="2217">
                  <c:v>6.5</c:v>
                </c:pt>
                <c:pt idx="2218">
                  <c:v>6.7</c:v>
                </c:pt>
                <c:pt idx="2219">
                  <c:v>5.9</c:v>
                </c:pt>
                <c:pt idx="2220">
                  <c:v>6.3</c:v>
                </c:pt>
                <c:pt idx="2221">
                  <c:v>5.7</c:v>
                </c:pt>
                <c:pt idx="2222">
                  <c:v>5.2</c:v>
                </c:pt>
                <c:pt idx="2223">
                  <c:v>7.5</c:v>
                </c:pt>
                <c:pt idx="2224">
                  <c:v>6.7</c:v>
                </c:pt>
                <c:pt idx="2225">
                  <c:v>5.8</c:v>
                </c:pt>
                <c:pt idx="2226">
                  <c:v>6.2</c:v>
                </c:pt>
                <c:pt idx="2227">
                  <c:v>6.7</c:v>
                </c:pt>
                <c:pt idx="2228">
                  <c:v>5</c:v>
                </c:pt>
                <c:pt idx="2229">
                  <c:v>8.5</c:v>
                </c:pt>
                <c:pt idx="2230">
                  <c:v>6.6</c:v>
                </c:pt>
                <c:pt idx="2231">
                  <c:v>7.8</c:v>
                </c:pt>
                <c:pt idx="2232">
                  <c:v>7.3</c:v>
                </c:pt>
                <c:pt idx="2233">
                  <c:v>6.3</c:v>
                </c:pt>
                <c:pt idx="2234">
                  <c:v>6.9</c:v>
                </c:pt>
                <c:pt idx="2235">
                  <c:v>7</c:v>
                </c:pt>
                <c:pt idx="2236">
                  <c:v>7.2</c:v>
                </c:pt>
                <c:pt idx="2237">
                  <c:v>8.4</c:v>
                </c:pt>
                <c:pt idx="2238">
                  <c:v>7.7</c:v>
                </c:pt>
                <c:pt idx="2239">
                  <c:v>5.3</c:v>
                </c:pt>
                <c:pt idx="2240">
                  <c:v>7.4</c:v>
                </c:pt>
                <c:pt idx="2241">
                  <c:v>6.8</c:v>
                </c:pt>
                <c:pt idx="2242">
                  <c:v>7</c:v>
                </c:pt>
                <c:pt idx="2243">
                  <c:v>5.9</c:v>
                </c:pt>
                <c:pt idx="2244">
                  <c:v>6.6</c:v>
                </c:pt>
                <c:pt idx="2245">
                  <c:v>6.6</c:v>
                </c:pt>
                <c:pt idx="2246">
                  <c:v>6.5</c:v>
                </c:pt>
                <c:pt idx="2247">
                  <c:v>6.6</c:v>
                </c:pt>
                <c:pt idx="2248">
                  <c:v>6.5</c:v>
                </c:pt>
                <c:pt idx="2249">
                  <c:v>6.7</c:v>
                </c:pt>
                <c:pt idx="2250">
                  <c:v>4.5</c:v>
                </c:pt>
                <c:pt idx="2251">
                  <c:v>7</c:v>
                </c:pt>
                <c:pt idx="2252">
                  <c:v>6.7</c:v>
                </c:pt>
                <c:pt idx="2253">
                  <c:v>7</c:v>
                </c:pt>
                <c:pt idx="2254">
                  <c:v>5.3</c:v>
                </c:pt>
                <c:pt idx="2255">
                  <c:v>6.8</c:v>
                </c:pt>
                <c:pt idx="2256">
                  <c:v>7.2</c:v>
                </c:pt>
                <c:pt idx="2257">
                  <c:v>5.7</c:v>
                </c:pt>
                <c:pt idx="2258">
                  <c:v>8</c:v>
                </c:pt>
                <c:pt idx="2259">
                  <c:v>4.5999999999999996</c:v>
                </c:pt>
                <c:pt idx="2260">
                  <c:v>7.4</c:v>
                </c:pt>
                <c:pt idx="2261">
                  <c:v>7.8</c:v>
                </c:pt>
                <c:pt idx="2262">
                  <c:v>5.8</c:v>
                </c:pt>
                <c:pt idx="2263">
                  <c:v>6.7</c:v>
                </c:pt>
                <c:pt idx="2264">
                  <c:v>7</c:v>
                </c:pt>
                <c:pt idx="2265">
                  <c:v>7.8</c:v>
                </c:pt>
                <c:pt idx="2266">
                  <c:v>6.1</c:v>
                </c:pt>
                <c:pt idx="2267">
                  <c:v>5.8</c:v>
                </c:pt>
                <c:pt idx="2268">
                  <c:v>5.3</c:v>
                </c:pt>
                <c:pt idx="2269">
                  <c:v>6.7</c:v>
                </c:pt>
                <c:pt idx="2270">
                  <c:v>5.7</c:v>
                </c:pt>
                <c:pt idx="2271">
                  <c:v>6.6</c:v>
                </c:pt>
                <c:pt idx="2272">
                  <c:v>7</c:v>
                </c:pt>
                <c:pt idx="2273">
                  <c:v>6.4</c:v>
                </c:pt>
                <c:pt idx="2274">
                  <c:v>5.2</c:v>
                </c:pt>
                <c:pt idx="2275">
                  <c:v>3.6</c:v>
                </c:pt>
                <c:pt idx="2276">
                  <c:v>6.9</c:v>
                </c:pt>
                <c:pt idx="2277">
                  <c:v>6.1</c:v>
                </c:pt>
                <c:pt idx="2278">
                  <c:v>8.3000000000000007</c:v>
                </c:pt>
                <c:pt idx="2279">
                  <c:v>4.8</c:v>
                </c:pt>
                <c:pt idx="2280">
                  <c:v>5.3</c:v>
                </c:pt>
                <c:pt idx="2281">
                  <c:v>7.1</c:v>
                </c:pt>
                <c:pt idx="2282">
                  <c:v>7.2</c:v>
                </c:pt>
                <c:pt idx="2283">
                  <c:v>4.5999999999999996</c:v>
                </c:pt>
                <c:pt idx="2284">
                  <c:v>6</c:v>
                </c:pt>
                <c:pt idx="2285">
                  <c:v>7.4</c:v>
                </c:pt>
                <c:pt idx="2286">
                  <c:v>6.5</c:v>
                </c:pt>
                <c:pt idx="2287">
                  <c:v>6.5</c:v>
                </c:pt>
                <c:pt idx="2288">
                  <c:v>5.0999999999999996</c:v>
                </c:pt>
                <c:pt idx="2289">
                  <c:v>7.3</c:v>
                </c:pt>
                <c:pt idx="2290">
                  <c:v>6.4</c:v>
                </c:pt>
                <c:pt idx="2291">
                  <c:v>3.1</c:v>
                </c:pt>
                <c:pt idx="2292">
                  <c:v>6.7</c:v>
                </c:pt>
                <c:pt idx="2293">
                  <c:v>5.6</c:v>
                </c:pt>
                <c:pt idx="2294">
                  <c:v>6.4</c:v>
                </c:pt>
                <c:pt idx="2295">
                  <c:v>7.5</c:v>
                </c:pt>
                <c:pt idx="2296">
                  <c:v>6.8</c:v>
                </c:pt>
                <c:pt idx="2297">
                  <c:v>5.3</c:v>
                </c:pt>
                <c:pt idx="2298">
                  <c:v>7</c:v>
                </c:pt>
                <c:pt idx="2299">
                  <c:v>6.9</c:v>
                </c:pt>
                <c:pt idx="2300">
                  <c:v>7.1</c:v>
                </c:pt>
                <c:pt idx="2301">
                  <c:v>6.8</c:v>
                </c:pt>
                <c:pt idx="2302">
                  <c:v>7.8</c:v>
                </c:pt>
                <c:pt idx="2303">
                  <c:v>6.8</c:v>
                </c:pt>
                <c:pt idx="2304">
                  <c:v>5.8</c:v>
                </c:pt>
                <c:pt idx="2305">
                  <c:v>6.5</c:v>
                </c:pt>
                <c:pt idx="2306">
                  <c:v>7</c:v>
                </c:pt>
                <c:pt idx="2307">
                  <c:v>6.6</c:v>
                </c:pt>
                <c:pt idx="2308">
                  <c:v>5.6</c:v>
                </c:pt>
                <c:pt idx="2309">
                  <c:v>5.4</c:v>
                </c:pt>
                <c:pt idx="2310">
                  <c:v>5.4</c:v>
                </c:pt>
                <c:pt idx="2311">
                  <c:v>7.9</c:v>
                </c:pt>
                <c:pt idx="2312">
                  <c:v>6.9</c:v>
                </c:pt>
                <c:pt idx="2313">
                  <c:v>7.7</c:v>
                </c:pt>
                <c:pt idx="2314">
                  <c:v>6.2</c:v>
                </c:pt>
                <c:pt idx="2315">
                  <c:v>6.5</c:v>
                </c:pt>
                <c:pt idx="2316">
                  <c:v>5.8</c:v>
                </c:pt>
                <c:pt idx="2317">
                  <c:v>7</c:v>
                </c:pt>
                <c:pt idx="2318">
                  <c:v>7.2</c:v>
                </c:pt>
                <c:pt idx="2319">
                  <c:v>6.5</c:v>
                </c:pt>
                <c:pt idx="2320">
                  <c:v>5.4</c:v>
                </c:pt>
                <c:pt idx="2321">
                  <c:v>8</c:v>
                </c:pt>
                <c:pt idx="2322">
                  <c:v>7.7</c:v>
                </c:pt>
                <c:pt idx="2323">
                  <c:v>7.3</c:v>
                </c:pt>
                <c:pt idx="2324">
                  <c:v>8.1</c:v>
                </c:pt>
                <c:pt idx="2325">
                  <c:v>6.9</c:v>
                </c:pt>
                <c:pt idx="2326">
                  <c:v>6.8</c:v>
                </c:pt>
                <c:pt idx="2327">
                  <c:v>7.8</c:v>
                </c:pt>
                <c:pt idx="2328">
                  <c:v>7.2</c:v>
                </c:pt>
                <c:pt idx="2329">
                  <c:v>7.4</c:v>
                </c:pt>
                <c:pt idx="2330">
                  <c:v>8</c:v>
                </c:pt>
                <c:pt idx="2331">
                  <c:v>6.3</c:v>
                </c:pt>
                <c:pt idx="2332">
                  <c:v>7.7</c:v>
                </c:pt>
                <c:pt idx="2333">
                  <c:v>2.8</c:v>
                </c:pt>
                <c:pt idx="2334">
                  <c:v>6</c:v>
                </c:pt>
                <c:pt idx="2335">
                  <c:v>7</c:v>
                </c:pt>
                <c:pt idx="2336">
                  <c:v>7.2</c:v>
                </c:pt>
                <c:pt idx="2337">
                  <c:v>5</c:v>
                </c:pt>
                <c:pt idx="2338">
                  <c:v>6.8</c:v>
                </c:pt>
                <c:pt idx="2339">
                  <c:v>7.7</c:v>
                </c:pt>
                <c:pt idx="2340">
                  <c:v>7</c:v>
                </c:pt>
                <c:pt idx="2341">
                  <c:v>6.6</c:v>
                </c:pt>
                <c:pt idx="2342">
                  <c:v>5.6</c:v>
                </c:pt>
                <c:pt idx="2343">
                  <c:v>6</c:v>
                </c:pt>
                <c:pt idx="2344">
                  <c:v>5.8</c:v>
                </c:pt>
                <c:pt idx="2345">
                  <c:v>6.1</c:v>
                </c:pt>
                <c:pt idx="2346">
                  <c:v>5.8</c:v>
                </c:pt>
                <c:pt idx="2347">
                  <c:v>8.1</c:v>
                </c:pt>
                <c:pt idx="2348">
                  <c:v>7</c:v>
                </c:pt>
                <c:pt idx="2349">
                  <c:v>5.7</c:v>
                </c:pt>
                <c:pt idx="2350">
                  <c:v>5.0999999999999996</c:v>
                </c:pt>
                <c:pt idx="2351">
                  <c:v>7</c:v>
                </c:pt>
                <c:pt idx="2352">
                  <c:v>5.8</c:v>
                </c:pt>
                <c:pt idx="2353">
                  <c:v>5.3</c:v>
                </c:pt>
                <c:pt idx="2354">
                  <c:v>6.6</c:v>
                </c:pt>
                <c:pt idx="2355">
                  <c:v>7.2</c:v>
                </c:pt>
                <c:pt idx="2356">
                  <c:v>5</c:v>
                </c:pt>
                <c:pt idx="2357">
                  <c:v>6.4</c:v>
                </c:pt>
                <c:pt idx="2358">
                  <c:v>5.9</c:v>
                </c:pt>
                <c:pt idx="2359">
                  <c:v>6.9</c:v>
                </c:pt>
                <c:pt idx="2360">
                  <c:v>7.6</c:v>
                </c:pt>
                <c:pt idx="2361">
                  <c:v>7.1</c:v>
                </c:pt>
                <c:pt idx="2362">
                  <c:v>6.9</c:v>
                </c:pt>
                <c:pt idx="2363">
                  <c:v>6.4</c:v>
                </c:pt>
                <c:pt idx="2364">
                  <c:v>6.8</c:v>
                </c:pt>
                <c:pt idx="2365">
                  <c:v>2.7</c:v>
                </c:pt>
                <c:pt idx="2366">
                  <c:v>5.8</c:v>
                </c:pt>
                <c:pt idx="2367">
                  <c:v>4.8</c:v>
                </c:pt>
                <c:pt idx="2368">
                  <c:v>6.2</c:v>
                </c:pt>
                <c:pt idx="2369">
                  <c:v>7</c:v>
                </c:pt>
                <c:pt idx="2370">
                  <c:v>6.2</c:v>
                </c:pt>
                <c:pt idx="2371">
                  <c:v>6.1</c:v>
                </c:pt>
                <c:pt idx="2372">
                  <c:v>5.4</c:v>
                </c:pt>
                <c:pt idx="2373">
                  <c:v>7.1</c:v>
                </c:pt>
                <c:pt idx="2374">
                  <c:v>5.9</c:v>
                </c:pt>
                <c:pt idx="2375">
                  <c:v>6.6</c:v>
                </c:pt>
                <c:pt idx="2376">
                  <c:v>5</c:v>
                </c:pt>
                <c:pt idx="2377">
                  <c:v>7.8</c:v>
                </c:pt>
                <c:pt idx="2378">
                  <c:v>5.0999999999999996</c:v>
                </c:pt>
                <c:pt idx="2379">
                  <c:v>6.1</c:v>
                </c:pt>
                <c:pt idx="2380">
                  <c:v>7.3</c:v>
                </c:pt>
                <c:pt idx="2381">
                  <c:v>5.6</c:v>
                </c:pt>
                <c:pt idx="2382">
                  <c:v>5.3</c:v>
                </c:pt>
                <c:pt idx="2383">
                  <c:v>5</c:v>
                </c:pt>
                <c:pt idx="2384">
                  <c:v>7.3</c:v>
                </c:pt>
                <c:pt idx="2385">
                  <c:v>5.9</c:v>
                </c:pt>
                <c:pt idx="2386">
                  <c:v>5.6</c:v>
                </c:pt>
                <c:pt idx="2387">
                  <c:v>5.4</c:v>
                </c:pt>
                <c:pt idx="2388">
                  <c:v>6.9</c:v>
                </c:pt>
                <c:pt idx="2389">
                  <c:v>6.8</c:v>
                </c:pt>
                <c:pt idx="2390">
                  <c:v>4.3</c:v>
                </c:pt>
                <c:pt idx="2391">
                  <c:v>6.1</c:v>
                </c:pt>
                <c:pt idx="2392">
                  <c:v>5.2</c:v>
                </c:pt>
                <c:pt idx="2393">
                  <c:v>6.3</c:v>
                </c:pt>
                <c:pt idx="2394">
                  <c:v>6.1</c:v>
                </c:pt>
                <c:pt idx="2395">
                  <c:v>6.5</c:v>
                </c:pt>
                <c:pt idx="2396">
                  <c:v>6.3</c:v>
                </c:pt>
                <c:pt idx="2397">
                  <c:v>6.1</c:v>
                </c:pt>
                <c:pt idx="2398">
                  <c:v>3.4</c:v>
                </c:pt>
                <c:pt idx="2399">
                  <c:v>6.3</c:v>
                </c:pt>
                <c:pt idx="2400">
                  <c:v>4.0999999999999996</c:v>
                </c:pt>
                <c:pt idx="2401">
                  <c:v>6.6</c:v>
                </c:pt>
                <c:pt idx="2402">
                  <c:v>7.3</c:v>
                </c:pt>
                <c:pt idx="2403">
                  <c:v>5.7</c:v>
                </c:pt>
                <c:pt idx="2404">
                  <c:v>4.7</c:v>
                </c:pt>
                <c:pt idx="2405">
                  <c:v>6.1</c:v>
                </c:pt>
                <c:pt idx="2406">
                  <c:v>5.5</c:v>
                </c:pt>
                <c:pt idx="2407">
                  <c:v>6.6</c:v>
                </c:pt>
                <c:pt idx="2408">
                  <c:v>7.1</c:v>
                </c:pt>
                <c:pt idx="2409">
                  <c:v>6.2</c:v>
                </c:pt>
                <c:pt idx="2410">
                  <c:v>6.6</c:v>
                </c:pt>
                <c:pt idx="2411">
                  <c:v>3.3</c:v>
                </c:pt>
                <c:pt idx="2412">
                  <c:v>6.7</c:v>
                </c:pt>
                <c:pt idx="2413">
                  <c:v>6.2</c:v>
                </c:pt>
                <c:pt idx="2414">
                  <c:v>7</c:v>
                </c:pt>
                <c:pt idx="2415">
                  <c:v>4.3</c:v>
                </c:pt>
                <c:pt idx="2416">
                  <c:v>6.3</c:v>
                </c:pt>
                <c:pt idx="2417">
                  <c:v>8</c:v>
                </c:pt>
                <c:pt idx="2418">
                  <c:v>6.3</c:v>
                </c:pt>
                <c:pt idx="2419">
                  <c:v>5.9</c:v>
                </c:pt>
                <c:pt idx="2420">
                  <c:v>6.5</c:v>
                </c:pt>
                <c:pt idx="2421">
                  <c:v>6.7</c:v>
                </c:pt>
                <c:pt idx="2422">
                  <c:v>3.8</c:v>
                </c:pt>
                <c:pt idx="2423">
                  <c:v>6.6</c:v>
                </c:pt>
                <c:pt idx="2424">
                  <c:v>5.2</c:v>
                </c:pt>
                <c:pt idx="2425">
                  <c:v>7.6</c:v>
                </c:pt>
                <c:pt idx="2426">
                  <c:v>4.3</c:v>
                </c:pt>
                <c:pt idx="2427">
                  <c:v>6.3</c:v>
                </c:pt>
                <c:pt idx="2428">
                  <c:v>6.2</c:v>
                </c:pt>
                <c:pt idx="2429">
                  <c:v>7.9</c:v>
                </c:pt>
                <c:pt idx="2430">
                  <c:v>7.5</c:v>
                </c:pt>
                <c:pt idx="2431">
                  <c:v>6.5</c:v>
                </c:pt>
                <c:pt idx="2432">
                  <c:v>6.4</c:v>
                </c:pt>
                <c:pt idx="2433">
                  <c:v>5.8</c:v>
                </c:pt>
                <c:pt idx="2434">
                  <c:v>6.4</c:v>
                </c:pt>
                <c:pt idx="2435">
                  <c:v>4.9000000000000004</c:v>
                </c:pt>
                <c:pt idx="2436">
                  <c:v>6.8</c:v>
                </c:pt>
                <c:pt idx="2437">
                  <c:v>6.1</c:v>
                </c:pt>
                <c:pt idx="2438">
                  <c:v>7.2</c:v>
                </c:pt>
                <c:pt idx="2439">
                  <c:v>5.2</c:v>
                </c:pt>
                <c:pt idx="2440">
                  <c:v>7.9</c:v>
                </c:pt>
                <c:pt idx="2441">
                  <c:v>7.3</c:v>
                </c:pt>
                <c:pt idx="2442">
                  <c:v>6.6</c:v>
                </c:pt>
                <c:pt idx="2443">
                  <c:v>5.7</c:v>
                </c:pt>
                <c:pt idx="2444">
                  <c:v>7</c:v>
                </c:pt>
                <c:pt idx="2445">
                  <c:v>7</c:v>
                </c:pt>
                <c:pt idx="2446">
                  <c:v>7</c:v>
                </c:pt>
                <c:pt idx="2447">
                  <c:v>6.4</c:v>
                </c:pt>
                <c:pt idx="2448">
                  <c:v>6.1</c:v>
                </c:pt>
                <c:pt idx="2449">
                  <c:v>6.8</c:v>
                </c:pt>
                <c:pt idx="2450">
                  <c:v>6</c:v>
                </c:pt>
                <c:pt idx="2451">
                  <c:v>4.3</c:v>
                </c:pt>
                <c:pt idx="2452">
                  <c:v>6.5</c:v>
                </c:pt>
                <c:pt idx="2453">
                  <c:v>7.1</c:v>
                </c:pt>
                <c:pt idx="2454">
                  <c:v>7.7</c:v>
                </c:pt>
                <c:pt idx="2455">
                  <c:v>5.3</c:v>
                </c:pt>
                <c:pt idx="2456">
                  <c:v>6.2</c:v>
                </c:pt>
                <c:pt idx="2457">
                  <c:v>6.7</c:v>
                </c:pt>
                <c:pt idx="2458">
                  <c:v>6.6</c:v>
                </c:pt>
                <c:pt idx="2459">
                  <c:v>6.2</c:v>
                </c:pt>
                <c:pt idx="2460">
                  <c:v>5.5</c:v>
                </c:pt>
                <c:pt idx="2461">
                  <c:v>7.1</c:v>
                </c:pt>
                <c:pt idx="2462">
                  <c:v>4.7</c:v>
                </c:pt>
                <c:pt idx="2463">
                  <c:v>6</c:v>
                </c:pt>
                <c:pt idx="2464">
                  <c:v>8.3000000000000007</c:v>
                </c:pt>
                <c:pt idx="2465">
                  <c:v>6.1</c:v>
                </c:pt>
                <c:pt idx="2466">
                  <c:v>7.1</c:v>
                </c:pt>
                <c:pt idx="2467">
                  <c:v>6.1</c:v>
                </c:pt>
                <c:pt idx="2468">
                  <c:v>6</c:v>
                </c:pt>
                <c:pt idx="2469">
                  <c:v>6.2</c:v>
                </c:pt>
                <c:pt idx="2470">
                  <c:v>7.4</c:v>
                </c:pt>
                <c:pt idx="2471">
                  <c:v>5.7</c:v>
                </c:pt>
                <c:pt idx="2472">
                  <c:v>3.3</c:v>
                </c:pt>
                <c:pt idx="2473">
                  <c:v>7.2</c:v>
                </c:pt>
                <c:pt idx="2474">
                  <c:v>5.8</c:v>
                </c:pt>
                <c:pt idx="2475">
                  <c:v>4</c:v>
                </c:pt>
                <c:pt idx="2476">
                  <c:v>5.2</c:v>
                </c:pt>
                <c:pt idx="2477">
                  <c:v>5.3</c:v>
                </c:pt>
                <c:pt idx="2478">
                  <c:v>6.6</c:v>
                </c:pt>
                <c:pt idx="2479">
                  <c:v>6.6</c:v>
                </c:pt>
                <c:pt idx="2480">
                  <c:v>6.3</c:v>
                </c:pt>
                <c:pt idx="2481">
                  <c:v>5.9</c:v>
                </c:pt>
                <c:pt idx="2482">
                  <c:v>5.5</c:v>
                </c:pt>
                <c:pt idx="2483">
                  <c:v>6.2</c:v>
                </c:pt>
                <c:pt idx="2484">
                  <c:v>6.6</c:v>
                </c:pt>
                <c:pt idx="2485">
                  <c:v>6.8</c:v>
                </c:pt>
                <c:pt idx="2486">
                  <c:v>7.7</c:v>
                </c:pt>
                <c:pt idx="2487">
                  <c:v>6.2</c:v>
                </c:pt>
                <c:pt idx="2488">
                  <c:v>7</c:v>
                </c:pt>
                <c:pt idx="2489">
                  <c:v>6.3</c:v>
                </c:pt>
                <c:pt idx="2490">
                  <c:v>6.6</c:v>
                </c:pt>
                <c:pt idx="2491">
                  <c:v>6.7</c:v>
                </c:pt>
                <c:pt idx="2492">
                  <c:v>7.2</c:v>
                </c:pt>
                <c:pt idx="2493">
                  <c:v>7.4</c:v>
                </c:pt>
                <c:pt idx="2494">
                  <c:v>6.3</c:v>
                </c:pt>
                <c:pt idx="2495">
                  <c:v>6.5</c:v>
                </c:pt>
                <c:pt idx="2496">
                  <c:v>6.8</c:v>
                </c:pt>
                <c:pt idx="2497">
                  <c:v>7.2</c:v>
                </c:pt>
                <c:pt idx="2498">
                  <c:v>5.9</c:v>
                </c:pt>
                <c:pt idx="2499">
                  <c:v>5.9</c:v>
                </c:pt>
                <c:pt idx="2500">
                  <c:v>6.3</c:v>
                </c:pt>
                <c:pt idx="2501">
                  <c:v>7.5</c:v>
                </c:pt>
                <c:pt idx="2502">
                  <c:v>7.1</c:v>
                </c:pt>
                <c:pt idx="2503">
                  <c:v>6.9</c:v>
                </c:pt>
                <c:pt idx="2504">
                  <c:v>6.4</c:v>
                </c:pt>
                <c:pt idx="2505">
                  <c:v>5.8</c:v>
                </c:pt>
                <c:pt idx="2506">
                  <c:v>6.2</c:v>
                </c:pt>
                <c:pt idx="2507">
                  <c:v>6.6</c:v>
                </c:pt>
                <c:pt idx="2508">
                  <c:v>5.5</c:v>
                </c:pt>
                <c:pt idx="2509">
                  <c:v>7</c:v>
                </c:pt>
                <c:pt idx="2510">
                  <c:v>6.1</c:v>
                </c:pt>
                <c:pt idx="2511">
                  <c:v>6.9</c:v>
                </c:pt>
                <c:pt idx="2512">
                  <c:v>4.5</c:v>
                </c:pt>
                <c:pt idx="2513">
                  <c:v>7</c:v>
                </c:pt>
                <c:pt idx="2514">
                  <c:v>6.7</c:v>
                </c:pt>
                <c:pt idx="2515">
                  <c:v>6.4</c:v>
                </c:pt>
                <c:pt idx="2516">
                  <c:v>7</c:v>
                </c:pt>
                <c:pt idx="2517">
                  <c:v>7.3</c:v>
                </c:pt>
                <c:pt idx="2518">
                  <c:v>6.7</c:v>
                </c:pt>
                <c:pt idx="2519">
                  <c:v>6.9</c:v>
                </c:pt>
                <c:pt idx="2520">
                  <c:v>6.7</c:v>
                </c:pt>
                <c:pt idx="2521">
                  <c:v>6.2</c:v>
                </c:pt>
                <c:pt idx="2522">
                  <c:v>4.5</c:v>
                </c:pt>
                <c:pt idx="2523">
                  <c:v>5.6</c:v>
                </c:pt>
                <c:pt idx="2524">
                  <c:v>6.9</c:v>
                </c:pt>
                <c:pt idx="2525">
                  <c:v>5.9</c:v>
                </c:pt>
                <c:pt idx="2526">
                  <c:v>5</c:v>
                </c:pt>
                <c:pt idx="2527">
                  <c:v>5.6</c:v>
                </c:pt>
                <c:pt idx="2528">
                  <c:v>6</c:v>
                </c:pt>
                <c:pt idx="2529">
                  <c:v>7.1</c:v>
                </c:pt>
                <c:pt idx="2530">
                  <c:v>6.8</c:v>
                </c:pt>
                <c:pt idx="2531">
                  <c:v>6.3</c:v>
                </c:pt>
                <c:pt idx="2532">
                  <c:v>5.5</c:v>
                </c:pt>
                <c:pt idx="2533">
                  <c:v>6.7</c:v>
                </c:pt>
                <c:pt idx="2534">
                  <c:v>6.1</c:v>
                </c:pt>
                <c:pt idx="2535">
                  <c:v>5.6</c:v>
                </c:pt>
                <c:pt idx="2536">
                  <c:v>2.1</c:v>
                </c:pt>
                <c:pt idx="2537">
                  <c:v>5</c:v>
                </c:pt>
                <c:pt idx="2538">
                  <c:v>5.5</c:v>
                </c:pt>
                <c:pt idx="2539">
                  <c:v>6.7</c:v>
                </c:pt>
                <c:pt idx="2540">
                  <c:v>6</c:v>
                </c:pt>
                <c:pt idx="2541">
                  <c:v>5.7</c:v>
                </c:pt>
                <c:pt idx="2542">
                  <c:v>4.3</c:v>
                </c:pt>
                <c:pt idx="2543">
                  <c:v>7.3</c:v>
                </c:pt>
                <c:pt idx="2544">
                  <c:v>7.5</c:v>
                </c:pt>
                <c:pt idx="2545">
                  <c:v>6.9</c:v>
                </c:pt>
                <c:pt idx="2546">
                  <c:v>8</c:v>
                </c:pt>
                <c:pt idx="2547">
                  <c:v>7.7</c:v>
                </c:pt>
                <c:pt idx="2548">
                  <c:v>6.6</c:v>
                </c:pt>
                <c:pt idx="2549">
                  <c:v>5.3</c:v>
                </c:pt>
                <c:pt idx="2550">
                  <c:v>6.3</c:v>
                </c:pt>
                <c:pt idx="2551">
                  <c:v>7.1</c:v>
                </c:pt>
                <c:pt idx="2552">
                  <c:v>6.3</c:v>
                </c:pt>
                <c:pt idx="2553">
                  <c:v>7.5</c:v>
                </c:pt>
                <c:pt idx="2554">
                  <c:v>6.5</c:v>
                </c:pt>
                <c:pt idx="2555">
                  <c:v>6.6</c:v>
                </c:pt>
                <c:pt idx="2556">
                  <c:v>6.8</c:v>
                </c:pt>
                <c:pt idx="2557">
                  <c:v>5.7</c:v>
                </c:pt>
                <c:pt idx="2558">
                  <c:v>5.0999999999999996</c:v>
                </c:pt>
                <c:pt idx="2559">
                  <c:v>5.9</c:v>
                </c:pt>
                <c:pt idx="2560">
                  <c:v>6.4</c:v>
                </c:pt>
                <c:pt idx="2561">
                  <c:v>5.8</c:v>
                </c:pt>
                <c:pt idx="2562">
                  <c:v>4.4000000000000004</c:v>
                </c:pt>
                <c:pt idx="2563">
                  <c:v>7.1</c:v>
                </c:pt>
                <c:pt idx="2564">
                  <c:v>6.1</c:v>
                </c:pt>
                <c:pt idx="2565">
                  <c:v>6.4</c:v>
                </c:pt>
                <c:pt idx="2566">
                  <c:v>5.6</c:v>
                </c:pt>
                <c:pt idx="2567">
                  <c:v>3.3</c:v>
                </c:pt>
                <c:pt idx="2568">
                  <c:v>6.4</c:v>
                </c:pt>
                <c:pt idx="2569">
                  <c:v>6.4</c:v>
                </c:pt>
                <c:pt idx="2570">
                  <c:v>6.8</c:v>
                </c:pt>
                <c:pt idx="2571">
                  <c:v>6.2</c:v>
                </c:pt>
                <c:pt idx="2572">
                  <c:v>5.9</c:v>
                </c:pt>
                <c:pt idx="2573">
                  <c:v>5.7</c:v>
                </c:pt>
                <c:pt idx="2574">
                  <c:v>6.5</c:v>
                </c:pt>
                <c:pt idx="2575">
                  <c:v>5.3</c:v>
                </c:pt>
                <c:pt idx="2576">
                  <c:v>8</c:v>
                </c:pt>
                <c:pt idx="2577">
                  <c:v>5.5</c:v>
                </c:pt>
                <c:pt idx="2578">
                  <c:v>6.5</c:v>
                </c:pt>
                <c:pt idx="2579">
                  <c:v>7.2</c:v>
                </c:pt>
                <c:pt idx="2580">
                  <c:v>5.5</c:v>
                </c:pt>
                <c:pt idx="2581">
                  <c:v>6.9</c:v>
                </c:pt>
                <c:pt idx="2582">
                  <c:v>7.7</c:v>
                </c:pt>
                <c:pt idx="2583">
                  <c:v>6</c:v>
                </c:pt>
                <c:pt idx="2584">
                  <c:v>5.9</c:v>
                </c:pt>
                <c:pt idx="2585">
                  <c:v>5.3</c:v>
                </c:pt>
                <c:pt idx="2586">
                  <c:v>8.1</c:v>
                </c:pt>
                <c:pt idx="2587">
                  <c:v>6.3</c:v>
                </c:pt>
                <c:pt idx="2588">
                  <c:v>7.7</c:v>
                </c:pt>
                <c:pt idx="2589">
                  <c:v>6.4</c:v>
                </c:pt>
                <c:pt idx="2590">
                  <c:v>4.2</c:v>
                </c:pt>
                <c:pt idx="2591">
                  <c:v>5.4</c:v>
                </c:pt>
                <c:pt idx="2592">
                  <c:v>8</c:v>
                </c:pt>
                <c:pt idx="2593">
                  <c:v>5.6</c:v>
                </c:pt>
                <c:pt idx="2594">
                  <c:v>8.3000000000000007</c:v>
                </c:pt>
                <c:pt idx="2595">
                  <c:v>6.3</c:v>
                </c:pt>
                <c:pt idx="2596">
                  <c:v>5.3</c:v>
                </c:pt>
                <c:pt idx="2597">
                  <c:v>7</c:v>
                </c:pt>
                <c:pt idx="2598">
                  <c:v>6.9</c:v>
                </c:pt>
                <c:pt idx="2599">
                  <c:v>6.4</c:v>
                </c:pt>
                <c:pt idx="2600">
                  <c:v>6.1</c:v>
                </c:pt>
                <c:pt idx="2601">
                  <c:v>6.2</c:v>
                </c:pt>
                <c:pt idx="2602">
                  <c:v>6.2</c:v>
                </c:pt>
                <c:pt idx="2603">
                  <c:v>5.9</c:v>
                </c:pt>
                <c:pt idx="2604">
                  <c:v>7.3</c:v>
                </c:pt>
                <c:pt idx="2605">
                  <c:v>6.9</c:v>
                </c:pt>
                <c:pt idx="2606">
                  <c:v>6.6</c:v>
                </c:pt>
                <c:pt idx="2607">
                  <c:v>6.2</c:v>
                </c:pt>
                <c:pt idx="2608">
                  <c:v>6.7</c:v>
                </c:pt>
                <c:pt idx="2609">
                  <c:v>5.0999999999999996</c:v>
                </c:pt>
                <c:pt idx="2610">
                  <c:v>5.0999999999999996</c:v>
                </c:pt>
                <c:pt idx="2611">
                  <c:v>5.5</c:v>
                </c:pt>
                <c:pt idx="2612">
                  <c:v>4.3</c:v>
                </c:pt>
                <c:pt idx="2613">
                  <c:v>6.6</c:v>
                </c:pt>
                <c:pt idx="2614">
                  <c:v>7.2</c:v>
                </c:pt>
                <c:pt idx="2615">
                  <c:v>5.9</c:v>
                </c:pt>
                <c:pt idx="2616">
                  <c:v>6.7</c:v>
                </c:pt>
                <c:pt idx="2617">
                  <c:v>7.1</c:v>
                </c:pt>
                <c:pt idx="2618">
                  <c:v>5.7</c:v>
                </c:pt>
                <c:pt idx="2619">
                  <c:v>5.6</c:v>
                </c:pt>
                <c:pt idx="2620">
                  <c:v>6.1</c:v>
                </c:pt>
                <c:pt idx="2621">
                  <c:v>5.7</c:v>
                </c:pt>
                <c:pt idx="2622">
                  <c:v>6.6</c:v>
                </c:pt>
                <c:pt idx="2623">
                  <c:v>6.3</c:v>
                </c:pt>
                <c:pt idx="2624">
                  <c:v>6.3</c:v>
                </c:pt>
                <c:pt idx="2625">
                  <c:v>3.8</c:v>
                </c:pt>
                <c:pt idx="2626">
                  <c:v>4.9000000000000004</c:v>
                </c:pt>
                <c:pt idx="2627">
                  <c:v>6.2</c:v>
                </c:pt>
                <c:pt idx="2628">
                  <c:v>5.7</c:v>
                </c:pt>
                <c:pt idx="2629">
                  <c:v>5.3</c:v>
                </c:pt>
                <c:pt idx="2630">
                  <c:v>8</c:v>
                </c:pt>
                <c:pt idx="2631">
                  <c:v>6.1</c:v>
                </c:pt>
                <c:pt idx="2632">
                  <c:v>7.9</c:v>
                </c:pt>
                <c:pt idx="2633">
                  <c:v>7.2</c:v>
                </c:pt>
                <c:pt idx="2634">
                  <c:v>6.2</c:v>
                </c:pt>
                <c:pt idx="2635">
                  <c:v>5.9</c:v>
                </c:pt>
                <c:pt idx="2636">
                  <c:v>5.5</c:v>
                </c:pt>
                <c:pt idx="2637">
                  <c:v>6.4</c:v>
                </c:pt>
                <c:pt idx="2638">
                  <c:v>7.1</c:v>
                </c:pt>
                <c:pt idx="2639">
                  <c:v>5.6</c:v>
                </c:pt>
                <c:pt idx="2640">
                  <c:v>7.6</c:v>
                </c:pt>
                <c:pt idx="2641">
                  <c:v>6.9</c:v>
                </c:pt>
                <c:pt idx="2642">
                  <c:v>6.1</c:v>
                </c:pt>
                <c:pt idx="2643">
                  <c:v>6.4</c:v>
                </c:pt>
                <c:pt idx="2644">
                  <c:v>6.7</c:v>
                </c:pt>
                <c:pt idx="2645">
                  <c:v>7.3</c:v>
                </c:pt>
                <c:pt idx="2646">
                  <c:v>8.6</c:v>
                </c:pt>
                <c:pt idx="2647">
                  <c:v>6.1</c:v>
                </c:pt>
                <c:pt idx="2648">
                  <c:v>7.1</c:v>
                </c:pt>
                <c:pt idx="2649">
                  <c:v>5.0999999999999996</c:v>
                </c:pt>
                <c:pt idx="2650">
                  <c:v>5.3</c:v>
                </c:pt>
                <c:pt idx="2651">
                  <c:v>7.2</c:v>
                </c:pt>
                <c:pt idx="2652">
                  <c:v>5.7</c:v>
                </c:pt>
                <c:pt idx="2653">
                  <c:v>8.4</c:v>
                </c:pt>
                <c:pt idx="2654">
                  <c:v>5.8</c:v>
                </c:pt>
                <c:pt idx="2655">
                  <c:v>6.5</c:v>
                </c:pt>
                <c:pt idx="2656">
                  <c:v>6.7</c:v>
                </c:pt>
                <c:pt idx="2657">
                  <c:v>5</c:v>
                </c:pt>
                <c:pt idx="2658">
                  <c:v>5.9</c:v>
                </c:pt>
                <c:pt idx="2659">
                  <c:v>6.5</c:v>
                </c:pt>
                <c:pt idx="2660">
                  <c:v>5.3</c:v>
                </c:pt>
                <c:pt idx="2661">
                  <c:v>6.5</c:v>
                </c:pt>
                <c:pt idx="2662">
                  <c:v>4.5</c:v>
                </c:pt>
                <c:pt idx="2663">
                  <c:v>6.7</c:v>
                </c:pt>
                <c:pt idx="2664">
                  <c:v>5.0999999999999996</c:v>
                </c:pt>
                <c:pt idx="2665">
                  <c:v>6.1</c:v>
                </c:pt>
                <c:pt idx="2666">
                  <c:v>6.8</c:v>
                </c:pt>
                <c:pt idx="2667">
                  <c:v>6.7</c:v>
                </c:pt>
                <c:pt idx="2668">
                  <c:v>7</c:v>
                </c:pt>
                <c:pt idx="2669">
                  <c:v>5.6</c:v>
                </c:pt>
                <c:pt idx="2670">
                  <c:v>3.7</c:v>
                </c:pt>
                <c:pt idx="2671">
                  <c:v>6.6</c:v>
                </c:pt>
                <c:pt idx="2672">
                  <c:v>5.7</c:v>
                </c:pt>
                <c:pt idx="2673">
                  <c:v>6.5</c:v>
                </c:pt>
                <c:pt idx="2674">
                  <c:v>5.0999999999999996</c:v>
                </c:pt>
                <c:pt idx="2675">
                  <c:v>7.3</c:v>
                </c:pt>
                <c:pt idx="2676">
                  <c:v>5.9</c:v>
                </c:pt>
                <c:pt idx="2677">
                  <c:v>3.6</c:v>
                </c:pt>
                <c:pt idx="2678">
                  <c:v>5.7</c:v>
                </c:pt>
                <c:pt idx="2679">
                  <c:v>7.4</c:v>
                </c:pt>
                <c:pt idx="2680">
                  <c:v>7</c:v>
                </c:pt>
                <c:pt idx="2681">
                  <c:v>6</c:v>
                </c:pt>
                <c:pt idx="2682">
                  <c:v>6.2</c:v>
                </c:pt>
                <c:pt idx="2683">
                  <c:v>6.1</c:v>
                </c:pt>
                <c:pt idx="2684">
                  <c:v>5.3</c:v>
                </c:pt>
                <c:pt idx="2685">
                  <c:v>5.5</c:v>
                </c:pt>
                <c:pt idx="2686">
                  <c:v>7.3</c:v>
                </c:pt>
                <c:pt idx="2687">
                  <c:v>7.9</c:v>
                </c:pt>
                <c:pt idx="2688">
                  <c:v>6.6</c:v>
                </c:pt>
                <c:pt idx="2689">
                  <c:v>7.6</c:v>
                </c:pt>
                <c:pt idx="2690">
                  <c:v>7.2</c:v>
                </c:pt>
                <c:pt idx="2691">
                  <c:v>8.1999999999999993</c:v>
                </c:pt>
                <c:pt idx="2692">
                  <c:v>5</c:v>
                </c:pt>
                <c:pt idx="2693">
                  <c:v>7</c:v>
                </c:pt>
                <c:pt idx="2694">
                  <c:v>2.2999999999999998</c:v>
                </c:pt>
                <c:pt idx="2695">
                  <c:v>7.2</c:v>
                </c:pt>
                <c:pt idx="2696">
                  <c:v>6.7</c:v>
                </c:pt>
                <c:pt idx="2697">
                  <c:v>6.7</c:v>
                </c:pt>
                <c:pt idx="2698">
                  <c:v>6.2</c:v>
                </c:pt>
                <c:pt idx="2699">
                  <c:v>5.6</c:v>
                </c:pt>
                <c:pt idx="2700">
                  <c:v>6.2</c:v>
                </c:pt>
                <c:pt idx="2701">
                  <c:v>7.8</c:v>
                </c:pt>
                <c:pt idx="2702">
                  <c:v>4.5999999999999996</c:v>
                </c:pt>
                <c:pt idx="2703">
                  <c:v>5.7</c:v>
                </c:pt>
                <c:pt idx="2704">
                  <c:v>5.3</c:v>
                </c:pt>
                <c:pt idx="2705">
                  <c:v>6.1</c:v>
                </c:pt>
                <c:pt idx="2706">
                  <c:v>6.8</c:v>
                </c:pt>
                <c:pt idx="2707">
                  <c:v>6.3</c:v>
                </c:pt>
                <c:pt idx="2708">
                  <c:v>7.3</c:v>
                </c:pt>
                <c:pt idx="2709">
                  <c:v>6.5</c:v>
                </c:pt>
                <c:pt idx="2710">
                  <c:v>5.3</c:v>
                </c:pt>
                <c:pt idx="2711">
                  <c:v>7.1</c:v>
                </c:pt>
                <c:pt idx="2712">
                  <c:v>5.4</c:v>
                </c:pt>
                <c:pt idx="2713">
                  <c:v>7.5</c:v>
                </c:pt>
                <c:pt idx="2714">
                  <c:v>5.5</c:v>
                </c:pt>
                <c:pt idx="2715">
                  <c:v>5.6</c:v>
                </c:pt>
                <c:pt idx="2716">
                  <c:v>3.5</c:v>
                </c:pt>
                <c:pt idx="2717">
                  <c:v>6.4</c:v>
                </c:pt>
                <c:pt idx="2718">
                  <c:v>3.9</c:v>
                </c:pt>
                <c:pt idx="2719">
                  <c:v>6.1</c:v>
                </c:pt>
                <c:pt idx="2720">
                  <c:v>5</c:v>
                </c:pt>
                <c:pt idx="2721">
                  <c:v>4.7</c:v>
                </c:pt>
                <c:pt idx="2722">
                  <c:v>6.5</c:v>
                </c:pt>
                <c:pt idx="2723">
                  <c:v>7.2</c:v>
                </c:pt>
                <c:pt idx="2724">
                  <c:v>6</c:v>
                </c:pt>
                <c:pt idx="2725">
                  <c:v>6.2</c:v>
                </c:pt>
                <c:pt idx="2726">
                  <c:v>7.4</c:v>
                </c:pt>
                <c:pt idx="2727">
                  <c:v>5.9</c:v>
                </c:pt>
                <c:pt idx="2728">
                  <c:v>7.5</c:v>
                </c:pt>
                <c:pt idx="2729">
                  <c:v>6.4</c:v>
                </c:pt>
                <c:pt idx="2730">
                  <c:v>6.7</c:v>
                </c:pt>
                <c:pt idx="2731">
                  <c:v>7.1</c:v>
                </c:pt>
                <c:pt idx="2732">
                  <c:v>6.6</c:v>
                </c:pt>
                <c:pt idx="2733">
                  <c:v>6.5</c:v>
                </c:pt>
                <c:pt idx="2734">
                  <c:v>6.3</c:v>
                </c:pt>
                <c:pt idx="2735">
                  <c:v>7.1</c:v>
                </c:pt>
                <c:pt idx="2736">
                  <c:v>5.9</c:v>
                </c:pt>
                <c:pt idx="2737">
                  <c:v>6.6</c:v>
                </c:pt>
                <c:pt idx="2738">
                  <c:v>6</c:v>
                </c:pt>
                <c:pt idx="2739">
                  <c:v>6.8</c:v>
                </c:pt>
                <c:pt idx="2740">
                  <c:v>6.8</c:v>
                </c:pt>
                <c:pt idx="2741">
                  <c:v>4.8</c:v>
                </c:pt>
                <c:pt idx="2742">
                  <c:v>6.8</c:v>
                </c:pt>
                <c:pt idx="2743">
                  <c:v>5.8</c:v>
                </c:pt>
                <c:pt idx="2744">
                  <c:v>6.8</c:v>
                </c:pt>
                <c:pt idx="2745">
                  <c:v>4.4000000000000004</c:v>
                </c:pt>
                <c:pt idx="2746">
                  <c:v>6.3</c:v>
                </c:pt>
                <c:pt idx="2747">
                  <c:v>7.5</c:v>
                </c:pt>
                <c:pt idx="2748">
                  <c:v>6.4</c:v>
                </c:pt>
                <c:pt idx="2749">
                  <c:v>6.5</c:v>
                </c:pt>
                <c:pt idx="2750">
                  <c:v>5.0999999999999996</c:v>
                </c:pt>
                <c:pt idx="2751">
                  <c:v>5.7</c:v>
                </c:pt>
                <c:pt idx="2752">
                  <c:v>6.4</c:v>
                </c:pt>
                <c:pt idx="2753">
                  <c:v>6.8</c:v>
                </c:pt>
                <c:pt idx="2754">
                  <c:v>7</c:v>
                </c:pt>
                <c:pt idx="2755">
                  <c:v>4.8</c:v>
                </c:pt>
                <c:pt idx="2756">
                  <c:v>6.8</c:v>
                </c:pt>
                <c:pt idx="2757">
                  <c:v>5.3</c:v>
                </c:pt>
                <c:pt idx="2758">
                  <c:v>5.6</c:v>
                </c:pt>
                <c:pt idx="2759">
                  <c:v>7.3</c:v>
                </c:pt>
                <c:pt idx="2760">
                  <c:v>6.6</c:v>
                </c:pt>
                <c:pt idx="2761">
                  <c:v>6.7</c:v>
                </c:pt>
                <c:pt idx="2762">
                  <c:v>7.6</c:v>
                </c:pt>
                <c:pt idx="2763">
                  <c:v>7.2</c:v>
                </c:pt>
                <c:pt idx="2764">
                  <c:v>6.8</c:v>
                </c:pt>
                <c:pt idx="2765">
                  <c:v>6.1</c:v>
                </c:pt>
                <c:pt idx="2766">
                  <c:v>3.5</c:v>
                </c:pt>
                <c:pt idx="2767">
                  <c:v>1.9</c:v>
                </c:pt>
                <c:pt idx="2768">
                  <c:v>6.6</c:v>
                </c:pt>
                <c:pt idx="2769">
                  <c:v>1.9</c:v>
                </c:pt>
                <c:pt idx="2770">
                  <c:v>5.9</c:v>
                </c:pt>
                <c:pt idx="2771">
                  <c:v>5.0999999999999996</c:v>
                </c:pt>
                <c:pt idx="2772">
                  <c:v>3.9</c:v>
                </c:pt>
                <c:pt idx="2773">
                  <c:v>5.4</c:v>
                </c:pt>
                <c:pt idx="2774">
                  <c:v>7</c:v>
                </c:pt>
                <c:pt idx="2775">
                  <c:v>6.3</c:v>
                </c:pt>
                <c:pt idx="2776">
                  <c:v>6.6</c:v>
                </c:pt>
                <c:pt idx="2777">
                  <c:v>4.0999999999999996</c:v>
                </c:pt>
                <c:pt idx="2778">
                  <c:v>5.2</c:v>
                </c:pt>
                <c:pt idx="2779">
                  <c:v>5.7</c:v>
                </c:pt>
                <c:pt idx="2780">
                  <c:v>5.0999999999999996</c:v>
                </c:pt>
                <c:pt idx="2781">
                  <c:v>6.1</c:v>
                </c:pt>
                <c:pt idx="2782">
                  <c:v>8.1</c:v>
                </c:pt>
                <c:pt idx="2783">
                  <c:v>5</c:v>
                </c:pt>
                <c:pt idx="2784">
                  <c:v>6.2</c:v>
                </c:pt>
                <c:pt idx="2785">
                  <c:v>7.3</c:v>
                </c:pt>
                <c:pt idx="2786">
                  <c:v>6.6</c:v>
                </c:pt>
                <c:pt idx="2787">
                  <c:v>4.8</c:v>
                </c:pt>
                <c:pt idx="2788">
                  <c:v>6.6</c:v>
                </c:pt>
                <c:pt idx="2789">
                  <c:v>8.1999999999999993</c:v>
                </c:pt>
                <c:pt idx="2790">
                  <c:v>7.5</c:v>
                </c:pt>
                <c:pt idx="2791">
                  <c:v>6.6</c:v>
                </c:pt>
                <c:pt idx="2792">
                  <c:v>4.4000000000000004</c:v>
                </c:pt>
                <c:pt idx="2793">
                  <c:v>7</c:v>
                </c:pt>
                <c:pt idx="2794">
                  <c:v>4.9000000000000004</c:v>
                </c:pt>
                <c:pt idx="2795">
                  <c:v>6.8</c:v>
                </c:pt>
                <c:pt idx="2796">
                  <c:v>5.3</c:v>
                </c:pt>
                <c:pt idx="2797">
                  <c:v>7.1</c:v>
                </c:pt>
                <c:pt idx="2798">
                  <c:v>5.0999999999999996</c:v>
                </c:pt>
                <c:pt idx="2799">
                  <c:v>4.4000000000000004</c:v>
                </c:pt>
                <c:pt idx="2800">
                  <c:v>5.4</c:v>
                </c:pt>
                <c:pt idx="2801">
                  <c:v>5.7</c:v>
                </c:pt>
                <c:pt idx="2802">
                  <c:v>5.2</c:v>
                </c:pt>
                <c:pt idx="2803">
                  <c:v>5.8</c:v>
                </c:pt>
                <c:pt idx="2804">
                  <c:v>5.3</c:v>
                </c:pt>
                <c:pt idx="2805">
                  <c:v>4.0999999999999996</c:v>
                </c:pt>
                <c:pt idx="2806">
                  <c:v>6.4</c:v>
                </c:pt>
                <c:pt idx="2807">
                  <c:v>8.1</c:v>
                </c:pt>
                <c:pt idx="2808">
                  <c:v>6.4</c:v>
                </c:pt>
                <c:pt idx="2809">
                  <c:v>7.5</c:v>
                </c:pt>
                <c:pt idx="2810">
                  <c:v>6.9</c:v>
                </c:pt>
                <c:pt idx="2811">
                  <c:v>7.1</c:v>
                </c:pt>
                <c:pt idx="2812">
                  <c:v>7.5</c:v>
                </c:pt>
                <c:pt idx="2813">
                  <c:v>7.2</c:v>
                </c:pt>
                <c:pt idx="2814">
                  <c:v>4.5999999999999996</c:v>
                </c:pt>
                <c:pt idx="2815">
                  <c:v>7.1</c:v>
                </c:pt>
                <c:pt idx="2816">
                  <c:v>6.7</c:v>
                </c:pt>
                <c:pt idx="2817">
                  <c:v>5.5</c:v>
                </c:pt>
                <c:pt idx="2818">
                  <c:v>7.1</c:v>
                </c:pt>
                <c:pt idx="2819">
                  <c:v>6</c:v>
                </c:pt>
                <c:pt idx="2820">
                  <c:v>7.7</c:v>
                </c:pt>
                <c:pt idx="2821">
                  <c:v>4.5</c:v>
                </c:pt>
                <c:pt idx="2822">
                  <c:v>6.7</c:v>
                </c:pt>
                <c:pt idx="2823">
                  <c:v>6.3</c:v>
                </c:pt>
                <c:pt idx="2824">
                  <c:v>6.3</c:v>
                </c:pt>
                <c:pt idx="2825">
                  <c:v>7.3</c:v>
                </c:pt>
                <c:pt idx="2826">
                  <c:v>6.6</c:v>
                </c:pt>
                <c:pt idx="2827">
                  <c:v>6.6</c:v>
                </c:pt>
                <c:pt idx="2828">
                  <c:v>6.7</c:v>
                </c:pt>
                <c:pt idx="2829">
                  <c:v>5.4</c:v>
                </c:pt>
                <c:pt idx="2830">
                  <c:v>5.8</c:v>
                </c:pt>
                <c:pt idx="2831">
                  <c:v>4.0999999999999996</c:v>
                </c:pt>
                <c:pt idx="2832">
                  <c:v>5.3</c:v>
                </c:pt>
                <c:pt idx="2833">
                  <c:v>6.3</c:v>
                </c:pt>
                <c:pt idx="2834">
                  <c:v>7.9</c:v>
                </c:pt>
                <c:pt idx="2835">
                  <c:v>7.3</c:v>
                </c:pt>
                <c:pt idx="2836">
                  <c:v>7.2</c:v>
                </c:pt>
                <c:pt idx="2837">
                  <c:v>4.3</c:v>
                </c:pt>
                <c:pt idx="2838">
                  <c:v>7.7</c:v>
                </c:pt>
                <c:pt idx="2839">
                  <c:v>7.2</c:v>
                </c:pt>
                <c:pt idx="2840">
                  <c:v>7.3</c:v>
                </c:pt>
                <c:pt idx="2841">
                  <c:v>3.8</c:v>
                </c:pt>
                <c:pt idx="2842">
                  <c:v>4.4000000000000004</c:v>
                </c:pt>
                <c:pt idx="2843">
                  <c:v>7.2</c:v>
                </c:pt>
                <c:pt idx="2844">
                  <c:v>5.5</c:v>
                </c:pt>
                <c:pt idx="2845">
                  <c:v>6.2</c:v>
                </c:pt>
                <c:pt idx="2846">
                  <c:v>6.8</c:v>
                </c:pt>
                <c:pt idx="2847">
                  <c:v>6</c:v>
                </c:pt>
                <c:pt idx="2848">
                  <c:v>7.2</c:v>
                </c:pt>
                <c:pt idx="2849">
                  <c:v>6.6</c:v>
                </c:pt>
                <c:pt idx="2850">
                  <c:v>5.9</c:v>
                </c:pt>
                <c:pt idx="2851">
                  <c:v>2.8</c:v>
                </c:pt>
                <c:pt idx="2852">
                  <c:v>7.7</c:v>
                </c:pt>
                <c:pt idx="2853">
                  <c:v>7.3</c:v>
                </c:pt>
                <c:pt idx="2854">
                  <c:v>4.3</c:v>
                </c:pt>
                <c:pt idx="2855">
                  <c:v>5.6</c:v>
                </c:pt>
                <c:pt idx="2856">
                  <c:v>5.4</c:v>
                </c:pt>
                <c:pt idx="2857">
                  <c:v>6.1</c:v>
                </c:pt>
                <c:pt idx="2858">
                  <c:v>6.7</c:v>
                </c:pt>
                <c:pt idx="2859">
                  <c:v>3.9</c:v>
                </c:pt>
                <c:pt idx="2860">
                  <c:v>6.5</c:v>
                </c:pt>
                <c:pt idx="2861">
                  <c:v>6.5</c:v>
                </c:pt>
                <c:pt idx="2862">
                  <c:v>5.5</c:v>
                </c:pt>
                <c:pt idx="2863">
                  <c:v>7.7</c:v>
                </c:pt>
                <c:pt idx="2864">
                  <c:v>4.7</c:v>
                </c:pt>
                <c:pt idx="2865">
                  <c:v>7.7</c:v>
                </c:pt>
                <c:pt idx="2866">
                  <c:v>6.5</c:v>
                </c:pt>
                <c:pt idx="2867">
                  <c:v>6.3</c:v>
                </c:pt>
                <c:pt idx="2868">
                  <c:v>5.3</c:v>
                </c:pt>
                <c:pt idx="2869">
                  <c:v>5.9</c:v>
                </c:pt>
                <c:pt idx="2870">
                  <c:v>7.2</c:v>
                </c:pt>
                <c:pt idx="2871">
                  <c:v>5.2</c:v>
                </c:pt>
                <c:pt idx="2872">
                  <c:v>5.6</c:v>
                </c:pt>
                <c:pt idx="2873">
                  <c:v>3.6</c:v>
                </c:pt>
                <c:pt idx="2874">
                  <c:v>6.2</c:v>
                </c:pt>
                <c:pt idx="2875">
                  <c:v>4.5</c:v>
                </c:pt>
                <c:pt idx="2876">
                  <c:v>6.7</c:v>
                </c:pt>
                <c:pt idx="2877">
                  <c:v>6.3</c:v>
                </c:pt>
                <c:pt idx="2878">
                  <c:v>6.4</c:v>
                </c:pt>
                <c:pt idx="2879">
                  <c:v>5.9</c:v>
                </c:pt>
                <c:pt idx="2880">
                  <c:v>7.3</c:v>
                </c:pt>
                <c:pt idx="2881">
                  <c:v>7.8</c:v>
                </c:pt>
                <c:pt idx="2882">
                  <c:v>5.9</c:v>
                </c:pt>
                <c:pt idx="2883">
                  <c:v>5.3</c:v>
                </c:pt>
                <c:pt idx="2884">
                  <c:v>7</c:v>
                </c:pt>
                <c:pt idx="2885">
                  <c:v>7.1</c:v>
                </c:pt>
                <c:pt idx="2886">
                  <c:v>4.0999999999999996</c:v>
                </c:pt>
                <c:pt idx="2887">
                  <c:v>6.6</c:v>
                </c:pt>
                <c:pt idx="2888">
                  <c:v>7.8</c:v>
                </c:pt>
                <c:pt idx="2889">
                  <c:v>7.8</c:v>
                </c:pt>
                <c:pt idx="2890">
                  <c:v>5.3</c:v>
                </c:pt>
                <c:pt idx="2891">
                  <c:v>7.1</c:v>
                </c:pt>
                <c:pt idx="2892">
                  <c:v>6.5</c:v>
                </c:pt>
                <c:pt idx="2893">
                  <c:v>6.5</c:v>
                </c:pt>
                <c:pt idx="2894">
                  <c:v>6.8</c:v>
                </c:pt>
                <c:pt idx="2895">
                  <c:v>6.2</c:v>
                </c:pt>
                <c:pt idx="2896">
                  <c:v>6.9</c:v>
                </c:pt>
                <c:pt idx="2897">
                  <c:v>7.4</c:v>
                </c:pt>
                <c:pt idx="2898">
                  <c:v>6.2</c:v>
                </c:pt>
                <c:pt idx="2899">
                  <c:v>7.3</c:v>
                </c:pt>
                <c:pt idx="2900">
                  <c:v>6.9</c:v>
                </c:pt>
                <c:pt idx="2901">
                  <c:v>6.3</c:v>
                </c:pt>
                <c:pt idx="2902">
                  <c:v>6.7</c:v>
                </c:pt>
                <c:pt idx="2903">
                  <c:v>6.5</c:v>
                </c:pt>
                <c:pt idx="2904">
                  <c:v>5.6</c:v>
                </c:pt>
                <c:pt idx="2905">
                  <c:v>6.2</c:v>
                </c:pt>
                <c:pt idx="2906">
                  <c:v>7.1</c:v>
                </c:pt>
                <c:pt idx="2907">
                  <c:v>7.2</c:v>
                </c:pt>
                <c:pt idx="2908">
                  <c:v>6.7</c:v>
                </c:pt>
                <c:pt idx="2909">
                  <c:v>6.6</c:v>
                </c:pt>
                <c:pt idx="2910">
                  <c:v>7.2</c:v>
                </c:pt>
                <c:pt idx="2911">
                  <c:v>6.6</c:v>
                </c:pt>
                <c:pt idx="2912">
                  <c:v>6.3</c:v>
                </c:pt>
                <c:pt idx="2913">
                  <c:v>6.5</c:v>
                </c:pt>
                <c:pt idx="2914">
                  <c:v>7.4</c:v>
                </c:pt>
                <c:pt idx="2915">
                  <c:v>6.3</c:v>
                </c:pt>
                <c:pt idx="2916">
                  <c:v>6.7</c:v>
                </c:pt>
                <c:pt idx="2917">
                  <c:v>4.9000000000000004</c:v>
                </c:pt>
                <c:pt idx="2918">
                  <c:v>6.3</c:v>
                </c:pt>
                <c:pt idx="2919">
                  <c:v>7.7</c:v>
                </c:pt>
                <c:pt idx="2920">
                  <c:v>7.1</c:v>
                </c:pt>
                <c:pt idx="2921">
                  <c:v>7</c:v>
                </c:pt>
                <c:pt idx="2922">
                  <c:v>4.9000000000000004</c:v>
                </c:pt>
                <c:pt idx="2923">
                  <c:v>6.7</c:v>
                </c:pt>
                <c:pt idx="2924">
                  <c:v>6.7</c:v>
                </c:pt>
                <c:pt idx="2925">
                  <c:v>7.3</c:v>
                </c:pt>
                <c:pt idx="2926">
                  <c:v>4.9000000000000004</c:v>
                </c:pt>
                <c:pt idx="2927">
                  <c:v>2.8</c:v>
                </c:pt>
                <c:pt idx="2928">
                  <c:v>5.9</c:v>
                </c:pt>
                <c:pt idx="2929">
                  <c:v>6.7</c:v>
                </c:pt>
                <c:pt idx="2930">
                  <c:v>6.6</c:v>
                </c:pt>
                <c:pt idx="2931">
                  <c:v>4.9000000000000004</c:v>
                </c:pt>
                <c:pt idx="2932">
                  <c:v>6.4</c:v>
                </c:pt>
                <c:pt idx="2933">
                  <c:v>6.7</c:v>
                </c:pt>
                <c:pt idx="2934">
                  <c:v>8</c:v>
                </c:pt>
                <c:pt idx="2935">
                  <c:v>5.2</c:v>
                </c:pt>
                <c:pt idx="2936">
                  <c:v>6.4</c:v>
                </c:pt>
                <c:pt idx="2937">
                  <c:v>5.8</c:v>
                </c:pt>
                <c:pt idx="2938">
                  <c:v>6.9</c:v>
                </c:pt>
                <c:pt idx="2939">
                  <c:v>8</c:v>
                </c:pt>
                <c:pt idx="2940">
                  <c:v>3.5</c:v>
                </c:pt>
                <c:pt idx="2941">
                  <c:v>5.8</c:v>
                </c:pt>
                <c:pt idx="2942">
                  <c:v>3</c:v>
                </c:pt>
                <c:pt idx="2943">
                  <c:v>6.5</c:v>
                </c:pt>
                <c:pt idx="2944">
                  <c:v>6.4</c:v>
                </c:pt>
                <c:pt idx="2945">
                  <c:v>6.4</c:v>
                </c:pt>
                <c:pt idx="2946">
                  <c:v>7</c:v>
                </c:pt>
                <c:pt idx="2947">
                  <c:v>6.7</c:v>
                </c:pt>
                <c:pt idx="2948">
                  <c:v>6.5</c:v>
                </c:pt>
                <c:pt idx="2949">
                  <c:v>6</c:v>
                </c:pt>
                <c:pt idx="2950">
                  <c:v>2.2999999999999998</c:v>
                </c:pt>
                <c:pt idx="2951">
                  <c:v>5.7</c:v>
                </c:pt>
                <c:pt idx="2952">
                  <c:v>6.4</c:v>
                </c:pt>
                <c:pt idx="2953">
                  <c:v>6.1</c:v>
                </c:pt>
                <c:pt idx="2954">
                  <c:v>6.1</c:v>
                </c:pt>
                <c:pt idx="2955">
                  <c:v>6.2</c:v>
                </c:pt>
                <c:pt idx="2956">
                  <c:v>6.4</c:v>
                </c:pt>
                <c:pt idx="2957">
                  <c:v>5.0999999999999996</c:v>
                </c:pt>
                <c:pt idx="2958">
                  <c:v>6.2</c:v>
                </c:pt>
                <c:pt idx="2959">
                  <c:v>5.9</c:v>
                </c:pt>
                <c:pt idx="2960">
                  <c:v>6.1</c:v>
                </c:pt>
                <c:pt idx="2961">
                  <c:v>6.4</c:v>
                </c:pt>
                <c:pt idx="2962">
                  <c:v>5.0999999999999996</c:v>
                </c:pt>
                <c:pt idx="2963">
                  <c:v>6.6</c:v>
                </c:pt>
                <c:pt idx="2964">
                  <c:v>6.2</c:v>
                </c:pt>
                <c:pt idx="2965">
                  <c:v>6.8</c:v>
                </c:pt>
                <c:pt idx="2966">
                  <c:v>7.6</c:v>
                </c:pt>
                <c:pt idx="2967">
                  <c:v>6.6</c:v>
                </c:pt>
                <c:pt idx="2968">
                  <c:v>5.5</c:v>
                </c:pt>
                <c:pt idx="2969">
                  <c:v>7.6</c:v>
                </c:pt>
                <c:pt idx="2970">
                  <c:v>6.2</c:v>
                </c:pt>
                <c:pt idx="2971">
                  <c:v>7.3</c:v>
                </c:pt>
                <c:pt idx="2972">
                  <c:v>6.9</c:v>
                </c:pt>
                <c:pt idx="2973">
                  <c:v>6.8</c:v>
                </c:pt>
                <c:pt idx="2974">
                  <c:v>5.6</c:v>
                </c:pt>
                <c:pt idx="2975">
                  <c:v>6.4</c:v>
                </c:pt>
                <c:pt idx="2976">
                  <c:v>6</c:v>
                </c:pt>
                <c:pt idx="2977">
                  <c:v>5.4</c:v>
                </c:pt>
                <c:pt idx="2978">
                  <c:v>7.6</c:v>
                </c:pt>
                <c:pt idx="2979">
                  <c:v>7.1</c:v>
                </c:pt>
                <c:pt idx="2980">
                  <c:v>6.1</c:v>
                </c:pt>
                <c:pt idx="2981">
                  <c:v>6.2</c:v>
                </c:pt>
                <c:pt idx="2982">
                  <c:v>5</c:v>
                </c:pt>
                <c:pt idx="2983">
                  <c:v>7</c:v>
                </c:pt>
                <c:pt idx="2984">
                  <c:v>5.6</c:v>
                </c:pt>
                <c:pt idx="2985">
                  <c:v>4.8</c:v>
                </c:pt>
                <c:pt idx="2986">
                  <c:v>5.0999999999999996</c:v>
                </c:pt>
                <c:pt idx="2987">
                  <c:v>6.2</c:v>
                </c:pt>
                <c:pt idx="2988">
                  <c:v>7</c:v>
                </c:pt>
                <c:pt idx="2989">
                  <c:v>5.4</c:v>
                </c:pt>
                <c:pt idx="2990">
                  <c:v>4.0999999999999996</c:v>
                </c:pt>
                <c:pt idx="2991">
                  <c:v>6.3</c:v>
                </c:pt>
                <c:pt idx="2992">
                  <c:v>5.7</c:v>
                </c:pt>
                <c:pt idx="2993">
                  <c:v>4.9000000000000004</c:v>
                </c:pt>
                <c:pt idx="2994">
                  <c:v>4.2</c:v>
                </c:pt>
                <c:pt idx="2995">
                  <c:v>7</c:v>
                </c:pt>
                <c:pt idx="2996">
                  <c:v>7.7</c:v>
                </c:pt>
                <c:pt idx="2997">
                  <c:v>6.8</c:v>
                </c:pt>
                <c:pt idx="2998">
                  <c:v>6.9</c:v>
                </c:pt>
                <c:pt idx="2999">
                  <c:v>4.8</c:v>
                </c:pt>
                <c:pt idx="3000">
                  <c:v>6.5</c:v>
                </c:pt>
                <c:pt idx="3001">
                  <c:v>7.8</c:v>
                </c:pt>
                <c:pt idx="3002">
                  <c:v>7.6</c:v>
                </c:pt>
                <c:pt idx="3003">
                  <c:v>6.9</c:v>
                </c:pt>
                <c:pt idx="3004">
                  <c:v>6.7</c:v>
                </c:pt>
                <c:pt idx="3005">
                  <c:v>4.9000000000000004</c:v>
                </c:pt>
                <c:pt idx="3006">
                  <c:v>7.3</c:v>
                </c:pt>
                <c:pt idx="3007">
                  <c:v>6.7</c:v>
                </c:pt>
                <c:pt idx="3008">
                  <c:v>6.5</c:v>
                </c:pt>
                <c:pt idx="3009">
                  <c:v>6</c:v>
                </c:pt>
                <c:pt idx="3010">
                  <c:v>5.5</c:v>
                </c:pt>
                <c:pt idx="3011">
                  <c:v>6.7</c:v>
                </c:pt>
                <c:pt idx="3012">
                  <c:v>5.7</c:v>
                </c:pt>
                <c:pt idx="3013">
                  <c:v>6.4</c:v>
                </c:pt>
                <c:pt idx="3014">
                  <c:v>6.2</c:v>
                </c:pt>
                <c:pt idx="3015">
                  <c:v>7.1</c:v>
                </c:pt>
                <c:pt idx="3016">
                  <c:v>7.1</c:v>
                </c:pt>
                <c:pt idx="3017">
                  <c:v>5.8</c:v>
                </c:pt>
                <c:pt idx="3018">
                  <c:v>7</c:v>
                </c:pt>
                <c:pt idx="3019">
                  <c:v>6</c:v>
                </c:pt>
                <c:pt idx="3020">
                  <c:v>6.3</c:v>
                </c:pt>
                <c:pt idx="3021">
                  <c:v>6.5</c:v>
                </c:pt>
                <c:pt idx="3022">
                  <c:v>6.2</c:v>
                </c:pt>
                <c:pt idx="3023">
                  <c:v>6.7</c:v>
                </c:pt>
                <c:pt idx="3024">
                  <c:v>7.2</c:v>
                </c:pt>
                <c:pt idx="3025">
                  <c:v>6.6</c:v>
                </c:pt>
                <c:pt idx="3026">
                  <c:v>6.2</c:v>
                </c:pt>
                <c:pt idx="3027">
                  <c:v>5.9</c:v>
                </c:pt>
                <c:pt idx="3028">
                  <c:v>3.8</c:v>
                </c:pt>
                <c:pt idx="3029">
                  <c:v>7.4</c:v>
                </c:pt>
                <c:pt idx="3030">
                  <c:v>6.9</c:v>
                </c:pt>
                <c:pt idx="3031">
                  <c:v>6.3</c:v>
                </c:pt>
                <c:pt idx="3032">
                  <c:v>6.1</c:v>
                </c:pt>
                <c:pt idx="3033">
                  <c:v>6.9</c:v>
                </c:pt>
                <c:pt idx="3034">
                  <c:v>7</c:v>
                </c:pt>
                <c:pt idx="3035">
                  <c:v>6.3</c:v>
                </c:pt>
                <c:pt idx="3036">
                  <c:v>3.7</c:v>
                </c:pt>
                <c:pt idx="3037">
                  <c:v>2.1</c:v>
                </c:pt>
                <c:pt idx="3038">
                  <c:v>7</c:v>
                </c:pt>
                <c:pt idx="3039">
                  <c:v>6.8</c:v>
                </c:pt>
                <c:pt idx="3040">
                  <c:v>6.7</c:v>
                </c:pt>
                <c:pt idx="3041">
                  <c:v>6</c:v>
                </c:pt>
                <c:pt idx="3042">
                  <c:v>7.5</c:v>
                </c:pt>
                <c:pt idx="3043">
                  <c:v>8.3000000000000007</c:v>
                </c:pt>
                <c:pt idx="3044">
                  <c:v>4.5</c:v>
                </c:pt>
                <c:pt idx="3045">
                  <c:v>4</c:v>
                </c:pt>
                <c:pt idx="3046">
                  <c:v>4.8</c:v>
                </c:pt>
                <c:pt idx="3047">
                  <c:v>5.5</c:v>
                </c:pt>
                <c:pt idx="3048">
                  <c:v>6.1</c:v>
                </c:pt>
                <c:pt idx="3049">
                  <c:v>6.4</c:v>
                </c:pt>
                <c:pt idx="3050">
                  <c:v>6.3</c:v>
                </c:pt>
                <c:pt idx="3051">
                  <c:v>5.9</c:v>
                </c:pt>
                <c:pt idx="3052">
                  <c:v>6.7</c:v>
                </c:pt>
                <c:pt idx="3053">
                  <c:v>7.1</c:v>
                </c:pt>
                <c:pt idx="3054">
                  <c:v>2.8</c:v>
                </c:pt>
                <c:pt idx="3055">
                  <c:v>4.0999999999999996</c:v>
                </c:pt>
                <c:pt idx="3056">
                  <c:v>4.2</c:v>
                </c:pt>
                <c:pt idx="3057">
                  <c:v>6.8</c:v>
                </c:pt>
                <c:pt idx="3058">
                  <c:v>6.8</c:v>
                </c:pt>
                <c:pt idx="3059">
                  <c:v>5.0999999999999996</c:v>
                </c:pt>
                <c:pt idx="3060">
                  <c:v>6.3</c:v>
                </c:pt>
                <c:pt idx="3061">
                  <c:v>4.8</c:v>
                </c:pt>
                <c:pt idx="3062">
                  <c:v>6.7</c:v>
                </c:pt>
                <c:pt idx="3063">
                  <c:v>4.5999999999999996</c:v>
                </c:pt>
                <c:pt idx="3064">
                  <c:v>6.3</c:v>
                </c:pt>
                <c:pt idx="3065">
                  <c:v>7.4</c:v>
                </c:pt>
                <c:pt idx="3066">
                  <c:v>7.5</c:v>
                </c:pt>
                <c:pt idx="3067">
                  <c:v>5.0999999999999996</c:v>
                </c:pt>
                <c:pt idx="3068">
                  <c:v>4</c:v>
                </c:pt>
                <c:pt idx="3069">
                  <c:v>6.6</c:v>
                </c:pt>
                <c:pt idx="3070">
                  <c:v>5.2</c:v>
                </c:pt>
                <c:pt idx="3071">
                  <c:v>5.9</c:v>
                </c:pt>
                <c:pt idx="3072">
                  <c:v>7.7</c:v>
                </c:pt>
                <c:pt idx="3073">
                  <c:v>6.4</c:v>
                </c:pt>
                <c:pt idx="3074">
                  <c:v>7.8</c:v>
                </c:pt>
                <c:pt idx="3075">
                  <c:v>6.1</c:v>
                </c:pt>
                <c:pt idx="3076">
                  <c:v>6.3</c:v>
                </c:pt>
                <c:pt idx="3077">
                  <c:v>6</c:v>
                </c:pt>
                <c:pt idx="3078">
                  <c:v>4.9000000000000004</c:v>
                </c:pt>
                <c:pt idx="3079">
                  <c:v>6.7</c:v>
                </c:pt>
                <c:pt idx="3080">
                  <c:v>6.5</c:v>
                </c:pt>
                <c:pt idx="3081">
                  <c:v>6.5</c:v>
                </c:pt>
                <c:pt idx="3082">
                  <c:v>8.1999999999999993</c:v>
                </c:pt>
                <c:pt idx="3083">
                  <c:v>7.8</c:v>
                </c:pt>
                <c:pt idx="3084">
                  <c:v>4.8</c:v>
                </c:pt>
                <c:pt idx="3085">
                  <c:v>4.0999999999999996</c:v>
                </c:pt>
                <c:pt idx="3086">
                  <c:v>6.7</c:v>
                </c:pt>
                <c:pt idx="3087">
                  <c:v>6.2</c:v>
                </c:pt>
                <c:pt idx="3088">
                  <c:v>4.9000000000000004</c:v>
                </c:pt>
                <c:pt idx="3089">
                  <c:v>7.3</c:v>
                </c:pt>
                <c:pt idx="3090">
                  <c:v>6.8</c:v>
                </c:pt>
                <c:pt idx="3091">
                  <c:v>7.4</c:v>
                </c:pt>
                <c:pt idx="3092">
                  <c:v>4.9000000000000004</c:v>
                </c:pt>
                <c:pt idx="3093">
                  <c:v>6.5</c:v>
                </c:pt>
                <c:pt idx="3094">
                  <c:v>6.2</c:v>
                </c:pt>
                <c:pt idx="3095">
                  <c:v>7</c:v>
                </c:pt>
                <c:pt idx="3096">
                  <c:v>6.3</c:v>
                </c:pt>
                <c:pt idx="3097">
                  <c:v>6.4</c:v>
                </c:pt>
                <c:pt idx="3098">
                  <c:v>6.2</c:v>
                </c:pt>
                <c:pt idx="3099">
                  <c:v>5.4</c:v>
                </c:pt>
                <c:pt idx="3100">
                  <c:v>5.4</c:v>
                </c:pt>
                <c:pt idx="3101">
                  <c:v>4.8</c:v>
                </c:pt>
                <c:pt idx="3102">
                  <c:v>7.9</c:v>
                </c:pt>
                <c:pt idx="3103">
                  <c:v>5.4</c:v>
                </c:pt>
                <c:pt idx="3104">
                  <c:v>6.5</c:v>
                </c:pt>
                <c:pt idx="3105">
                  <c:v>6</c:v>
                </c:pt>
                <c:pt idx="3106">
                  <c:v>5.6</c:v>
                </c:pt>
                <c:pt idx="3107">
                  <c:v>6.2</c:v>
                </c:pt>
                <c:pt idx="3108">
                  <c:v>6.2</c:v>
                </c:pt>
                <c:pt idx="3109">
                  <c:v>6.2</c:v>
                </c:pt>
                <c:pt idx="3110">
                  <c:v>6.7</c:v>
                </c:pt>
                <c:pt idx="3111">
                  <c:v>5.6</c:v>
                </c:pt>
                <c:pt idx="3112">
                  <c:v>5.4</c:v>
                </c:pt>
                <c:pt idx="3113">
                  <c:v>6.2</c:v>
                </c:pt>
                <c:pt idx="3114">
                  <c:v>6.2</c:v>
                </c:pt>
                <c:pt idx="3115">
                  <c:v>5.7</c:v>
                </c:pt>
                <c:pt idx="3116">
                  <c:v>7</c:v>
                </c:pt>
                <c:pt idx="3117">
                  <c:v>4.8</c:v>
                </c:pt>
                <c:pt idx="3118">
                  <c:v>7.6</c:v>
                </c:pt>
                <c:pt idx="3119">
                  <c:v>7.8</c:v>
                </c:pt>
                <c:pt idx="3120">
                  <c:v>7.4</c:v>
                </c:pt>
                <c:pt idx="3121">
                  <c:v>6.1</c:v>
                </c:pt>
                <c:pt idx="3122">
                  <c:v>6</c:v>
                </c:pt>
                <c:pt idx="3123">
                  <c:v>5.9</c:v>
                </c:pt>
                <c:pt idx="3124">
                  <c:v>5.4</c:v>
                </c:pt>
                <c:pt idx="3125">
                  <c:v>6.5</c:v>
                </c:pt>
                <c:pt idx="3126">
                  <c:v>6.1</c:v>
                </c:pt>
                <c:pt idx="3127">
                  <c:v>5.2</c:v>
                </c:pt>
                <c:pt idx="3128">
                  <c:v>7.8</c:v>
                </c:pt>
                <c:pt idx="3129">
                  <c:v>5.8</c:v>
                </c:pt>
                <c:pt idx="3130">
                  <c:v>6.1</c:v>
                </c:pt>
                <c:pt idx="3131">
                  <c:v>6.7</c:v>
                </c:pt>
                <c:pt idx="3132">
                  <c:v>4</c:v>
                </c:pt>
                <c:pt idx="3133">
                  <c:v>4.8</c:v>
                </c:pt>
                <c:pt idx="3134">
                  <c:v>5.8</c:v>
                </c:pt>
                <c:pt idx="3135">
                  <c:v>5.8</c:v>
                </c:pt>
                <c:pt idx="3136">
                  <c:v>7.1</c:v>
                </c:pt>
                <c:pt idx="3137">
                  <c:v>5.9</c:v>
                </c:pt>
                <c:pt idx="3138">
                  <c:v>7</c:v>
                </c:pt>
                <c:pt idx="3139">
                  <c:v>7.1</c:v>
                </c:pt>
                <c:pt idx="3140">
                  <c:v>6.6</c:v>
                </c:pt>
                <c:pt idx="3141">
                  <c:v>5.8</c:v>
                </c:pt>
                <c:pt idx="3142">
                  <c:v>5.9</c:v>
                </c:pt>
                <c:pt idx="3143">
                  <c:v>5.3</c:v>
                </c:pt>
                <c:pt idx="3144">
                  <c:v>7.1</c:v>
                </c:pt>
                <c:pt idx="3145">
                  <c:v>6.8</c:v>
                </c:pt>
                <c:pt idx="3146">
                  <c:v>6</c:v>
                </c:pt>
                <c:pt idx="3147">
                  <c:v>6.9</c:v>
                </c:pt>
                <c:pt idx="3148">
                  <c:v>5.7</c:v>
                </c:pt>
                <c:pt idx="3149">
                  <c:v>5.9</c:v>
                </c:pt>
                <c:pt idx="3150">
                  <c:v>5.5</c:v>
                </c:pt>
                <c:pt idx="3151">
                  <c:v>5.7</c:v>
                </c:pt>
                <c:pt idx="3152">
                  <c:v>6.6</c:v>
                </c:pt>
                <c:pt idx="3153">
                  <c:v>6.6</c:v>
                </c:pt>
                <c:pt idx="3154">
                  <c:v>6.2</c:v>
                </c:pt>
                <c:pt idx="3155">
                  <c:v>7.5</c:v>
                </c:pt>
                <c:pt idx="3156">
                  <c:v>7.3</c:v>
                </c:pt>
                <c:pt idx="3157">
                  <c:v>6.2</c:v>
                </c:pt>
                <c:pt idx="3158">
                  <c:v>6.5</c:v>
                </c:pt>
                <c:pt idx="3159">
                  <c:v>7</c:v>
                </c:pt>
                <c:pt idx="3160">
                  <c:v>7.7</c:v>
                </c:pt>
                <c:pt idx="3161">
                  <c:v>6</c:v>
                </c:pt>
                <c:pt idx="3162">
                  <c:v>7.8</c:v>
                </c:pt>
                <c:pt idx="3163">
                  <c:v>7.4</c:v>
                </c:pt>
                <c:pt idx="3164">
                  <c:v>6.4</c:v>
                </c:pt>
                <c:pt idx="3165">
                  <c:v>2.4</c:v>
                </c:pt>
                <c:pt idx="3166">
                  <c:v>7.1</c:v>
                </c:pt>
                <c:pt idx="3167">
                  <c:v>6.7</c:v>
                </c:pt>
                <c:pt idx="3168">
                  <c:v>7.6</c:v>
                </c:pt>
                <c:pt idx="3169">
                  <c:v>5.4</c:v>
                </c:pt>
                <c:pt idx="3170">
                  <c:v>6.8</c:v>
                </c:pt>
                <c:pt idx="3171">
                  <c:v>7.1</c:v>
                </c:pt>
                <c:pt idx="3172">
                  <c:v>5.2</c:v>
                </c:pt>
                <c:pt idx="3173">
                  <c:v>6.8</c:v>
                </c:pt>
                <c:pt idx="3174">
                  <c:v>6.3</c:v>
                </c:pt>
                <c:pt idx="3175">
                  <c:v>5.9</c:v>
                </c:pt>
                <c:pt idx="3176">
                  <c:v>6.7</c:v>
                </c:pt>
                <c:pt idx="3177">
                  <c:v>7.3</c:v>
                </c:pt>
                <c:pt idx="3178">
                  <c:v>7.5</c:v>
                </c:pt>
                <c:pt idx="3179">
                  <c:v>6.4</c:v>
                </c:pt>
                <c:pt idx="3180">
                  <c:v>6.4</c:v>
                </c:pt>
                <c:pt idx="3181">
                  <c:v>5.9</c:v>
                </c:pt>
                <c:pt idx="3182">
                  <c:v>5.3</c:v>
                </c:pt>
                <c:pt idx="3183">
                  <c:v>4.2</c:v>
                </c:pt>
                <c:pt idx="3184">
                  <c:v>6.6</c:v>
                </c:pt>
                <c:pt idx="3185">
                  <c:v>6.2</c:v>
                </c:pt>
                <c:pt idx="3186">
                  <c:v>6.9</c:v>
                </c:pt>
                <c:pt idx="3187">
                  <c:v>2.9</c:v>
                </c:pt>
                <c:pt idx="3188">
                  <c:v>6.5</c:v>
                </c:pt>
                <c:pt idx="3189">
                  <c:v>5.8</c:v>
                </c:pt>
                <c:pt idx="3190">
                  <c:v>6.6</c:v>
                </c:pt>
                <c:pt idx="3191">
                  <c:v>6.8</c:v>
                </c:pt>
                <c:pt idx="3192">
                  <c:v>7.8</c:v>
                </c:pt>
                <c:pt idx="3193">
                  <c:v>5.5</c:v>
                </c:pt>
                <c:pt idx="3194">
                  <c:v>6.1</c:v>
                </c:pt>
                <c:pt idx="3195">
                  <c:v>6.4</c:v>
                </c:pt>
                <c:pt idx="3196">
                  <c:v>6.8</c:v>
                </c:pt>
                <c:pt idx="3197">
                  <c:v>5.8</c:v>
                </c:pt>
                <c:pt idx="3198">
                  <c:v>5.7</c:v>
                </c:pt>
                <c:pt idx="3199">
                  <c:v>6.7</c:v>
                </c:pt>
                <c:pt idx="3200">
                  <c:v>5.0999999999999996</c:v>
                </c:pt>
                <c:pt idx="3201">
                  <c:v>4.7</c:v>
                </c:pt>
                <c:pt idx="3202">
                  <c:v>5.3</c:v>
                </c:pt>
                <c:pt idx="3203">
                  <c:v>6.1</c:v>
                </c:pt>
                <c:pt idx="3204">
                  <c:v>7.3</c:v>
                </c:pt>
                <c:pt idx="3205">
                  <c:v>6.4</c:v>
                </c:pt>
                <c:pt idx="3206">
                  <c:v>3.6</c:v>
                </c:pt>
                <c:pt idx="3207">
                  <c:v>6.9</c:v>
                </c:pt>
                <c:pt idx="3208">
                  <c:v>6.5</c:v>
                </c:pt>
                <c:pt idx="3209">
                  <c:v>7.2</c:v>
                </c:pt>
                <c:pt idx="3210">
                  <c:v>6.5</c:v>
                </c:pt>
                <c:pt idx="3211">
                  <c:v>6.1</c:v>
                </c:pt>
                <c:pt idx="3212">
                  <c:v>7</c:v>
                </c:pt>
                <c:pt idx="3213">
                  <c:v>5.7</c:v>
                </c:pt>
                <c:pt idx="3214">
                  <c:v>7.1</c:v>
                </c:pt>
                <c:pt idx="3215">
                  <c:v>6.5</c:v>
                </c:pt>
                <c:pt idx="3216">
                  <c:v>5.7</c:v>
                </c:pt>
                <c:pt idx="3217">
                  <c:v>5.3</c:v>
                </c:pt>
                <c:pt idx="3218">
                  <c:v>5.3</c:v>
                </c:pt>
                <c:pt idx="3219">
                  <c:v>5.5</c:v>
                </c:pt>
                <c:pt idx="3220">
                  <c:v>4.5999999999999996</c:v>
                </c:pt>
                <c:pt idx="3221">
                  <c:v>8.4</c:v>
                </c:pt>
                <c:pt idx="3222">
                  <c:v>5.4</c:v>
                </c:pt>
                <c:pt idx="3223">
                  <c:v>5.5</c:v>
                </c:pt>
                <c:pt idx="3224">
                  <c:v>6.2</c:v>
                </c:pt>
                <c:pt idx="3225">
                  <c:v>3.6</c:v>
                </c:pt>
                <c:pt idx="3226">
                  <c:v>5.4</c:v>
                </c:pt>
                <c:pt idx="3227">
                  <c:v>7.1</c:v>
                </c:pt>
                <c:pt idx="3228">
                  <c:v>5.8</c:v>
                </c:pt>
                <c:pt idx="3229">
                  <c:v>7.3</c:v>
                </c:pt>
                <c:pt idx="3230">
                  <c:v>7.4</c:v>
                </c:pt>
                <c:pt idx="3231">
                  <c:v>5.7</c:v>
                </c:pt>
                <c:pt idx="3232">
                  <c:v>6.7</c:v>
                </c:pt>
                <c:pt idx="3233">
                  <c:v>6</c:v>
                </c:pt>
                <c:pt idx="3234">
                  <c:v>6.3</c:v>
                </c:pt>
                <c:pt idx="3235">
                  <c:v>6</c:v>
                </c:pt>
                <c:pt idx="3236">
                  <c:v>4.8</c:v>
                </c:pt>
                <c:pt idx="3237">
                  <c:v>7.3</c:v>
                </c:pt>
                <c:pt idx="3238">
                  <c:v>5.0999999999999996</c:v>
                </c:pt>
                <c:pt idx="3239">
                  <c:v>4.5</c:v>
                </c:pt>
                <c:pt idx="3240">
                  <c:v>5.4</c:v>
                </c:pt>
                <c:pt idx="3241">
                  <c:v>5.0999999999999996</c:v>
                </c:pt>
                <c:pt idx="3242">
                  <c:v>5.9</c:v>
                </c:pt>
                <c:pt idx="3243">
                  <c:v>6.8</c:v>
                </c:pt>
                <c:pt idx="3244">
                  <c:v>6.9</c:v>
                </c:pt>
                <c:pt idx="3245">
                  <c:v>6.5</c:v>
                </c:pt>
                <c:pt idx="3246">
                  <c:v>6.9</c:v>
                </c:pt>
                <c:pt idx="3247">
                  <c:v>5.8</c:v>
                </c:pt>
                <c:pt idx="3248">
                  <c:v>6.4</c:v>
                </c:pt>
                <c:pt idx="3249">
                  <c:v>5.9</c:v>
                </c:pt>
                <c:pt idx="3250">
                  <c:v>5.3</c:v>
                </c:pt>
                <c:pt idx="3251">
                  <c:v>7.2</c:v>
                </c:pt>
                <c:pt idx="3252">
                  <c:v>6</c:v>
                </c:pt>
                <c:pt idx="3253">
                  <c:v>7.6</c:v>
                </c:pt>
                <c:pt idx="3254">
                  <c:v>5.5</c:v>
                </c:pt>
                <c:pt idx="3255">
                  <c:v>8.8000000000000007</c:v>
                </c:pt>
                <c:pt idx="3256">
                  <c:v>7.3</c:v>
                </c:pt>
                <c:pt idx="3257">
                  <c:v>7.6</c:v>
                </c:pt>
                <c:pt idx="3258">
                  <c:v>6.7</c:v>
                </c:pt>
                <c:pt idx="3259">
                  <c:v>7.5</c:v>
                </c:pt>
                <c:pt idx="3260">
                  <c:v>5.9</c:v>
                </c:pt>
                <c:pt idx="3261">
                  <c:v>5.9</c:v>
                </c:pt>
                <c:pt idx="3262">
                  <c:v>8</c:v>
                </c:pt>
                <c:pt idx="3263">
                  <c:v>6.6</c:v>
                </c:pt>
                <c:pt idx="3264">
                  <c:v>6.3</c:v>
                </c:pt>
                <c:pt idx="3265">
                  <c:v>7.1</c:v>
                </c:pt>
                <c:pt idx="3266">
                  <c:v>6</c:v>
                </c:pt>
                <c:pt idx="3267">
                  <c:v>7</c:v>
                </c:pt>
                <c:pt idx="3268">
                  <c:v>6</c:v>
                </c:pt>
                <c:pt idx="3269">
                  <c:v>6.1</c:v>
                </c:pt>
                <c:pt idx="3270">
                  <c:v>7.3</c:v>
                </c:pt>
                <c:pt idx="3271">
                  <c:v>6.3</c:v>
                </c:pt>
                <c:pt idx="3272">
                  <c:v>7.2</c:v>
                </c:pt>
                <c:pt idx="3273">
                  <c:v>6</c:v>
                </c:pt>
                <c:pt idx="3274">
                  <c:v>5.6</c:v>
                </c:pt>
                <c:pt idx="3275">
                  <c:v>7.9</c:v>
                </c:pt>
                <c:pt idx="3276">
                  <c:v>5.6</c:v>
                </c:pt>
                <c:pt idx="3277">
                  <c:v>6.9</c:v>
                </c:pt>
                <c:pt idx="3278">
                  <c:v>4.9000000000000004</c:v>
                </c:pt>
                <c:pt idx="3279">
                  <c:v>6.6</c:v>
                </c:pt>
                <c:pt idx="3280">
                  <c:v>5.6</c:v>
                </c:pt>
                <c:pt idx="3281">
                  <c:v>6.1</c:v>
                </c:pt>
                <c:pt idx="3282">
                  <c:v>4.8</c:v>
                </c:pt>
                <c:pt idx="3283">
                  <c:v>5.9</c:v>
                </c:pt>
                <c:pt idx="3284">
                  <c:v>7.6</c:v>
                </c:pt>
                <c:pt idx="3285">
                  <c:v>7.3</c:v>
                </c:pt>
                <c:pt idx="3286">
                  <c:v>5.4</c:v>
                </c:pt>
                <c:pt idx="3287">
                  <c:v>7</c:v>
                </c:pt>
                <c:pt idx="3288">
                  <c:v>6.8</c:v>
                </c:pt>
                <c:pt idx="3289">
                  <c:v>4.9000000000000004</c:v>
                </c:pt>
                <c:pt idx="3290">
                  <c:v>6.7</c:v>
                </c:pt>
                <c:pt idx="3291">
                  <c:v>5.6</c:v>
                </c:pt>
                <c:pt idx="3292">
                  <c:v>6.3</c:v>
                </c:pt>
                <c:pt idx="3293">
                  <c:v>4.7</c:v>
                </c:pt>
                <c:pt idx="3294">
                  <c:v>6.9</c:v>
                </c:pt>
                <c:pt idx="3295">
                  <c:v>7.5</c:v>
                </c:pt>
                <c:pt idx="3296">
                  <c:v>4.5999999999999996</c:v>
                </c:pt>
                <c:pt idx="3297">
                  <c:v>6.5</c:v>
                </c:pt>
                <c:pt idx="3298">
                  <c:v>3.3</c:v>
                </c:pt>
                <c:pt idx="3299">
                  <c:v>6</c:v>
                </c:pt>
                <c:pt idx="3300">
                  <c:v>5.4</c:v>
                </c:pt>
                <c:pt idx="3301">
                  <c:v>7.7</c:v>
                </c:pt>
                <c:pt idx="3302">
                  <c:v>7.9</c:v>
                </c:pt>
                <c:pt idx="3303">
                  <c:v>5.5</c:v>
                </c:pt>
                <c:pt idx="3304">
                  <c:v>4.7</c:v>
                </c:pt>
                <c:pt idx="3305">
                  <c:v>6.3</c:v>
                </c:pt>
                <c:pt idx="3306">
                  <c:v>5.4</c:v>
                </c:pt>
                <c:pt idx="3307">
                  <c:v>6.9</c:v>
                </c:pt>
                <c:pt idx="3308">
                  <c:v>7.6</c:v>
                </c:pt>
                <c:pt idx="3309">
                  <c:v>5.6</c:v>
                </c:pt>
                <c:pt idx="3310">
                  <c:v>6.7</c:v>
                </c:pt>
                <c:pt idx="3311">
                  <c:v>5.5</c:v>
                </c:pt>
                <c:pt idx="3312">
                  <c:v>5.8</c:v>
                </c:pt>
                <c:pt idx="3313">
                  <c:v>5.6</c:v>
                </c:pt>
                <c:pt idx="3314">
                  <c:v>7.7</c:v>
                </c:pt>
                <c:pt idx="3315">
                  <c:v>6.8</c:v>
                </c:pt>
                <c:pt idx="3316">
                  <c:v>7.2</c:v>
                </c:pt>
                <c:pt idx="3317">
                  <c:v>7.1</c:v>
                </c:pt>
                <c:pt idx="3318">
                  <c:v>5.8</c:v>
                </c:pt>
                <c:pt idx="3319">
                  <c:v>7.3</c:v>
                </c:pt>
                <c:pt idx="3320">
                  <c:v>6</c:v>
                </c:pt>
                <c:pt idx="3321">
                  <c:v>6.7</c:v>
                </c:pt>
                <c:pt idx="3322">
                  <c:v>5.9</c:v>
                </c:pt>
                <c:pt idx="3323">
                  <c:v>7</c:v>
                </c:pt>
                <c:pt idx="3324">
                  <c:v>6.3</c:v>
                </c:pt>
                <c:pt idx="3325">
                  <c:v>3.8</c:v>
                </c:pt>
                <c:pt idx="3326">
                  <c:v>6.1</c:v>
                </c:pt>
                <c:pt idx="3327">
                  <c:v>6.6</c:v>
                </c:pt>
                <c:pt idx="3328">
                  <c:v>6.4</c:v>
                </c:pt>
                <c:pt idx="3329">
                  <c:v>5.0999999999999996</c:v>
                </c:pt>
                <c:pt idx="3330">
                  <c:v>5.8</c:v>
                </c:pt>
                <c:pt idx="3331">
                  <c:v>6.9</c:v>
                </c:pt>
                <c:pt idx="3332">
                  <c:v>7.5</c:v>
                </c:pt>
                <c:pt idx="3333">
                  <c:v>7.3</c:v>
                </c:pt>
                <c:pt idx="3334">
                  <c:v>8</c:v>
                </c:pt>
                <c:pt idx="3335">
                  <c:v>6.4</c:v>
                </c:pt>
                <c:pt idx="3336">
                  <c:v>5.2</c:v>
                </c:pt>
                <c:pt idx="3337">
                  <c:v>6.5</c:v>
                </c:pt>
                <c:pt idx="3338">
                  <c:v>5.0999999999999996</c:v>
                </c:pt>
                <c:pt idx="3339">
                  <c:v>7.1</c:v>
                </c:pt>
                <c:pt idx="3340">
                  <c:v>6.1</c:v>
                </c:pt>
                <c:pt idx="3341">
                  <c:v>6.7</c:v>
                </c:pt>
                <c:pt idx="3342">
                  <c:v>5.7</c:v>
                </c:pt>
                <c:pt idx="3343">
                  <c:v>7.9</c:v>
                </c:pt>
                <c:pt idx="3344">
                  <c:v>7</c:v>
                </c:pt>
                <c:pt idx="3345">
                  <c:v>5.9</c:v>
                </c:pt>
                <c:pt idx="3346">
                  <c:v>4.5</c:v>
                </c:pt>
                <c:pt idx="3347">
                  <c:v>5.9</c:v>
                </c:pt>
                <c:pt idx="3348">
                  <c:v>5.8</c:v>
                </c:pt>
                <c:pt idx="3349">
                  <c:v>6.7</c:v>
                </c:pt>
                <c:pt idx="3350">
                  <c:v>7.7</c:v>
                </c:pt>
                <c:pt idx="3351">
                  <c:v>6.7</c:v>
                </c:pt>
                <c:pt idx="3352">
                  <c:v>7.3</c:v>
                </c:pt>
                <c:pt idx="3353">
                  <c:v>7.7</c:v>
                </c:pt>
                <c:pt idx="3354">
                  <c:v>5.2</c:v>
                </c:pt>
                <c:pt idx="3355">
                  <c:v>6.5</c:v>
                </c:pt>
                <c:pt idx="3356">
                  <c:v>7</c:v>
                </c:pt>
                <c:pt idx="3357">
                  <c:v>6.5</c:v>
                </c:pt>
                <c:pt idx="3358">
                  <c:v>5.9</c:v>
                </c:pt>
                <c:pt idx="3359">
                  <c:v>6.1</c:v>
                </c:pt>
                <c:pt idx="3360">
                  <c:v>6.3</c:v>
                </c:pt>
                <c:pt idx="3361">
                  <c:v>6.8</c:v>
                </c:pt>
                <c:pt idx="3362">
                  <c:v>6</c:v>
                </c:pt>
                <c:pt idx="3363">
                  <c:v>6.2</c:v>
                </c:pt>
                <c:pt idx="3364">
                  <c:v>6.1</c:v>
                </c:pt>
                <c:pt idx="3365">
                  <c:v>5.6</c:v>
                </c:pt>
                <c:pt idx="3366">
                  <c:v>6.7</c:v>
                </c:pt>
                <c:pt idx="3367">
                  <c:v>6.5</c:v>
                </c:pt>
                <c:pt idx="3368">
                  <c:v>6.4</c:v>
                </c:pt>
                <c:pt idx="3369">
                  <c:v>7.1</c:v>
                </c:pt>
                <c:pt idx="3370">
                  <c:v>5.0999999999999996</c:v>
                </c:pt>
                <c:pt idx="3371">
                  <c:v>6.4</c:v>
                </c:pt>
                <c:pt idx="3372">
                  <c:v>5.3</c:v>
                </c:pt>
                <c:pt idx="3373">
                  <c:v>5.6</c:v>
                </c:pt>
                <c:pt idx="3374">
                  <c:v>5.3</c:v>
                </c:pt>
                <c:pt idx="3375">
                  <c:v>5.9</c:v>
                </c:pt>
                <c:pt idx="3376">
                  <c:v>6.7</c:v>
                </c:pt>
                <c:pt idx="3377">
                  <c:v>6.9</c:v>
                </c:pt>
                <c:pt idx="3378">
                  <c:v>5.7</c:v>
                </c:pt>
                <c:pt idx="3379">
                  <c:v>6.7</c:v>
                </c:pt>
                <c:pt idx="3380">
                  <c:v>6</c:v>
                </c:pt>
                <c:pt idx="3381">
                  <c:v>6.2</c:v>
                </c:pt>
                <c:pt idx="3382">
                  <c:v>6</c:v>
                </c:pt>
                <c:pt idx="3383">
                  <c:v>7.2</c:v>
                </c:pt>
                <c:pt idx="3384">
                  <c:v>6.2</c:v>
                </c:pt>
                <c:pt idx="3385">
                  <c:v>5.8</c:v>
                </c:pt>
                <c:pt idx="3386">
                  <c:v>5.4</c:v>
                </c:pt>
                <c:pt idx="3387">
                  <c:v>6</c:v>
                </c:pt>
                <c:pt idx="3388">
                  <c:v>5.5</c:v>
                </c:pt>
                <c:pt idx="3389">
                  <c:v>6.8</c:v>
                </c:pt>
                <c:pt idx="3390">
                  <c:v>6.4</c:v>
                </c:pt>
                <c:pt idx="3391">
                  <c:v>7</c:v>
                </c:pt>
                <c:pt idx="3392">
                  <c:v>5.5</c:v>
                </c:pt>
                <c:pt idx="3393">
                  <c:v>5.9</c:v>
                </c:pt>
                <c:pt idx="3394">
                  <c:v>7.3</c:v>
                </c:pt>
                <c:pt idx="3395">
                  <c:v>4.5</c:v>
                </c:pt>
                <c:pt idx="3396">
                  <c:v>5.8</c:v>
                </c:pt>
                <c:pt idx="3397">
                  <c:v>6</c:v>
                </c:pt>
                <c:pt idx="3398">
                  <c:v>7.4</c:v>
                </c:pt>
                <c:pt idx="3399">
                  <c:v>2.7</c:v>
                </c:pt>
                <c:pt idx="3400">
                  <c:v>6.7</c:v>
                </c:pt>
                <c:pt idx="3401">
                  <c:v>6.9</c:v>
                </c:pt>
                <c:pt idx="3402">
                  <c:v>6.8</c:v>
                </c:pt>
                <c:pt idx="3403">
                  <c:v>5.5</c:v>
                </c:pt>
                <c:pt idx="3404">
                  <c:v>5.8</c:v>
                </c:pt>
                <c:pt idx="3405">
                  <c:v>7.1</c:v>
                </c:pt>
                <c:pt idx="3406">
                  <c:v>4.7</c:v>
                </c:pt>
                <c:pt idx="3407">
                  <c:v>5.9</c:v>
                </c:pt>
                <c:pt idx="3408">
                  <c:v>4.2</c:v>
                </c:pt>
                <c:pt idx="3409">
                  <c:v>6.6</c:v>
                </c:pt>
                <c:pt idx="3410">
                  <c:v>6.3</c:v>
                </c:pt>
                <c:pt idx="3411">
                  <c:v>5.4</c:v>
                </c:pt>
                <c:pt idx="3412">
                  <c:v>6.1</c:v>
                </c:pt>
                <c:pt idx="3413">
                  <c:v>6</c:v>
                </c:pt>
                <c:pt idx="3414">
                  <c:v>5.2</c:v>
                </c:pt>
                <c:pt idx="3415">
                  <c:v>6.7</c:v>
                </c:pt>
                <c:pt idx="3416">
                  <c:v>6.2</c:v>
                </c:pt>
                <c:pt idx="3417">
                  <c:v>5.9</c:v>
                </c:pt>
                <c:pt idx="3418">
                  <c:v>6.6</c:v>
                </c:pt>
                <c:pt idx="3419">
                  <c:v>6.6</c:v>
                </c:pt>
                <c:pt idx="3420">
                  <c:v>6.5</c:v>
                </c:pt>
                <c:pt idx="3421">
                  <c:v>6</c:v>
                </c:pt>
                <c:pt idx="3422">
                  <c:v>6.8</c:v>
                </c:pt>
                <c:pt idx="3423">
                  <c:v>7</c:v>
                </c:pt>
                <c:pt idx="3424">
                  <c:v>6.6</c:v>
                </c:pt>
                <c:pt idx="3425">
                  <c:v>6.9</c:v>
                </c:pt>
                <c:pt idx="3426">
                  <c:v>5.6</c:v>
                </c:pt>
                <c:pt idx="3427">
                  <c:v>7.1</c:v>
                </c:pt>
                <c:pt idx="3428">
                  <c:v>7.9</c:v>
                </c:pt>
                <c:pt idx="3429">
                  <c:v>5.5</c:v>
                </c:pt>
                <c:pt idx="3430">
                  <c:v>6.3</c:v>
                </c:pt>
                <c:pt idx="3431">
                  <c:v>5.0999999999999996</c:v>
                </c:pt>
                <c:pt idx="3432">
                  <c:v>5.6</c:v>
                </c:pt>
                <c:pt idx="3433">
                  <c:v>4.5</c:v>
                </c:pt>
                <c:pt idx="3434">
                  <c:v>6.2</c:v>
                </c:pt>
                <c:pt idx="3435">
                  <c:v>4.4000000000000004</c:v>
                </c:pt>
                <c:pt idx="3436">
                  <c:v>5.0999999999999996</c:v>
                </c:pt>
                <c:pt idx="3437">
                  <c:v>5.6</c:v>
                </c:pt>
                <c:pt idx="3438">
                  <c:v>6</c:v>
                </c:pt>
                <c:pt idx="3439">
                  <c:v>7.1</c:v>
                </c:pt>
                <c:pt idx="3440">
                  <c:v>6.2</c:v>
                </c:pt>
                <c:pt idx="3441">
                  <c:v>5.0999999999999996</c:v>
                </c:pt>
                <c:pt idx="3442">
                  <c:v>4.8</c:v>
                </c:pt>
                <c:pt idx="3443">
                  <c:v>6.4</c:v>
                </c:pt>
                <c:pt idx="3444">
                  <c:v>6.2</c:v>
                </c:pt>
                <c:pt idx="3445">
                  <c:v>5.3</c:v>
                </c:pt>
                <c:pt idx="3446">
                  <c:v>6.3</c:v>
                </c:pt>
                <c:pt idx="3447">
                  <c:v>7.1</c:v>
                </c:pt>
                <c:pt idx="3448">
                  <c:v>7.9</c:v>
                </c:pt>
                <c:pt idx="3449">
                  <c:v>7.7</c:v>
                </c:pt>
                <c:pt idx="3450">
                  <c:v>6.3</c:v>
                </c:pt>
                <c:pt idx="3451">
                  <c:v>6.8</c:v>
                </c:pt>
                <c:pt idx="3452">
                  <c:v>6.2</c:v>
                </c:pt>
                <c:pt idx="3453">
                  <c:v>5.8</c:v>
                </c:pt>
                <c:pt idx="3454">
                  <c:v>4.3</c:v>
                </c:pt>
                <c:pt idx="3455">
                  <c:v>6.3</c:v>
                </c:pt>
                <c:pt idx="3456">
                  <c:v>5.8</c:v>
                </c:pt>
                <c:pt idx="3457">
                  <c:v>7.3</c:v>
                </c:pt>
                <c:pt idx="3458">
                  <c:v>7.2</c:v>
                </c:pt>
                <c:pt idx="3459">
                  <c:v>6.8</c:v>
                </c:pt>
                <c:pt idx="3460">
                  <c:v>6.9</c:v>
                </c:pt>
                <c:pt idx="3461">
                  <c:v>6.8</c:v>
                </c:pt>
                <c:pt idx="3462">
                  <c:v>5.4</c:v>
                </c:pt>
                <c:pt idx="3463">
                  <c:v>8</c:v>
                </c:pt>
                <c:pt idx="3464">
                  <c:v>6.1</c:v>
                </c:pt>
                <c:pt idx="3465">
                  <c:v>5.2</c:v>
                </c:pt>
                <c:pt idx="3466">
                  <c:v>4.9000000000000004</c:v>
                </c:pt>
                <c:pt idx="3467">
                  <c:v>6.1</c:v>
                </c:pt>
                <c:pt idx="3468">
                  <c:v>6.3</c:v>
                </c:pt>
                <c:pt idx="3469">
                  <c:v>4.9000000000000004</c:v>
                </c:pt>
                <c:pt idx="3470">
                  <c:v>5.6</c:v>
                </c:pt>
                <c:pt idx="3471">
                  <c:v>8.4</c:v>
                </c:pt>
                <c:pt idx="3472">
                  <c:v>5.2</c:v>
                </c:pt>
                <c:pt idx="3473">
                  <c:v>5.8</c:v>
                </c:pt>
                <c:pt idx="3474">
                  <c:v>6.9</c:v>
                </c:pt>
                <c:pt idx="3475">
                  <c:v>6.9</c:v>
                </c:pt>
                <c:pt idx="3476">
                  <c:v>7.3</c:v>
                </c:pt>
                <c:pt idx="3477">
                  <c:v>6.8</c:v>
                </c:pt>
                <c:pt idx="3478">
                  <c:v>5.5</c:v>
                </c:pt>
                <c:pt idx="3479">
                  <c:v>5.3</c:v>
                </c:pt>
                <c:pt idx="3480">
                  <c:v>7.1</c:v>
                </c:pt>
                <c:pt idx="3481">
                  <c:v>7.3</c:v>
                </c:pt>
                <c:pt idx="3482">
                  <c:v>6.3</c:v>
                </c:pt>
                <c:pt idx="3483">
                  <c:v>5.7</c:v>
                </c:pt>
                <c:pt idx="3484">
                  <c:v>6.1</c:v>
                </c:pt>
                <c:pt idx="3485">
                  <c:v>5.0999999999999996</c:v>
                </c:pt>
                <c:pt idx="3486">
                  <c:v>6.8</c:v>
                </c:pt>
                <c:pt idx="3487">
                  <c:v>6.2</c:v>
                </c:pt>
                <c:pt idx="3488">
                  <c:v>6.4</c:v>
                </c:pt>
                <c:pt idx="3489">
                  <c:v>8</c:v>
                </c:pt>
                <c:pt idx="3490">
                  <c:v>6.6</c:v>
                </c:pt>
                <c:pt idx="3491">
                  <c:v>5.8</c:v>
                </c:pt>
                <c:pt idx="3492">
                  <c:v>6.5</c:v>
                </c:pt>
                <c:pt idx="3493">
                  <c:v>6.7</c:v>
                </c:pt>
                <c:pt idx="3494">
                  <c:v>5.9</c:v>
                </c:pt>
                <c:pt idx="3495">
                  <c:v>5.6</c:v>
                </c:pt>
                <c:pt idx="3496">
                  <c:v>6.2</c:v>
                </c:pt>
                <c:pt idx="3497">
                  <c:v>7.5</c:v>
                </c:pt>
                <c:pt idx="3498">
                  <c:v>6.3</c:v>
                </c:pt>
                <c:pt idx="3499">
                  <c:v>4.9000000000000004</c:v>
                </c:pt>
                <c:pt idx="3500">
                  <c:v>6.9</c:v>
                </c:pt>
                <c:pt idx="3501">
                  <c:v>4.9000000000000004</c:v>
                </c:pt>
                <c:pt idx="3502">
                  <c:v>2.4</c:v>
                </c:pt>
                <c:pt idx="3503">
                  <c:v>6.7</c:v>
                </c:pt>
                <c:pt idx="3504">
                  <c:v>6.7</c:v>
                </c:pt>
                <c:pt idx="3505">
                  <c:v>6.4</c:v>
                </c:pt>
                <c:pt idx="3506">
                  <c:v>6.8</c:v>
                </c:pt>
                <c:pt idx="3507">
                  <c:v>5.8</c:v>
                </c:pt>
                <c:pt idx="3508">
                  <c:v>5.9</c:v>
                </c:pt>
                <c:pt idx="3509">
                  <c:v>7</c:v>
                </c:pt>
                <c:pt idx="3510">
                  <c:v>6.4</c:v>
                </c:pt>
                <c:pt idx="3511">
                  <c:v>6.6</c:v>
                </c:pt>
                <c:pt idx="3512">
                  <c:v>4.0999999999999996</c:v>
                </c:pt>
                <c:pt idx="3513">
                  <c:v>5.9</c:v>
                </c:pt>
                <c:pt idx="3514">
                  <c:v>4.2</c:v>
                </c:pt>
                <c:pt idx="3515">
                  <c:v>5.8</c:v>
                </c:pt>
                <c:pt idx="3516">
                  <c:v>4.2</c:v>
                </c:pt>
                <c:pt idx="3517">
                  <c:v>7.2</c:v>
                </c:pt>
                <c:pt idx="3518">
                  <c:v>5.4</c:v>
                </c:pt>
                <c:pt idx="3519">
                  <c:v>6.3</c:v>
                </c:pt>
                <c:pt idx="3520">
                  <c:v>6.1</c:v>
                </c:pt>
                <c:pt idx="3521">
                  <c:v>4.8</c:v>
                </c:pt>
                <c:pt idx="3522">
                  <c:v>3</c:v>
                </c:pt>
                <c:pt idx="3523">
                  <c:v>4.2</c:v>
                </c:pt>
                <c:pt idx="3524">
                  <c:v>6.5</c:v>
                </c:pt>
                <c:pt idx="3525">
                  <c:v>6.5</c:v>
                </c:pt>
                <c:pt idx="3526">
                  <c:v>6.6</c:v>
                </c:pt>
                <c:pt idx="3527">
                  <c:v>6.6</c:v>
                </c:pt>
                <c:pt idx="3528">
                  <c:v>5.5</c:v>
                </c:pt>
                <c:pt idx="3529">
                  <c:v>5.7</c:v>
                </c:pt>
                <c:pt idx="3530">
                  <c:v>5.7</c:v>
                </c:pt>
                <c:pt idx="3531">
                  <c:v>7.1</c:v>
                </c:pt>
                <c:pt idx="3532">
                  <c:v>7.5</c:v>
                </c:pt>
                <c:pt idx="3533">
                  <c:v>5.8</c:v>
                </c:pt>
                <c:pt idx="3534">
                  <c:v>5</c:v>
                </c:pt>
                <c:pt idx="3535">
                  <c:v>5.4</c:v>
                </c:pt>
                <c:pt idx="3536">
                  <c:v>3.8</c:v>
                </c:pt>
                <c:pt idx="3537">
                  <c:v>3.6</c:v>
                </c:pt>
                <c:pt idx="3538">
                  <c:v>6.6</c:v>
                </c:pt>
                <c:pt idx="3539">
                  <c:v>7.4</c:v>
                </c:pt>
                <c:pt idx="3540">
                  <c:v>4.8</c:v>
                </c:pt>
                <c:pt idx="3541">
                  <c:v>6.2</c:v>
                </c:pt>
                <c:pt idx="3542">
                  <c:v>7.1</c:v>
                </c:pt>
                <c:pt idx="3543">
                  <c:v>5.6</c:v>
                </c:pt>
                <c:pt idx="3544">
                  <c:v>7.4</c:v>
                </c:pt>
                <c:pt idx="3545">
                  <c:v>5.7</c:v>
                </c:pt>
                <c:pt idx="3546">
                  <c:v>7.8</c:v>
                </c:pt>
                <c:pt idx="3547">
                  <c:v>5.6</c:v>
                </c:pt>
                <c:pt idx="3548">
                  <c:v>4.7</c:v>
                </c:pt>
                <c:pt idx="3549">
                  <c:v>3.3</c:v>
                </c:pt>
                <c:pt idx="3550">
                  <c:v>5.4</c:v>
                </c:pt>
                <c:pt idx="3551">
                  <c:v>6.2</c:v>
                </c:pt>
                <c:pt idx="3552">
                  <c:v>5.8</c:v>
                </c:pt>
                <c:pt idx="3553">
                  <c:v>6</c:v>
                </c:pt>
                <c:pt idx="3554">
                  <c:v>5.6</c:v>
                </c:pt>
                <c:pt idx="3555">
                  <c:v>4.3</c:v>
                </c:pt>
                <c:pt idx="3556">
                  <c:v>6</c:v>
                </c:pt>
                <c:pt idx="3557">
                  <c:v>5.8</c:v>
                </c:pt>
                <c:pt idx="3558">
                  <c:v>6.8</c:v>
                </c:pt>
                <c:pt idx="3559">
                  <c:v>6</c:v>
                </c:pt>
                <c:pt idx="3560">
                  <c:v>6</c:v>
                </c:pt>
                <c:pt idx="3561">
                  <c:v>5.5</c:v>
                </c:pt>
                <c:pt idx="3562">
                  <c:v>5.4</c:v>
                </c:pt>
                <c:pt idx="3563">
                  <c:v>4.3</c:v>
                </c:pt>
                <c:pt idx="3564">
                  <c:v>4.2</c:v>
                </c:pt>
                <c:pt idx="3565">
                  <c:v>6.7</c:v>
                </c:pt>
                <c:pt idx="3566">
                  <c:v>6.1</c:v>
                </c:pt>
                <c:pt idx="3567">
                  <c:v>5.9</c:v>
                </c:pt>
                <c:pt idx="3568">
                  <c:v>6.9</c:v>
                </c:pt>
                <c:pt idx="3569">
                  <c:v>6.6</c:v>
                </c:pt>
                <c:pt idx="3570">
                  <c:v>5.8</c:v>
                </c:pt>
                <c:pt idx="3571">
                  <c:v>2.2000000000000002</c:v>
                </c:pt>
                <c:pt idx="3572">
                  <c:v>6.1</c:v>
                </c:pt>
                <c:pt idx="3573">
                  <c:v>6.3</c:v>
                </c:pt>
                <c:pt idx="3574">
                  <c:v>4.9000000000000004</c:v>
                </c:pt>
                <c:pt idx="3575">
                  <c:v>7.2</c:v>
                </c:pt>
                <c:pt idx="3576">
                  <c:v>4.9000000000000004</c:v>
                </c:pt>
                <c:pt idx="3577">
                  <c:v>4.7</c:v>
                </c:pt>
                <c:pt idx="3578">
                  <c:v>6.7</c:v>
                </c:pt>
                <c:pt idx="3579">
                  <c:v>6</c:v>
                </c:pt>
                <c:pt idx="3580">
                  <c:v>5.9</c:v>
                </c:pt>
                <c:pt idx="3581">
                  <c:v>6</c:v>
                </c:pt>
                <c:pt idx="3582">
                  <c:v>6.6</c:v>
                </c:pt>
                <c:pt idx="3583">
                  <c:v>5.4</c:v>
                </c:pt>
                <c:pt idx="3584">
                  <c:v>7.5</c:v>
                </c:pt>
                <c:pt idx="3585">
                  <c:v>6.1</c:v>
                </c:pt>
                <c:pt idx="3586">
                  <c:v>7</c:v>
                </c:pt>
                <c:pt idx="3587">
                  <c:v>6.1</c:v>
                </c:pt>
                <c:pt idx="3588">
                  <c:v>5.3</c:v>
                </c:pt>
                <c:pt idx="3589">
                  <c:v>6.4</c:v>
                </c:pt>
                <c:pt idx="3590">
                  <c:v>6.3</c:v>
                </c:pt>
                <c:pt idx="3591">
                  <c:v>7.9</c:v>
                </c:pt>
                <c:pt idx="3592">
                  <c:v>5.5</c:v>
                </c:pt>
                <c:pt idx="3593">
                  <c:v>7.8</c:v>
                </c:pt>
                <c:pt idx="3594">
                  <c:v>6.6</c:v>
                </c:pt>
                <c:pt idx="3595">
                  <c:v>7.2</c:v>
                </c:pt>
                <c:pt idx="3596">
                  <c:v>4.4000000000000004</c:v>
                </c:pt>
                <c:pt idx="3597">
                  <c:v>6.6</c:v>
                </c:pt>
                <c:pt idx="3598">
                  <c:v>5.6</c:v>
                </c:pt>
                <c:pt idx="3599">
                  <c:v>7.4</c:v>
                </c:pt>
                <c:pt idx="3600">
                  <c:v>6.7</c:v>
                </c:pt>
                <c:pt idx="3601">
                  <c:v>6</c:v>
                </c:pt>
                <c:pt idx="3602">
                  <c:v>5.8</c:v>
                </c:pt>
                <c:pt idx="3603">
                  <c:v>6.1</c:v>
                </c:pt>
                <c:pt idx="3604">
                  <c:v>6.1</c:v>
                </c:pt>
                <c:pt idx="3605">
                  <c:v>5.6</c:v>
                </c:pt>
                <c:pt idx="3606">
                  <c:v>6.8</c:v>
                </c:pt>
                <c:pt idx="3607">
                  <c:v>5.8</c:v>
                </c:pt>
                <c:pt idx="3608">
                  <c:v>7</c:v>
                </c:pt>
                <c:pt idx="3609">
                  <c:v>7.6</c:v>
                </c:pt>
                <c:pt idx="3610">
                  <c:v>5.3</c:v>
                </c:pt>
                <c:pt idx="3611">
                  <c:v>4.4000000000000004</c:v>
                </c:pt>
                <c:pt idx="3612">
                  <c:v>6.9</c:v>
                </c:pt>
                <c:pt idx="3613">
                  <c:v>7</c:v>
                </c:pt>
                <c:pt idx="3614">
                  <c:v>6.4</c:v>
                </c:pt>
                <c:pt idx="3615">
                  <c:v>7.6</c:v>
                </c:pt>
                <c:pt idx="3616">
                  <c:v>6.7</c:v>
                </c:pt>
                <c:pt idx="3617">
                  <c:v>3.8</c:v>
                </c:pt>
                <c:pt idx="3618">
                  <c:v>7.5</c:v>
                </c:pt>
                <c:pt idx="3619">
                  <c:v>5.6</c:v>
                </c:pt>
                <c:pt idx="3620">
                  <c:v>6.5</c:v>
                </c:pt>
                <c:pt idx="3621">
                  <c:v>7.3</c:v>
                </c:pt>
                <c:pt idx="3622">
                  <c:v>5.6</c:v>
                </c:pt>
                <c:pt idx="3623">
                  <c:v>7.1</c:v>
                </c:pt>
                <c:pt idx="3624">
                  <c:v>7.3</c:v>
                </c:pt>
                <c:pt idx="3625">
                  <c:v>5</c:v>
                </c:pt>
                <c:pt idx="3626">
                  <c:v>6.4</c:v>
                </c:pt>
                <c:pt idx="3627">
                  <c:v>5.5</c:v>
                </c:pt>
                <c:pt idx="3628">
                  <c:v>6.6</c:v>
                </c:pt>
                <c:pt idx="3629">
                  <c:v>6.1</c:v>
                </c:pt>
                <c:pt idx="3630">
                  <c:v>3.7</c:v>
                </c:pt>
                <c:pt idx="3631">
                  <c:v>7.3</c:v>
                </c:pt>
                <c:pt idx="3632">
                  <c:v>5.8</c:v>
                </c:pt>
                <c:pt idx="3633">
                  <c:v>5.5</c:v>
                </c:pt>
                <c:pt idx="3634">
                  <c:v>6.5</c:v>
                </c:pt>
                <c:pt idx="3635">
                  <c:v>5.4</c:v>
                </c:pt>
                <c:pt idx="3636">
                  <c:v>5.4</c:v>
                </c:pt>
                <c:pt idx="3637">
                  <c:v>6.3</c:v>
                </c:pt>
                <c:pt idx="3638">
                  <c:v>6.3</c:v>
                </c:pt>
                <c:pt idx="3639">
                  <c:v>5.9</c:v>
                </c:pt>
                <c:pt idx="3640">
                  <c:v>6.6</c:v>
                </c:pt>
                <c:pt idx="3641">
                  <c:v>7.1</c:v>
                </c:pt>
                <c:pt idx="3642">
                  <c:v>6.6</c:v>
                </c:pt>
                <c:pt idx="3643">
                  <c:v>6.2</c:v>
                </c:pt>
                <c:pt idx="3644">
                  <c:v>6.4</c:v>
                </c:pt>
                <c:pt idx="3645">
                  <c:v>6.6</c:v>
                </c:pt>
                <c:pt idx="3646">
                  <c:v>7.4</c:v>
                </c:pt>
                <c:pt idx="3647">
                  <c:v>6</c:v>
                </c:pt>
                <c:pt idx="3648">
                  <c:v>7.2</c:v>
                </c:pt>
                <c:pt idx="3649">
                  <c:v>6</c:v>
                </c:pt>
                <c:pt idx="3650">
                  <c:v>8.1</c:v>
                </c:pt>
                <c:pt idx="3651">
                  <c:v>6.9</c:v>
                </c:pt>
                <c:pt idx="3652">
                  <c:v>8.4</c:v>
                </c:pt>
                <c:pt idx="3653">
                  <c:v>7.1</c:v>
                </c:pt>
                <c:pt idx="3654">
                  <c:v>7.7</c:v>
                </c:pt>
                <c:pt idx="365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6C-46B7-95D5-3820369F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997679"/>
        <c:axId val="690126415"/>
      </c:scatterChart>
      <c:valAx>
        <c:axId val="59799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26415"/>
        <c:crosses val="autoZero"/>
        <c:crossBetween val="midCat"/>
      </c:valAx>
      <c:valAx>
        <c:axId val="69012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9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FDB2EB-17DE-46C8-8C82-10B74F2E0EF2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010EAE-F3E6-43F8-A8F2-9394B59A6E5F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23B6E-56B4-2A09-F4D5-804A6D5866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E4ED6-193F-7656-B223-C59E46CF49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3D7EB5-9927-4AFE-9020-E92B93D699B9}" name="Table4" displayName="Table4" ref="Y38:AF60" totalsRowShown="0" tableBorderDxfId="10">
  <autoFilter ref="Y38:AF60" xr:uid="{AC3D7EB5-9927-4AFE-9020-E92B93D699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FB420C5-D542-48DB-8E3E-CA9157F7509C}" name="genres" dataDxfId="9"/>
    <tableColumn id="2" xr3:uid="{A9238A43-25D8-4AB4-8EE5-5B5618219D48}" name="No. of Movies" dataDxfId="8">
      <calculatedColumnFormula>COUNTIF($F$2:$M$3724,Y39)</calculatedColumnFormula>
    </tableColumn>
    <tableColumn id="3" xr3:uid="{5DA11D9C-FB80-4E77-A6EE-BCF63FEA6859}" name="average" dataDxfId="7">
      <calculatedColumnFormula array="1">AVERAGE(IF($F$2:$M$3657=Y39, $U$2:$U$3657))</calculatedColumnFormula>
    </tableColumn>
    <tableColumn id="4" xr3:uid="{5CF5B93F-2CF5-42FF-848A-3C5FEB056C6C}" name="Median">
      <calculatedColumnFormula array="1">MEDIAN(IF($F$2:$M$3657=Y39, $U$2:$U$3657))</calculatedColumnFormula>
    </tableColumn>
    <tableColumn id="5" xr3:uid="{3EFA9C18-9B97-4FF8-BA41-3D20A469BA5A}" name="MAX">
      <calculatedColumnFormula array="1">MAX(IF($F$2:$M$3657=Y39, $U$2:$U$3657))</calculatedColumnFormula>
    </tableColumn>
    <tableColumn id="6" xr3:uid="{5C57A534-A2FC-4002-B653-928F9A5033C4}" name="MIN">
      <calculatedColumnFormula array="1">MIN(IF($F$2:$M$3657=Y39, $U$2:$U$3657))</calculatedColumnFormula>
    </tableColumn>
    <tableColumn id="7" xr3:uid="{8165E085-3818-4EE8-B3DA-0BB5ADC84B01}" name="VAR" dataDxfId="6">
      <calculatedColumnFormula array="1">_xlfn.VAR.P(IF($F$2:$M$3657=Y39, $U$2:$U$3657))</calculatedColumnFormula>
    </tableColumn>
    <tableColumn id="8" xr3:uid="{F026A523-870A-4038-9FBA-000F1B7640EE}" name="STDEV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45037-44B4-4C21-AC1B-DF1E0F0E4DE6}" name="Table1" displayName="Table1" ref="AD2:AF5" totalsRowShown="0">
  <autoFilter ref="AD2:AF5" xr:uid="{98945037-44B4-4C21-AC1B-DF1E0F0E4DE6}">
    <filterColumn colId="0" hiddenButton="1"/>
    <filterColumn colId="1" hiddenButton="1"/>
    <filterColumn colId="2" hiddenButton="1"/>
  </autoFilter>
  <tableColumns count="3">
    <tableColumn id="1" xr3:uid="{0FF28C1B-4606-4583-B263-07D6AE184354}" name="Functions"/>
    <tableColumn id="2" xr3:uid="{1BDA6982-A797-4DBF-BF5A-DB2911C4D471}" name="Duration" dataDxfId="4"/>
    <tableColumn id="3" xr3:uid="{9E9D39A3-1F9A-4021-98DC-90DA7B594E60}" name="Imdb Score" dataDxfId="3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663"/>
  <sheetViews>
    <sheetView workbookViewId="0">
      <selection activeCell="A3" sqref="A3:B14"/>
    </sheetView>
  </sheetViews>
  <sheetFormatPr defaultRowHeight="14.4" x14ac:dyDescent="0.3"/>
  <cols>
    <col min="1" max="1" width="29.6640625" bestFit="1" customWidth="1"/>
    <col min="2" max="2" width="12.44140625" bestFit="1" customWidth="1"/>
  </cols>
  <sheetData>
    <row r="3" spans="1:2" x14ac:dyDescent="0.3">
      <c r="A3" s="1" t="s">
        <v>5459</v>
      </c>
      <c r="B3" s="4" t="s">
        <v>5457</v>
      </c>
    </row>
    <row r="4" spans="1:2" x14ac:dyDescent="0.3">
      <c r="A4" s="2" t="s">
        <v>1263</v>
      </c>
      <c r="B4" s="4">
        <v>8.6999999999999993</v>
      </c>
    </row>
    <row r="5" spans="1:2" x14ac:dyDescent="0.3">
      <c r="A5" s="2" t="s">
        <v>723</v>
      </c>
      <c r="B5" s="4">
        <v>8.6</v>
      </c>
    </row>
    <row r="6" spans="1:2" x14ac:dyDescent="0.3">
      <c r="A6" s="2" t="s">
        <v>1662</v>
      </c>
      <c r="B6" s="4">
        <v>8.6</v>
      </c>
    </row>
    <row r="7" spans="1:2" x14ac:dyDescent="0.3">
      <c r="A7" s="2" t="s">
        <v>1540</v>
      </c>
      <c r="B7" s="4">
        <v>8.5</v>
      </c>
    </row>
    <row r="8" spans="1:2" x14ac:dyDescent="0.3">
      <c r="A8" s="2" t="s">
        <v>1767</v>
      </c>
      <c r="B8" s="4">
        <v>8.5</v>
      </c>
    </row>
    <row r="9" spans="1:2" x14ac:dyDescent="0.3">
      <c r="A9" s="2" t="s">
        <v>1568</v>
      </c>
      <c r="B9" s="4">
        <v>8.5</v>
      </c>
    </row>
    <row r="10" spans="1:2" x14ac:dyDescent="0.3">
      <c r="A10" s="2" t="s">
        <v>970</v>
      </c>
      <c r="B10" s="4">
        <v>8.5</v>
      </c>
    </row>
    <row r="11" spans="1:2" x14ac:dyDescent="0.3">
      <c r="A11" s="2" t="s">
        <v>803</v>
      </c>
      <c r="B11" s="4">
        <v>8.4333333333333318</v>
      </c>
    </row>
    <row r="12" spans="1:2" x14ac:dyDescent="0.3">
      <c r="A12" s="2" t="s">
        <v>18</v>
      </c>
      <c r="B12" s="4">
        <v>8.4250000000000007</v>
      </c>
    </row>
    <row r="13" spans="1:2" x14ac:dyDescent="0.3">
      <c r="A13" s="2" t="s">
        <v>736</v>
      </c>
      <c r="B13" s="4">
        <v>8.4</v>
      </c>
    </row>
    <row r="14" spans="1:2" x14ac:dyDescent="0.3">
      <c r="A14" s="2" t="s">
        <v>1721</v>
      </c>
      <c r="B14" s="4">
        <v>8.4</v>
      </c>
    </row>
    <row r="15" spans="1:2" x14ac:dyDescent="0.3">
      <c r="A15" s="2" t="s">
        <v>1201</v>
      </c>
      <c r="B15" s="4">
        <v>8.3000000000000007</v>
      </c>
    </row>
    <row r="16" spans="1:2" x14ac:dyDescent="0.3">
      <c r="A16" s="2" t="s">
        <v>57</v>
      </c>
      <c r="B16" s="4">
        <v>8.3000000000000007</v>
      </c>
    </row>
    <row r="17" spans="1:2" x14ac:dyDescent="0.3">
      <c r="A17" s="2" t="s">
        <v>1156</v>
      </c>
      <c r="B17" s="4">
        <v>8.3000000000000007</v>
      </c>
    </row>
    <row r="18" spans="1:2" x14ac:dyDescent="0.3">
      <c r="A18" s="2" t="s">
        <v>1530</v>
      </c>
      <c r="B18" s="4">
        <v>8.3000000000000007</v>
      </c>
    </row>
    <row r="19" spans="1:2" x14ac:dyDescent="0.3">
      <c r="A19" s="2" t="s">
        <v>75</v>
      </c>
      <c r="B19" s="4">
        <v>8.2333333333333325</v>
      </c>
    </row>
    <row r="20" spans="1:2" x14ac:dyDescent="0.3">
      <c r="A20" s="2" t="s">
        <v>726</v>
      </c>
      <c r="B20" s="4">
        <v>8.2249999999999996</v>
      </c>
    </row>
    <row r="21" spans="1:2" x14ac:dyDescent="0.3">
      <c r="A21" s="2" t="s">
        <v>217</v>
      </c>
      <c r="B21" s="4">
        <v>8.1999999999999993</v>
      </c>
    </row>
    <row r="22" spans="1:2" x14ac:dyDescent="0.3">
      <c r="A22" s="2" t="s">
        <v>1702</v>
      </c>
      <c r="B22" s="4">
        <v>8.1999999999999993</v>
      </c>
    </row>
    <row r="23" spans="1:2" x14ac:dyDescent="0.3">
      <c r="A23" s="2" t="s">
        <v>931</v>
      </c>
      <c r="B23" s="4">
        <v>8.1999999999999993</v>
      </c>
    </row>
    <row r="24" spans="1:2" x14ac:dyDescent="0.3">
      <c r="A24" s="2" t="s">
        <v>1436</v>
      </c>
      <c r="B24" s="4">
        <v>8.1999999999999993</v>
      </c>
    </row>
    <row r="25" spans="1:2" x14ac:dyDescent="0.3">
      <c r="A25" s="2" t="s">
        <v>1622</v>
      </c>
      <c r="B25" s="4">
        <v>8.1999999999999993</v>
      </c>
    </row>
    <row r="26" spans="1:2" x14ac:dyDescent="0.3">
      <c r="A26" s="2" t="s">
        <v>1549</v>
      </c>
      <c r="B26" s="4">
        <v>8.1499999999999986</v>
      </c>
    </row>
    <row r="27" spans="1:2" x14ac:dyDescent="0.3">
      <c r="A27" s="2" t="s">
        <v>493</v>
      </c>
      <c r="B27" s="4">
        <v>8.1333333333333329</v>
      </c>
    </row>
    <row r="28" spans="1:2" x14ac:dyDescent="0.3">
      <c r="A28" s="2" t="s">
        <v>452</v>
      </c>
      <c r="B28" s="4">
        <v>8.1</v>
      </c>
    </row>
    <row r="29" spans="1:2" x14ac:dyDescent="0.3">
      <c r="A29" s="2" t="s">
        <v>1614</v>
      </c>
      <c r="B29" s="4">
        <v>8.1</v>
      </c>
    </row>
    <row r="30" spans="1:2" x14ac:dyDescent="0.3">
      <c r="A30" s="2" t="s">
        <v>1047</v>
      </c>
      <c r="B30" s="4">
        <v>8.1</v>
      </c>
    </row>
    <row r="31" spans="1:2" x14ac:dyDescent="0.3">
      <c r="A31" s="2" t="s">
        <v>1728</v>
      </c>
      <c r="B31" s="4">
        <v>8.1</v>
      </c>
    </row>
    <row r="32" spans="1:2" x14ac:dyDescent="0.3">
      <c r="A32" s="2" t="s">
        <v>1221</v>
      </c>
      <c r="B32" s="4">
        <v>8.1</v>
      </c>
    </row>
    <row r="33" spans="1:2" x14ac:dyDescent="0.3">
      <c r="A33" s="2" t="s">
        <v>1631</v>
      </c>
      <c r="B33" s="4">
        <v>8.1</v>
      </c>
    </row>
    <row r="34" spans="1:2" x14ac:dyDescent="0.3">
      <c r="A34" s="2" t="s">
        <v>1210</v>
      </c>
      <c r="B34" s="4">
        <v>8</v>
      </c>
    </row>
    <row r="35" spans="1:2" x14ac:dyDescent="0.3">
      <c r="A35" s="2" t="s">
        <v>1405</v>
      </c>
      <c r="B35" s="4">
        <v>8</v>
      </c>
    </row>
    <row r="36" spans="1:2" x14ac:dyDescent="0.3">
      <c r="A36" s="2" t="s">
        <v>1073</v>
      </c>
      <c r="B36" s="4">
        <v>8</v>
      </c>
    </row>
    <row r="37" spans="1:2" x14ac:dyDescent="0.3">
      <c r="A37" s="2" t="s">
        <v>825</v>
      </c>
      <c r="B37" s="4">
        <v>8</v>
      </c>
    </row>
    <row r="38" spans="1:2" x14ac:dyDescent="0.3">
      <c r="A38" s="2" t="s">
        <v>1627</v>
      </c>
      <c r="B38" s="4">
        <v>8</v>
      </c>
    </row>
    <row r="39" spans="1:2" x14ac:dyDescent="0.3">
      <c r="A39" s="2" t="s">
        <v>346</v>
      </c>
      <c r="B39" s="4">
        <v>7.9749999999999996</v>
      </c>
    </row>
    <row r="40" spans="1:2" x14ac:dyDescent="0.3">
      <c r="A40" s="2" t="s">
        <v>565</v>
      </c>
      <c r="B40" s="4">
        <v>7.9666666666666659</v>
      </c>
    </row>
    <row r="41" spans="1:2" x14ac:dyDescent="0.3">
      <c r="A41" s="2" t="s">
        <v>10</v>
      </c>
      <c r="B41" s="4">
        <v>7.9142857142857155</v>
      </c>
    </row>
    <row r="42" spans="1:2" x14ac:dyDescent="0.3">
      <c r="A42" s="2" t="s">
        <v>71</v>
      </c>
      <c r="B42" s="4">
        <v>7.9</v>
      </c>
    </row>
    <row r="43" spans="1:2" x14ac:dyDescent="0.3">
      <c r="A43" s="2" t="s">
        <v>1223</v>
      </c>
      <c r="B43" s="4">
        <v>7.9</v>
      </c>
    </row>
    <row r="44" spans="1:2" x14ac:dyDescent="0.3">
      <c r="A44" s="2" t="s">
        <v>1371</v>
      </c>
      <c r="B44" s="4">
        <v>7.9</v>
      </c>
    </row>
    <row r="45" spans="1:2" x14ac:dyDescent="0.3">
      <c r="A45" s="2" t="s">
        <v>1052</v>
      </c>
      <c r="B45" s="4">
        <v>7.9</v>
      </c>
    </row>
    <row r="46" spans="1:2" x14ac:dyDescent="0.3">
      <c r="A46" s="2" t="s">
        <v>1714</v>
      </c>
      <c r="B46" s="4">
        <v>7.9</v>
      </c>
    </row>
    <row r="47" spans="1:2" x14ac:dyDescent="0.3">
      <c r="A47" s="2" t="s">
        <v>94</v>
      </c>
      <c r="B47" s="4">
        <v>7.9</v>
      </c>
    </row>
    <row r="48" spans="1:2" x14ac:dyDescent="0.3">
      <c r="A48" s="2" t="s">
        <v>1370</v>
      </c>
      <c r="B48" s="4">
        <v>7.9</v>
      </c>
    </row>
    <row r="49" spans="1:2" x14ac:dyDescent="0.3">
      <c r="A49" s="2" t="s">
        <v>1658</v>
      </c>
      <c r="B49" s="4">
        <v>7.9</v>
      </c>
    </row>
    <row r="50" spans="1:2" x14ac:dyDescent="0.3">
      <c r="A50" s="2" t="s">
        <v>1675</v>
      </c>
      <c r="B50" s="4">
        <v>7.9</v>
      </c>
    </row>
    <row r="51" spans="1:2" x14ac:dyDescent="0.3">
      <c r="A51" s="2" t="s">
        <v>1464</v>
      </c>
      <c r="B51" s="4">
        <v>7.9</v>
      </c>
    </row>
    <row r="52" spans="1:2" x14ac:dyDescent="0.3">
      <c r="A52" s="2" t="s">
        <v>25</v>
      </c>
      <c r="B52" s="4">
        <v>7.8666666666666671</v>
      </c>
    </row>
    <row r="53" spans="1:2" x14ac:dyDescent="0.3">
      <c r="A53" s="2" t="s">
        <v>1101</v>
      </c>
      <c r="B53" s="4">
        <v>7.85</v>
      </c>
    </row>
    <row r="54" spans="1:2" x14ac:dyDescent="0.3">
      <c r="A54" s="2" t="s">
        <v>152</v>
      </c>
      <c r="B54" s="4">
        <v>7.8400000000000007</v>
      </c>
    </row>
    <row r="55" spans="1:2" x14ac:dyDescent="0.3">
      <c r="A55" s="2" t="s">
        <v>386</v>
      </c>
      <c r="B55" s="4">
        <v>7.8000000000000007</v>
      </c>
    </row>
    <row r="56" spans="1:2" x14ac:dyDescent="0.3">
      <c r="A56" s="2" t="s">
        <v>160</v>
      </c>
      <c r="B56" s="4">
        <v>7.8000000000000007</v>
      </c>
    </row>
    <row r="57" spans="1:2" x14ac:dyDescent="0.3">
      <c r="A57" s="2" t="s">
        <v>1620</v>
      </c>
      <c r="B57" s="4">
        <v>7.8</v>
      </c>
    </row>
    <row r="58" spans="1:2" x14ac:dyDescent="0.3">
      <c r="A58" s="2" t="s">
        <v>1520</v>
      </c>
      <c r="B58" s="4">
        <v>7.8</v>
      </c>
    </row>
    <row r="59" spans="1:2" x14ac:dyDescent="0.3">
      <c r="A59" s="2" t="s">
        <v>23</v>
      </c>
      <c r="B59" s="4">
        <v>7.8</v>
      </c>
    </row>
    <row r="60" spans="1:2" x14ac:dyDescent="0.3">
      <c r="A60" s="2" t="s">
        <v>1652</v>
      </c>
      <c r="B60" s="4">
        <v>7.8</v>
      </c>
    </row>
    <row r="61" spans="1:2" x14ac:dyDescent="0.3">
      <c r="A61" s="2" t="s">
        <v>1437</v>
      </c>
      <c r="B61" s="4">
        <v>7.8</v>
      </c>
    </row>
    <row r="62" spans="1:2" x14ac:dyDescent="0.3">
      <c r="A62" s="2" t="s">
        <v>1639</v>
      </c>
      <c r="B62" s="4">
        <v>7.8</v>
      </c>
    </row>
    <row r="63" spans="1:2" x14ac:dyDescent="0.3">
      <c r="A63" s="2" t="s">
        <v>95</v>
      </c>
      <c r="B63" s="4">
        <v>7.8</v>
      </c>
    </row>
    <row r="64" spans="1:2" x14ac:dyDescent="0.3">
      <c r="A64" s="2" t="s">
        <v>1236</v>
      </c>
      <c r="B64" s="4">
        <v>7.8</v>
      </c>
    </row>
    <row r="65" spans="1:2" x14ac:dyDescent="0.3">
      <c r="A65" s="2" t="s">
        <v>1726</v>
      </c>
      <c r="B65" s="4">
        <v>7.8</v>
      </c>
    </row>
    <row r="66" spans="1:2" x14ac:dyDescent="0.3">
      <c r="A66" s="2" t="s">
        <v>1216</v>
      </c>
      <c r="B66" s="4">
        <v>7.8</v>
      </c>
    </row>
    <row r="67" spans="1:2" x14ac:dyDescent="0.3">
      <c r="A67" s="2" t="s">
        <v>1555</v>
      </c>
      <c r="B67" s="4">
        <v>7.8</v>
      </c>
    </row>
    <row r="68" spans="1:2" x14ac:dyDescent="0.3">
      <c r="A68" s="2" t="s">
        <v>1753</v>
      </c>
      <c r="B68" s="4">
        <v>7.8</v>
      </c>
    </row>
    <row r="69" spans="1:2" x14ac:dyDescent="0.3">
      <c r="A69" s="2" t="s">
        <v>316</v>
      </c>
      <c r="B69" s="4">
        <v>7.8</v>
      </c>
    </row>
    <row r="70" spans="1:2" x14ac:dyDescent="0.3">
      <c r="A70" s="2" t="s">
        <v>897</v>
      </c>
      <c r="B70" s="4">
        <v>7.8</v>
      </c>
    </row>
    <row r="71" spans="1:2" x14ac:dyDescent="0.3">
      <c r="A71" s="2" t="s">
        <v>927</v>
      </c>
      <c r="B71" s="4">
        <v>7.8</v>
      </c>
    </row>
    <row r="72" spans="1:2" x14ac:dyDescent="0.3">
      <c r="A72" s="2" t="s">
        <v>853</v>
      </c>
      <c r="B72" s="4">
        <v>7.8</v>
      </c>
    </row>
    <row r="73" spans="1:2" x14ac:dyDescent="0.3">
      <c r="A73" s="2" t="s">
        <v>344</v>
      </c>
      <c r="B73" s="4">
        <v>7.7666666666666657</v>
      </c>
    </row>
    <row r="74" spans="1:2" x14ac:dyDescent="0.3">
      <c r="A74" s="2" t="s">
        <v>96</v>
      </c>
      <c r="B74" s="4">
        <v>7.7666666666666657</v>
      </c>
    </row>
    <row r="75" spans="1:2" x14ac:dyDescent="0.3">
      <c r="A75" s="2" t="s">
        <v>550</v>
      </c>
      <c r="B75" s="4">
        <v>7.75</v>
      </c>
    </row>
    <row r="76" spans="1:2" x14ac:dyDescent="0.3">
      <c r="A76" s="2" t="s">
        <v>392</v>
      </c>
      <c r="B76" s="4">
        <v>7.75</v>
      </c>
    </row>
    <row r="77" spans="1:2" x14ac:dyDescent="0.3">
      <c r="A77" s="2" t="s">
        <v>1109</v>
      </c>
      <c r="B77" s="4">
        <v>7.75</v>
      </c>
    </row>
    <row r="78" spans="1:2" x14ac:dyDescent="0.3">
      <c r="A78" s="2" t="s">
        <v>101</v>
      </c>
      <c r="B78" s="4">
        <v>7.75</v>
      </c>
    </row>
    <row r="79" spans="1:2" x14ac:dyDescent="0.3">
      <c r="A79" s="2" t="s">
        <v>21</v>
      </c>
      <c r="B79" s="4">
        <v>7.7333333333333343</v>
      </c>
    </row>
    <row r="80" spans="1:2" x14ac:dyDescent="0.3">
      <c r="A80" s="2" t="s">
        <v>382</v>
      </c>
      <c r="B80" s="4">
        <v>7.7333333333333334</v>
      </c>
    </row>
    <row r="81" spans="1:2" x14ac:dyDescent="0.3">
      <c r="A81" s="2" t="s">
        <v>149</v>
      </c>
      <c r="B81" s="4">
        <v>7.7249999999999996</v>
      </c>
    </row>
    <row r="82" spans="1:2" x14ac:dyDescent="0.3">
      <c r="A82" s="2" t="s">
        <v>1435</v>
      </c>
      <c r="B82" s="4">
        <v>7.7</v>
      </c>
    </row>
    <row r="83" spans="1:2" x14ac:dyDescent="0.3">
      <c r="A83" s="2" t="s">
        <v>1389</v>
      </c>
      <c r="B83" s="4">
        <v>7.7</v>
      </c>
    </row>
    <row r="84" spans="1:2" x14ac:dyDescent="0.3">
      <c r="A84" s="2" t="s">
        <v>1666</v>
      </c>
      <c r="B84" s="4">
        <v>7.7</v>
      </c>
    </row>
    <row r="85" spans="1:2" x14ac:dyDescent="0.3">
      <c r="A85" s="2" t="s">
        <v>1472</v>
      </c>
      <c r="B85" s="4">
        <v>7.7</v>
      </c>
    </row>
    <row r="86" spans="1:2" x14ac:dyDescent="0.3">
      <c r="A86" s="2" t="s">
        <v>1766</v>
      </c>
      <c r="B86" s="4">
        <v>7.7</v>
      </c>
    </row>
    <row r="87" spans="1:2" x14ac:dyDescent="0.3">
      <c r="A87" s="2" t="s">
        <v>1276</v>
      </c>
      <c r="B87" s="4">
        <v>7.7</v>
      </c>
    </row>
    <row r="88" spans="1:2" x14ac:dyDescent="0.3">
      <c r="A88" s="2" t="s">
        <v>1640</v>
      </c>
      <c r="B88" s="4">
        <v>7.7</v>
      </c>
    </row>
    <row r="89" spans="1:2" x14ac:dyDescent="0.3">
      <c r="A89" s="2" t="s">
        <v>1249</v>
      </c>
      <c r="B89" s="4">
        <v>7.7</v>
      </c>
    </row>
    <row r="90" spans="1:2" x14ac:dyDescent="0.3">
      <c r="A90" s="2" t="s">
        <v>432</v>
      </c>
      <c r="B90" s="4">
        <v>7.7</v>
      </c>
    </row>
    <row r="91" spans="1:2" x14ac:dyDescent="0.3">
      <c r="A91" s="2" t="s">
        <v>1748</v>
      </c>
      <c r="B91" s="4">
        <v>7.7</v>
      </c>
    </row>
    <row r="92" spans="1:2" x14ac:dyDescent="0.3">
      <c r="A92" s="2" t="s">
        <v>1316</v>
      </c>
      <c r="B92" s="4">
        <v>7.7</v>
      </c>
    </row>
    <row r="93" spans="1:2" x14ac:dyDescent="0.3">
      <c r="A93" s="2" t="s">
        <v>1500</v>
      </c>
      <c r="B93" s="4">
        <v>7.7</v>
      </c>
    </row>
    <row r="94" spans="1:2" x14ac:dyDescent="0.3">
      <c r="A94" s="2" t="s">
        <v>1191</v>
      </c>
      <c r="B94" s="4">
        <v>7.7</v>
      </c>
    </row>
    <row r="95" spans="1:2" x14ac:dyDescent="0.3">
      <c r="A95" s="2" t="s">
        <v>1545</v>
      </c>
      <c r="B95" s="4">
        <v>7.7</v>
      </c>
    </row>
    <row r="96" spans="1:2" x14ac:dyDescent="0.3">
      <c r="A96" s="2" t="s">
        <v>1197</v>
      </c>
      <c r="B96" s="4">
        <v>7.7</v>
      </c>
    </row>
    <row r="97" spans="1:2" x14ac:dyDescent="0.3">
      <c r="A97" s="2" t="s">
        <v>1694</v>
      </c>
      <c r="B97" s="4">
        <v>7.7</v>
      </c>
    </row>
    <row r="98" spans="1:2" x14ac:dyDescent="0.3">
      <c r="A98" s="2" t="s">
        <v>1234</v>
      </c>
      <c r="B98" s="4">
        <v>7.7</v>
      </c>
    </row>
    <row r="99" spans="1:2" x14ac:dyDescent="0.3">
      <c r="A99" s="2" t="s">
        <v>1260</v>
      </c>
      <c r="B99" s="4">
        <v>7.7</v>
      </c>
    </row>
    <row r="100" spans="1:2" x14ac:dyDescent="0.3">
      <c r="A100" s="2" t="s">
        <v>1431</v>
      </c>
      <c r="B100" s="4">
        <v>7.7</v>
      </c>
    </row>
    <row r="101" spans="1:2" x14ac:dyDescent="0.3">
      <c r="A101" s="2" t="s">
        <v>1768</v>
      </c>
      <c r="B101" s="4">
        <v>7.7</v>
      </c>
    </row>
    <row r="102" spans="1:2" x14ac:dyDescent="0.3">
      <c r="A102" s="2" t="s">
        <v>1703</v>
      </c>
      <c r="B102" s="4">
        <v>7.7</v>
      </c>
    </row>
    <row r="103" spans="1:2" x14ac:dyDescent="0.3">
      <c r="A103" s="2" t="s">
        <v>943</v>
      </c>
      <c r="B103" s="4">
        <v>7.6999999999999993</v>
      </c>
    </row>
    <row r="104" spans="1:2" x14ac:dyDescent="0.3">
      <c r="A104" s="2" t="s">
        <v>155</v>
      </c>
      <c r="B104" s="4">
        <v>7.6999999999999993</v>
      </c>
    </row>
    <row r="105" spans="1:2" x14ac:dyDescent="0.3">
      <c r="A105" s="2" t="s">
        <v>77</v>
      </c>
      <c r="B105" s="4">
        <v>7.6749999999999998</v>
      </c>
    </row>
    <row r="106" spans="1:2" x14ac:dyDescent="0.3">
      <c r="A106" s="2" t="s">
        <v>1397</v>
      </c>
      <c r="B106" s="4">
        <v>7.666666666666667</v>
      </c>
    </row>
    <row r="107" spans="1:2" x14ac:dyDescent="0.3">
      <c r="A107" s="2" t="s">
        <v>484</v>
      </c>
      <c r="B107" s="4">
        <v>7.6555555555555559</v>
      </c>
    </row>
    <row r="108" spans="1:2" x14ac:dyDescent="0.3">
      <c r="A108" s="2" t="s">
        <v>35</v>
      </c>
      <c r="B108" s="4">
        <v>7.6545454545454561</v>
      </c>
    </row>
    <row r="109" spans="1:2" x14ac:dyDescent="0.3">
      <c r="A109" s="2" t="s">
        <v>829</v>
      </c>
      <c r="B109" s="4">
        <v>7.65</v>
      </c>
    </row>
    <row r="110" spans="1:2" x14ac:dyDescent="0.3">
      <c r="A110" s="2" t="s">
        <v>785</v>
      </c>
      <c r="B110" s="4">
        <v>7.65</v>
      </c>
    </row>
    <row r="111" spans="1:2" x14ac:dyDescent="0.3">
      <c r="A111" s="2" t="s">
        <v>102</v>
      </c>
      <c r="B111" s="4">
        <v>7.65</v>
      </c>
    </row>
    <row r="112" spans="1:2" x14ac:dyDescent="0.3">
      <c r="A112" s="2" t="s">
        <v>1390</v>
      </c>
      <c r="B112" s="4">
        <v>7.65</v>
      </c>
    </row>
    <row r="113" spans="1:2" x14ac:dyDescent="0.3">
      <c r="A113" s="2" t="s">
        <v>588</v>
      </c>
      <c r="B113" s="4">
        <v>7.65</v>
      </c>
    </row>
    <row r="114" spans="1:2" x14ac:dyDescent="0.3">
      <c r="A114" s="2" t="s">
        <v>913</v>
      </c>
      <c r="B114" s="4">
        <v>7.6333333333333329</v>
      </c>
    </row>
    <row r="115" spans="1:2" x14ac:dyDescent="0.3">
      <c r="A115" s="2" t="s">
        <v>1251</v>
      </c>
      <c r="B115" s="4">
        <v>7.6333333333333329</v>
      </c>
    </row>
    <row r="116" spans="1:2" x14ac:dyDescent="0.3">
      <c r="A116" s="2" t="s">
        <v>373</v>
      </c>
      <c r="B116" s="4">
        <v>7.6333333333333329</v>
      </c>
    </row>
    <row r="117" spans="1:2" x14ac:dyDescent="0.3">
      <c r="A117" s="2" t="s">
        <v>537</v>
      </c>
      <c r="B117" s="4">
        <v>7.6285714285714272</v>
      </c>
    </row>
    <row r="118" spans="1:2" x14ac:dyDescent="0.3">
      <c r="A118" s="2" t="s">
        <v>771</v>
      </c>
      <c r="B118" s="4">
        <v>7.6</v>
      </c>
    </row>
    <row r="119" spans="1:2" x14ac:dyDescent="0.3">
      <c r="A119" s="2" t="s">
        <v>1348</v>
      </c>
      <c r="B119" s="4">
        <v>7.6</v>
      </c>
    </row>
    <row r="120" spans="1:2" x14ac:dyDescent="0.3">
      <c r="A120" s="2" t="s">
        <v>1412</v>
      </c>
      <c r="B120" s="4">
        <v>7.6</v>
      </c>
    </row>
    <row r="121" spans="1:2" x14ac:dyDescent="0.3">
      <c r="A121" s="2" t="s">
        <v>676</v>
      </c>
      <c r="B121" s="4">
        <v>7.6</v>
      </c>
    </row>
    <row r="122" spans="1:2" x14ac:dyDescent="0.3">
      <c r="A122" s="2" t="s">
        <v>944</v>
      </c>
      <c r="B122" s="4">
        <v>7.6</v>
      </c>
    </row>
    <row r="123" spans="1:2" x14ac:dyDescent="0.3">
      <c r="A123" s="2" t="s">
        <v>767</v>
      </c>
      <c r="B123" s="4">
        <v>7.6</v>
      </c>
    </row>
    <row r="124" spans="1:2" x14ac:dyDescent="0.3">
      <c r="A124" s="2" t="s">
        <v>326</v>
      </c>
      <c r="B124" s="4">
        <v>7.6</v>
      </c>
    </row>
    <row r="125" spans="1:2" x14ac:dyDescent="0.3">
      <c r="A125" s="2" t="s">
        <v>1615</v>
      </c>
      <c r="B125" s="4">
        <v>7.6</v>
      </c>
    </row>
    <row r="126" spans="1:2" x14ac:dyDescent="0.3">
      <c r="A126" s="2" t="s">
        <v>1474</v>
      </c>
      <c r="B126" s="4">
        <v>7.6</v>
      </c>
    </row>
    <row r="127" spans="1:2" x14ac:dyDescent="0.3">
      <c r="A127" s="2" t="s">
        <v>1605</v>
      </c>
      <c r="B127" s="4">
        <v>7.6</v>
      </c>
    </row>
    <row r="128" spans="1:2" x14ac:dyDescent="0.3">
      <c r="A128" s="2" t="s">
        <v>1566</v>
      </c>
      <c r="B128" s="4">
        <v>7.6</v>
      </c>
    </row>
    <row r="129" spans="1:2" x14ac:dyDescent="0.3">
      <c r="A129" s="2" t="s">
        <v>1145</v>
      </c>
      <c r="B129" s="4">
        <v>7.6</v>
      </c>
    </row>
    <row r="130" spans="1:2" x14ac:dyDescent="0.3">
      <c r="A130" s="2" t="s">
        <v>1776</v>
      </c>
      <c r="B130" s="4">
        <v>7.6</v>
      </c>
    </row>
    <row r="131" spans="1:2" x14ac:dyDescent="0.3">
      <c r="A131" s="2" t="s">
        <v>1380</v>
      </c>
      <c r="B131" s="4">
        <v>7.6</v>
      </c>
    </row>
    <row r="132" spans="1:2" x14ac:dyDescent="0.3">
      <c r="A132" s="2" t="s">
        <v>1438</v>
      </c>
      <c r="B132" s="4">
        <v>7.6</v>
      </c>
    </row>
    <row r="133" spans="1:2" x14ac:dyDescent="0.3">
      <c r="A133" s="2" t="s">
        <v>1603</v>
      </c>
      <c r="B133" s="4">
        <v>7.6</v>
      </c>
    </row>
    <row r="134" spans="1:2" x14ac:dyDescent="0.3">
      <c r="A134" s="2" t="s">
        <v>1478</v>
      </c>
      <c r="B134" s="4">
        <v>7.6</v>
      </c>
    </row>
    <row r="135" spans="1:2" x14ac:dyDescent="0.3">
      <c r="A135" s="2" t="s">
        <v>1681</v>
      </c>
      <c r="B135" s="4">
        <v>7.6</v>
      </c>
    </row>
    <row r="136" spans="1:2" x14ac:dyDescent="0.3">
      <c r="A136" s="2" t="s">
        <v>1373</v>
      </c>
      <c r="B136" s="4">
        <v>7.6</v>
      </c>
    </row>
    <row r="137" spans="1:2" x14ac:dyDescent="0.3">
      <c r="A137" s="2" t="s">
        <v>281</v>
      </c>
      <c r="B137" s="4">
        <v>7.6</v>
      </c>
    </row>
    <row r="138" spans="1:2" x14ac:dyDescent="0.3">
      <c r="A138" s="2" t="s">
        <v>1618</v>
      </c>
      <c r="B138" s="4">
        <v>7.6</v>
      </c>
    </row>
    <row r="139" spans="1:2" x14ac:dyDescent="0.3">
      <c r="A139" s="2" t="s">
        <v>1733</v>
      </c>
      <c r="B139" s="4">
        <v>7.6</v>
      </c>
    </row>
    <row r="140" spans="1:2" x14ac:dyDescent="0.3">
      <c r="A140" s="2" t="s">
        <v>117</v>
      </c>
      <c r="B140" s="4">
        <v>7.6</v>
      </c>
    </row>
    <row r="141" spans="1:2" x14ac:dyDescent="0.3">
      <c r="A141" s="2" t="s">
        <v>1705</v>
      </c>
      <c r="B141" s="4">
        <v>7.6</v>
      </c>
    </row>
    <row r="142" spans="1:2" x14ac:dyDescent="0.3">
      <c r="A142" s="2" t="s">
        <v>1010</v>
      </c>
      <c r="B142" s="4">
        <v>7.6</v>
      </c>
    </row>
    <row r="143" spans="1:2" x14ac:dyDescent="0.3">
      <c r="A143" s="2" t="s">
        <v>842</v>
      </c>
      <c r="B143" s="4">
        <v>7.5999999999999988</v>
      </c>
    </row>
    <row r="144" spans="1:2" x14ac:dyDescent="0.3">
      <c r="A144" s="2" t="s">
        <v>154</v>
      </c>
      <c r="B144" s="4">
        <v>7.5857142857142863</v>
      </c>
    </row>
    <row r="145" spans="1:2" x14ac:dyDescent="0.3">
      <c r="A145" s="2" t="s">
        <v>93</v>
      </c>
      <c r="B145" s="4">
        <v>7.58</v>
      </c>
    </row>
    <row r="146" spans="1:2" x14ac:dyDescent="0.3">
      <c r="A146" s="2" t="s">
        <v>224</v>
      </c>
      <c r="B146" s="4">
        <v>7.5750000000000002</v>
      </c>
    </row>
    <row r="147" spans="1:2" x14ac:dyDescent="0.3">
      <c r="A147" s="2" t="s">
        <v>108</v>
      </c>
      <c r="B147" s="4">
        <v>7.5666666666666664</v>
      </c>
    </row>
    <row r="148" spans="1:2" x14ac:dyDescent="0.3">
      <c r="A148" s="2" t="s">
        <v>1388</v>
      </c>
      <c r="B148" s="4">
        <v>7.5500000000000007</v>
      </c>
    </row>
    <row r="149" spans="1:2" x14ac:dyDescent="0.3">
      <c r="A149" s="2" t="s">
        <v>1179</v>
      </c>
      <c r="B149" s="4">
        <v>7.55</v>
      </c>
    </row>
    <row r="150" spans="1:2" x14ac:dyDescent="0.3">
      <c r="A150" s="2" t="s">
        <v>976</v>
      </c>
      <c r="B150" s="4">
        <v>7.55</v>
      </c>
    </row>
    <row r="151" spans="1:2" x14ac:dyDescent="0.3">
      <c r="A151" s="2" t="s">
        <v>645</v>
      </c>
      <c r="B151" s="4">
        <v>7.55</v>
      </c>
    </row>
    <row r="152" spans="1:2" x14ac:dyDescent="0.3">
      <c r="A152" s="2" t="s">
        <v>66</v>
      </c>
      <c r="B152" s="4">
        <v>7.5439999999999996</v>
      </c>
    </row>
    <row r="153" spans="1:2" x14ac:dyDescent="0.3">
      <c r="A153" s="2" t="s">
        <v>576</v>
      </c>
      <c r="B153" s="4">
        <v>7.5333333333333341</v>
      </c>
    </row>
    <row r="154" spans="1:2" x14ac:dyDescent="0.3">
      <c r="A154" s="2" t="s">
        <v>237</v>
      </c>
      <c r="B154" s="4">
        <v>7.5250000000000004</v>
      </c>
    </row>
    <row r="155" spans="1:2" x14ac:dyDescent="0.3">
      <c r="A155" s="2" t="s">
        <v>673</v>
      </c>
      <c r="B155" s="4">
        <v>7.5166666666666666</v>
      </c>
    </row>
    <row r="156" spans="1:2" x14ac:dyDescent="0.3">
      <c r="A156" s="2" t="s">
        <v>1522</v>
      </c>
      <c r="B156" s="4">
        <v>7.5</v>
      </c>
    </row>
    <row r="157" spans="1:2" x14ac:dyDescent="0.3">
      <c r="A157" s="2" t="s">
        <v>1591</v>
      </c>
      <c r="B157" s="4">
        <v>7.5</v>
      </c>
    </row>
    <row r="158" spans="1:2" x14ac:dyDescent="0.3">
      <c r="A158" s="2" t="s">
        <v>1763</v>
      </c>
      <c r="B158" s="4">
        <v>7.5</v>
      </c>
    </row>
    <row r="159" spans="1:2" x14ac:dyDescent="0.3">
      <c r="A159" s="2" t="s">
        <v>254</v>
      </c>
      <c r="B159" s="4">
        <v>7.5</v>
      </c>
    </row>
    <row r="160" spans="1:2" x14ac:dyDescent="0.3">
      <c r="A160" s="2" t="s">
        <v>360</v>
      </c>
      <c r="B160" s="4">
        <v>7.5</v>
      </c>
    </row>
    <row r="161" spans="1:2" x14ac:dyDescent="0.3">
      <c r="A161" s="2" t="s">
        <v>581</v>
      </c>
      <c r="B161" s="4">
        <v>7.5</v>
      </c>
    </row>
    <row r="162" spans="1:2" x14ac:dyDescent="0.3">
      <c r="A162" s="2" t="s">
        <v>769</v>
      </c>
      <c r="B162" s="4">
        <v>7.5</v>
      </c>
    </row>
    <row r="163" spans="1:2" x14ac:dyDescent="0.3">
      <c r="A163" s="2" t="s">
        <v>590</v>
      </c>
      <c r="B163" s="4">
        <v>7.5</v>
      </c>
    </row>
    <row r="164" spans="1:2" x14ac:dyDescent="0.3">
      <c r="A164" s="2" t="s">
        <v>1167</v>
      </c>
      <c r="B164" s="4">
        <v>7.5</v>
      </c>
    </row>
    <row r="165" spans="1:2" x14ac:dyDescent="0.3">
      <c r="A165" s="2" t="s">
        <v>1005</v>
      </c>
      <c r="B165" s="4">
        <v>7.5</v>
      </c>
    </row>
    <row r="166" spans="1:2" x14ac:dyDescent="0.3">
      <c r="A166" s="2" t="s">
        <v>864</v>
      </c>
      <c r="B166" s="4">
        <v>7.5</v>
      </c>
    </row>
    <row r="167" spans="1:2" x14ac:dyDescent="0.3">
      <c r="A167" s="2" t="s">
        <v>1571</v>
      </c>
      <c r="B167" s="4">
        <v>7.5</v>
      </c>
    </row>
    <row r="168" spans="1:2" x14ac:dyDescent="0.3">
      <c r="A168" s="2" t="s">
        <v>1416</v>
      </c>
      <c r="B168" s="4">
        <v>7.5</v>
      </c>
    </row>
    <row r="169" spans="1:2" x14ac:dyDescent="0.3">
      <c r="A169" s="2" t="s">
        <v>611</v>
      </c>
      <c r="B169" s="4">
        <v>7.5</v>
      </c>
    </row>
    <row r="170" spans="1:2" x14ac:dyDescent="0.3">
      <c r="A170" s="2" t="s">
        <v>1270</v>
      </c>
      <c r="B170" s="4">
        <v>7.5</v>
      </c>
    </row>
    <row r="171" spans="1:2" x14ac:dyDescent="0.3">
      <c r="A171" s="2" t="s">
        <v>1777</v>
      </c>
      <c r="B171" s="4">
        <v>7.5</v>
      </c>
    </row>
    <row r="172" spans="1:2" x14ac:dyDescent="0.3">
      <c r="A172" s="2" t="s">
        <v>955</v>
      </c>
      <c r="B172" s="4">
        <v>7.5</v>
      </c>
    </row>
    <row r="173" spans="1:2" x14ac:dyDescent="0.3">
      <c r="A173" s="2" t="s">
        <v>684</v>
      </c>
      <c r="B173" s="4">
        <v>7.5</v>
      </c>
    </row>
    <row r="174" spans="1:2" x14ac:dyDescent="0.3">
      <c r="A174" s="2" t="s">
        <v>1166</v>
      </c>
      <c r="B174" s="4">
        <v>7.5</v>
      </c>
    </row>
    <row r="175" spans="1:2" x14ac:dyDescent="0.3">
      <c r="A175" s="2" t="s">
        <v>359</v>
      </c>
      <c r="B175" s="4">
        <v>7.5</v>
      </c>
    </row>
    <row r="176" spans="1:2" x14ac:dyDescent="0.3">
      <c r="A176" s="2" t="s">
        <v>509</v>
      </c>
      <c r="B176" s="4">
        <v>7.5</v>
      </c>
    </row>
    <row r="177" spans="1:2" x14ac:dyDescent="0.3">
      <c r="A177" s="2" t="s">
        <v>1290</v>
      </c>
      <c r="B177" s="4">
        <v>7.5</v>
      </c>
    </row>
    <row r="178" spans="1:2" x14ac:dyDescent="0.3">
      <c r="A178" s="2" t="s">
        <v>1002</v>
      </c>
      <c r="B178" s="4">
        <v>7.5</v>
      </c>
    </row>
    <row r="179" spans="1:2" x14ac:dyDescent="0.3">
      <c r="A179" s="2" t="s">
        <v>948</v>
      </c>
      <c r="B179" s="4">
        <v>7.5</v>
      </c>
    </row>
    <row r="180" spans="1:2" x14ac:dyDescent="0.3">
      <c r="A180" s="2" t="s">
        <v>16</v>
      </c>
      <c r="B180" s="4">
        <v>7.4999999999999991</v>
      </c>
    </row>
    <row r="181" spans="1:2" x14ac:dyDescent="0.3">
      <c r="A181" s="2" t="s">
        <v>159</v>
      </c>
      <c r="B181" s="4">
        <v>7.4833333333333316</v>
      </c>
    </row>
    <row r="182" spans="1:2" x14ac:dyDescent="0.3">
      <c r="A182" s="2" t="s">
        <v>715</v>
      </c>
      <c r="B182" s="4">
        <v>7.4666666666666659</v>
      </c>
    </row>
    <row r="183" spans="1:2" x14ac:dyDescent="0.3">
      <c r="A183" s="2" t="s">
        <v>827</v>
      </c>
      <c r="B183" s="4">
        <v>7.45</v>
      </c>
    </row>
    <row r="184" spans="1:2" x14ac:dyDescent="0.3">
      <c r="A184" s="2" t="s">
        <v>1256</v>
      </c>
      <c r="B184" s="4">
        <v>7.45</v>
      </c>
    </row>
    <row r="185" spans="1:2" x14ac:dyDescent="0.3">
      <c r="A185" s="2" t="s">
        <v>635</v>
      </c>
      <c r="B185" s="4">
        <v>7.4499999999999993</v>
      </c>
    </row>
    <row r="186" spans="1:2" x14ac:dyDescent="0.3">
      <c r="A186" s="2" t="s">
        <v>61</v>
      </c>
      <c r="B186" s="4">
        <v>7.4499999999999993</v>
      </c>
    </row>
    <row r="187" spans="1:2" x14ac:dyDescent="0.3">
      <c r="A187" s="2" t="s">
        <v>211</v>
      </c>
      <c r="B187" s="4">
        <v>7.4499999999999993</v>
      </c>
    </row>
    <row r="188" spans="1:2" x14ac:dyDescent="0.3">
      <c r="A188" s="2" t="s">
        <v>531</v>
      </c>
      <c r="B188" s="4">
        <v>7.4375</v>
      </c>
    </row>
    <row r="189" spans="1:2" x14ac:dyDescent="0.3">
      <c r="A189" s="2" t="s">
        <v>790</v>
      </c>
      <c r="B189" s="4">
        <v>7.4333333333333336</v>
      </c>
    </row>
    <row r="190" spans="1:2" x14ac:dyDescent="0.3">
      <c r="A190" s="2" t="s">
        <v>814</v>
      </c>
      <c r="B190" s="4">
        <v>7.4333333333333336</v>
      </c>
    </row>
    <row r="191" spans="1:2" x14ac:dyDescent="0.3">
      <c r="A191" s="2" t="s">
        <v>760</v>
      </c>
      <c r="B191" s="4">
        <v>7.42</v>
      </c>
    </row>
    <row r="192" spans="1:2" x14ac:dyDescent="0.3">
      <c r="A192" s="2" t="s">
        <v>1308</v>
      </c>
      <c r="B192" s="4">
        <v>7.4</v>
      </c>
    </row>
    <row r="193" spans="1:2" x14ac:dyDescent="0.3">
      <c r="A193" s="2" t="s">
        <v>45</v>
      </c>
      <c r="B193" s="4">
        <v>7.4</v>
      </c>
    </row>
    <row r="194" spans="1:2" x14ac:dyDescent="0.3">
      <c r="A194" s="2" t="s">
        <v>1734</v>
      </c>
      <c r="B194" s="4">
        <v>7.4</v>
      </c>
    </row>
    <row r="195" spans="1:2" x14ac:dyDescent="0.3">
      <c r="A195" s="2" t="s">
        <v>1447</v>
      </c>
      <c r="B195" s="4">
        <v>7.4</v>
      </c>
    </row>
    <row r="196" spans="1:2" x14ac:dyDescent="0.3">
      <c r="A196" s="2" t="s">
        <v>1693</v>
      </c>
      <c r="B196" s="4">
        <v>7.4</v>
      </c>
    </row>
    <row r="197" spans="1:2" x14ac:dyDescent="0.3">
      <c r="A197" s="2" t="s">
        <v>632</v>
      </c>
      <c r="B197" s="4">
        <v>7.4</v>
      </c>
    </row>
    <row r="198" spans="1:2" x14ac:dyDescent="0.3">
      <c r="A198" s="2" t="s">
        <v>1624</v>
      </c>
      <c r="B198" s="4">
        <v>7.4</v>
      </c>
    </row>
    <row r="199" spans="1:2" x14ac:dyDescent="0.3">
      <c r="A199" s="2" t="s">
        <v>1770</v>
      </c>
      <c r="B199" s="4">
        <v>7.4</v>
      </c>
    </row>
    <row r="200" spans="1:2" x14ac:dyDescent="0.3">
      <c r="A200" s="2" t="s">
        <v>436</v>
      </c>
      <c r="B200" s="4">
        <v>7.4</v>
      </c>
    </row>
    <row r="201" spans="1:2" x14ac:dyDescent="0.3">
      <c r="A201" s="2" t="s">
        <v>1513</v>
      </c>
      <c r="B201" s="4">
        <v>7.4</v>
      </c>
    </row>
    <row r="202" spans="1:2" x14ac:dyDescent="0.3">
      <c r="A202" s="2" t="s">
        <v>1669</v>
      </c>
      <c r="B202" s="4">
        <v>7.4</v>
      </c>
    </row>
    <row r="203" spans="1:2" x14ac:dyDescent="0.3">
      <c r="A203" s="2" t="s">
        <v>180</v>
      </c>
      <c r="B203" s="4">
        <v>7.4</v>
      </c>
    </row>
    <row r="204" spans="1:2" x14ac:dyDescent="0.3">
      <c r="A204" s="2" t="s">
        <v>1699</v>
      </c>
      <c r="B204" s="4">
        <v>7.4</v>
      </c>
    </row>
    <row r="205" spans="1:2" x14ac:dyDescent="0.3">
      <c r="A205" s="2" t="s">
        <v>345</v>
      </c>
      <c r="B205" s="4">
        <v>7.4</v>
      </c>
    </row>
    <row r="206" spans="1:2" x14ac:dyDescent="0.3">
      <c r="A206" s="2" t="s">
        <v>1689</v>
      </c>
      <c r="B206" s="4">
        <v>7.4</v>
      </c>
    </row>
    <row r="207" spans="1:2" x14ac:dyDescent="0.3">
      <c r="A207" s="2" t="s">
        <v>996</v>
      </c>
      <c r="B207" s="4">
        <v>7.4</v>
      </c>
    </row>
    <row r="208" spans="1:2" x14ac:dyDescent="0.3">
      <c r="A208" s="2" t="s">
        <v>204</v>
      </c>
      <c r="B208" s="4">
        <v>7.3999999999999995</v>
      </c>
    </row>
    <row r="209" spans="1:2" x14ac:dyDescent="0.3">
      <c r="A209" s="2" t="s">
        <v>1040</v>
      </c>
      <c r="B209" s="4">
        <v>7.3999999999999995</v>
      </c>
    </row>
    <row r="210" spans="1:2" x14ac:dyDescent="0.3">
      <c r="A210" s="2" t="s">
        <v>55</v>
      </c>
      <c r="B210" s="4">
        <v>7.38</v>
      </c>
    </row>
    <row r="211" spans="1:2" x14ac:dyDescent="0.3">
      <c r="A211" s="2" t="s">
        <v>995</v>
      </c>
      <c r="B211" s="4">
        <v>7.3599999999999994</v>
      </c>
    </row>
    <row r="212" spans="1:2" x14ac:dyDescent="0.3">
      <c r="A212" s="2" t="s">
        <v>274</v>
      </c>
      <c r="B212" s="4">
        <v>7.35</v>
      </c>
    </row>
    <row r="213" spans="1:2" x14ac:dyDescent="0.3">
      <c r="A213" s="2" t="s">
        <v>1128</v>
      </c>
      <c r="B213" s="4">
        <v>7.35</v>
      </c>
    </row>
    <row r="214" spans="1:2" x14ac:dyDescent="0.3">
      <c r="A214" s="2" t="s">
        <v>426</v>
      </c>
      <c r="B214" s="4">
        <v>7.3400000000000007</v>
      </c>
    </row>
    <row r="215" spans="1:2" x14ac:dyDescent="0.3">
      <c r="A215" s="2" t="s">
        <v>309</v>
      </c>
      <c r="B215" s="4">
        <v>7.3285714285714283</v>
      </c>
    </row>
    <row r="216" spans="1:2" x14ac:dyDescent="0.3">
      <c r="A216" s="2" t="s">
        <v>832</v>
      </c>
      <c r="B216" s="4">
        <v>7.3272727272727272</v>
      </c>
    </row>
    <row r="217" spans="1:2" x14ac:dyDescent="0.3">
      <c r="A217" s="2" t="s">
        <v>228</v>
      </c>
      <c r="B217" s="4">
        <v>7.3250000000000002</v>
      </c>
    </row>
    <row r="218" spans="1:2" x14ac:dyDescent="0.3">
      <c r="A218" s="2" t="s">
        <v>140</v>
      </c>
      <c r="B218" s="4">
        <v>7.3250000000000002</v>
      </c>
    </row>
    <row r="219" spans="1:2" x14ac:dyDescent="0.3">
      <c r="A219" s="2" t="s">
        <v>394</v>
      </c>
      <c r="B219" s="4">
        <v>7.3249999999999993</v>
      </c>
    </row>
    <row r="220" spans="1:2" x14ac:dyDescent="0.3">
      <c r="A220" s="2" t="s">
        <v>72</v>
      </c>
      <c r="B220" s="4">
        <v>7.3076923076923066</v>
      </c>
    </row>
    <row r="221" spans="1:2" x14ac:dyDescent="0.3">
      <c r="A221" s="2" t="s">
        <v>162</v>
      </c>
      <c r="B221" s="4">
        <v>7.3</v>
      </c>
    </row>
    <row r="222" spans="1:2" x14ac:dyDescent="0.3">
      <c r="A222" s="2" t="s">
        <v>779</v>
      </c>
      <c r="B222" s="4">
        <v>7.3</v>
      </c>
    </row>
    <row r="223" spans="1:2" x14ac:dyDescent="0.3">
      <c r="A223" s="2" t="s">
        <v>1188</v>
      </c>
      <c r="B223" s="4">
        <v>7.3</v>
      </c>
    </row>
    <row r="224" spans="1:2" x14ac:dyDescent="0.3">
      <c r="A224" s="2" t="s">
        <v>1488</v>
      </c>
      <c r="B224" s="4">
        <v>7.3</v>
      </c>
    </row>
    <row r="225" spans="1:2" x14ac:dyDescent="0.3">
      <c r="A225" s="2" t="s">
        <v>138</v>
      </c>
      <c r="B225" s="4">
        <v>7.3</v>
      </c>
    </row>
    <row r="226" spans="1:2" x14ac:dyDescent="0.3">
      <c r="A226" s="2" t="s">
        <v>1358</v>
      </c>
      <c r="B226" s="4">
        <v>7.3</v>
      </c>
    </row>
    <row r="227" spans="1:2" x14ac:dyDescent="0.3">
      <c r="A227" s="2" t="s">
        <v>1072</v>
      </c>
      <c r="B227" s="4">
        <v>7.3</v>
      </c>
    </row>
    <row r="228" spans="1:2" x14ac:dyDescent="0.3">
      <c r="A228" s="2" t="s">
        <v>1509</v>
      </c>
      <c r="B228" s="4">
        <v>7.3</v>
      </c>
    </row>
    <row r="229" spans="1:2" x14ac:dyDescent="0.3">
      <c r="A229" s="2" t="s">
        <v>1704</v>
      </c>
      <c r="B229" s="4">
        <v>7.3</v>
      </c>
    </row>
    <row r="230" spans="1:2" x14ac:dyDescent="0.3">
      <c r="A230" s="2" t="s">
        <v>1208</v>
      </c>
      <c r="B230" s="4">
        <v>7.3</v>
      </c>
    </row>
    <row r="231" spans="1:2" x14ac:dyDescent="0.3">
      <c r="A231" s="2" t="s">
        <v>1480</v>
      </c>
      <c r="B231" s="4">
        <v>7.3</v>
      </c>
    </row>
    <row r="232" spans="1:2" x14ac:dyDescent="0.3">
      <c r="A232" s="2" t="s">
        <v>810</v>
      </c>
      <c r="B232" s="4">
        <v>7.3</v>
      </c>
    </row>
    <row r="233" spans="1:2" x14ac:dyDescent="0.3">
      <c r="A233" s="2" t="s">
        <v>1648</v>
      </c>
      <c r="B233" s="4">
        <v>7.3</v>
      </c>
    </row>
    <row r="234" spans="1:2" x14ac:dyDescent="0.3">
      <c r="A234" s="2" t="s">
        <v>305</v>
      </c>
      <c r="B234" s="4">
        <v>7.3</v>
      </c>
    </row>
    <row r="235" spans="1:2" x14ac:dyDescent="0.3">
      <c r="A235" s="2" t="s">
        <v>1524</v>
      </c>
      <c r="B235" s="4">
        <v>7.3</v>
      </c>
    </row>
    <row r="236" spans="1:2" x14ac:dyDescent="0.3">
      <c r="A236" s="2" t="s">
        <v>1738</v>
      </c>
      <c r="B236" s="4">
        <v>7.3</v>
      </c>
    </row>
    <row r="237" spans="1:2" x14ac:dyDescent="0.3">
      <c r="A237" s="2" t="s">
        <v>1448</v>
      </c>
      <c r="B237" s="4">
        <v>7.3</v>
      </c>
    </row>
    <row r="238" spans="1:2" x14ac:dyDescent="0.3">
      <c r="A238" s="2" t="s">
        <v>519</v>
      </c>
      <c r="B238" s="4">
        <v>7.3</v>
      </c>
    </row>
    <row r="239" spans="1:2" x14ac:dyDescent="0.3">
      <c r="A239" s="2" t="s">
        <v>128</v>
      </c>
      <c r="B239" s="4">
        <v>7.3</v>
      </c>
    </row>
    <row r="240" spans="1:2" x14ac:dyDescent="0.3">
      <c r="A240" s="2" t="s">
        <v>1335</v>
      </c>
      <c r="B240" s="4">
        <v>7.3</v>
      </c>
    </row>
    <row r="241" spans="1:2" x14ac:dyDescent="0.3">
      <c r="A241" s="2" t="s">
        <v>1092</v>
      </c>
      <c r="B241" s="4">
        <v>7.3</v>
      </c>
    </row>
    <row r="242" spans="1:2" x14ac:dyDescent="0.3">
      <c r="A242" s="2" t="s">
        <v>50</v>
      </c>
      <c r="B242" s="4">
        <v>7.3</v>
      </c>
    </row>
    <row r="243" spans="1:2" x14ac:dyDescent="0.3">
      <c r="A243" s="2" t="s">
        <v>1475</v>
      </c>
      <c r="B243" s="4">
        <v>7.3</v>
      </c>
    </row>
    <row r="244" spans="1:2" x14ac:dyDescent="0.3">
      <c r="A244" s="2" t="s">
        <v>1385</v>
      </c>
      <c r="B244" s="4">
        <v>7.3</v>
      </c>
    </row>
    <row r="245" spans="1:2" x14ac:dyDescent="0.3">
      <c r="A245" s="2" t="s">
        <v>630</v>
      </c>
      <c r="B245" s="4">
        <v>7.3</v>
      </c>
    </row>
    <row r="246" spans="1:2" x14ac:dyDescent="0.3">
      <c r="A246" s="2" t="s">
        <v>1647</v>
      </c>
      <c r="B246" s="4">
        <v>7.3</v>
      </c>
    </row>
    <row r="247" spans="1:2" x14ac:dyDescent="0.3">
      <c r="A247" s="2" t="s">
        <v>879</v>
      </c>
      <c r="B247" s="4">
        <v>7.3</v>
      </c>
    </row>
    <row r="248" spans="1:2" x14ac:dyDescent="0.3">
      <c r="A248" s="2" t="s">
        <v>295</v>
      </c>
      <c r="B248" s="4">
        <v>7.3</v>
      </c>
    </row>
    <row r="249" spans="1:2" x14ac:dyDescent="0.3">
      <c r="A249" s="2" t="s">
        <v>1254</v>
      </c>
      <c r="B249" s="4">
        <v>7.3</v>
      </c>
    </row>
    <row r="250" spans="1:2" x14ac:dyDescent="0.3">
      <c r="A250" s="2" t="s">
        <v>28</v>
      </c>
      <c r="B250" s="4">
        <v>7.2874999999999996</v>
      </c>
    </row>
    <row r="251" spans="1:2" x14ac:dyDescent="0.3">
      <c r="A251" s="2" t="s">
        <v>594</v>
      </c>
      <c r="B251" s="4">
        <v>7.2833333333333323</v>
      </c>
    </row>
    <row r="252" spans="1:2" x14ac:dyDescent="0.3">
      <c r="A252" s="2" t="s">
        <v>252</v>
      </c>
      <c r="B252" s="4">
        <v>7.2749999999999995</v>
      </c>
    </row>
    <row r="253" spans="1:2" x14ac:dyDescent="0.3">
      <c r="A253" s="2" t="s">
        <v>562</v>
      </c>
      <c r="B253" s="4">
        <v>7.2666666666666666</v>
      </c>
    </row>
    <row r="254" spans="1:2" x14ac:dyDescent="0.3">
      <c r="A254" s="2" t="s">
        <v>670</v>
      </c>
      <c r="B254" s="4">
        <v>7.2666666666666666</v>
      </c>
    </row>
    <row r="255" spans="1:2" x14ac:dyDescent="0.3">
      <c r="A255" s="2" t="s">
        <v>87</v>
      </c>
      <c r="B255" s="4">
        <v>7.2666666666666666</v>
      </c>
    </row>
    <row r="256" spans="1:2" x14ac:dyDescent="0.3">
      <c r="A256" s="2" t="s">
        <v>1020</v>
      </c>
      <c r="B256" s="4">
        <v>7.25</v>
      </c>
    </row>
    <row r="257" spans="1:2" x14ac:dyDescent="0.3">
      <c r="A257" s="2" t="s">
        <v>747</v>
      </c>
      <c r="B257" s="4">
        <v>7.25</v>
      </c>
    </row>
    <row r="258" spans="1:2" x14ac:dyDescent="0.3">
      <c r="A258" s="2" t="s">
        <v>826</v>
      </c>
      <c r="B258" s="4">
        <v>7.25</v>
      </c>
    </row>
    <row r="259" spans="1:2" x14ac:dyDescent="0.3">
      <c r="A259" s="2" t="s">
        <v>1117</v>
      </c>
      <c r="B259" s="4">
        <v>7.25</v>
      </c>
    </row>
    <row r="260" spans="1:2" x14ac:dyDescent="0.3">
      <c r="A260" s="2" t="s">
        <v>145</v>
      </c>
      <c r="B260" s="4">
        <v>7.25</v>
      </c>
    </row>
    <row r="261" spans="1:2" x14ac:dyDescent="0.3">
      <c r="A261" s="2" t="s">
        <v>264</v>
      </c>
      <c r="B261" s="4">
        <v>7.2333333333333334</v>
      </c>
    </row>
    <row r="262" spans="1:2" x14ac:dyDescent="0.3">
      <c r="A262" s="2" t="s">
        <v>276</v>
      </c>
      <c r="B262" s="4">
        <v>7.2333333333333334</v>
      </c>
    </row>
    <row r="263" spans="1:2" x14ac:dyDescent="0.3">
      <c r="A263" s="2" t="s">
        <v>30</v>
      </c>
      <c r="B263" s="4">
        <v>7.2285714285714286</v>
      </c>
    </row>
    <row r="264" spans="1:2" x14ac:dyDescent="0.3">
      <c r="A264" s="2" t="s">
        <v>384</v>
      </c>
      <c r="B264" s="4">
        <v>7.2052631578947368</v>
      </c>
    </row>
    <row r="265" spans="1:2" x14ac:dyDescent="0.3">
      <c r="A265" s="2" t="s">
        <v>1087</v>
      </c>
      <c r="B265" s="4">
        <v>7.2</v>
      </c>
    </row>
    <row r="266" spans="1:2" x14ac:dyDescent="0.3">
      <c r="A266" s="2" t="s">
        <v>688</v>
      </c>
      <c r="B266" s="4">
        <v>7.2</v>
      </c>
    </row>
    <row r="267" spans="1:2" x14ac:dyDescent="0.3">
      <c r="A267" s="2" t="s">
        <v>1062</v>
      </c>
      <c r="B267" s="4">
        <v>7.2</v>
      </c>
    </row>
    <row r="268" spans="1:2" x14ac:dyDescent="0.3">
      <c r="A268" s="2" t="s">
        <v>1503</v>
      </c>
      <c r="B268" s="4">
        <v>7.2</v>
      </c>
    </row>
    <row r="269" spans="1:2" x14ac:dyDescent="0.3">
      <c r="A269" s="2" t="s">
        <v>1725</v>
      </c>
      <c r="B269" s="4">
        <v>7.2</v>
      </c>
    </row>
    <row r="270" spans="1:2" x14ac:dyDescent="0.3">
      <c r="A270" s="2" t="s">
        <v>1255</v>
      </c>
      <c r="B270" s="4">
        <v>7.2</v>
      </c>
    </row>
    <row r="271" spans="1:2" x14ac:dyDescent="0.3">
      <c r="A271" s="2" t="s">
        <v>1000</v>
      </c>
      <c r="B271" s="4">
        <v>7.2</v>
      </c>
    </row>
    <row r="272" spans="1:2" x14ac:dyDescent="0.3">
      <c r="A272" s="2" t="s">
        <v>210</v>
      </c>
      <c r="B272" s="4">
        <v>7.2</v>
      </c>
    </row>
    <row r="273" spans="1:2" x14ac:dyDescent="0.3">
      <c r="A273" s="2" t="s">
        <v>1332</v>
      </c>
      <c r="B273" s="4">
        <v>7.2</v>
      </c>
    </row>
    <row r="274" spans="1:2" x14ac:dyDescent="0.3">
      <c r="A274" s="2" t="s">
        <v>690</v>
      </c>
      <c r="B274" s="4">
        <v>7.2</v>
      </c>
    </row>
    <row r="275" spans="1:2" x14ac:dyDescent="0.3">
      <c r="A275" s="2" t="s">
        <v>1081</v>
      </c>
      <c r="B275" s="4">
        <v>7.2</v>
      </c>
    </row>
    <row r="276" spans="1:2" x14ac:dyDescent="0.3">
      <c r="A276" s="2" t="s">
        <v>904</v>
      </c>
      <c r="B276" s="4">
        <v>7.2</v>
      </c>
    </row>
    <row r="277" spans="1:2" x14ac:dyDescent="0.3">
      <c r="A277" s="2" t="s">
        <v>1654</v>
      </c>
      <c r="B277" s="4">
        <v>7.2</v>
      </c>
    </row>
    <row r="278" spans="1:2" x14ac:dyDescent="0.3">
      <c r="A278" s="2" t="s">
        <v>896</v>
      </c>
      <c r="B278" s="4">
        <v>7.2</v>
      </c>
    </row>
    <row r="279" spans="1:2" x14ac:dyDescent="0.3">
      <c r="A279" s="2" t="s">
        <v>1434</v>
      </c>
      <c r="B279" s="4">
        <v>7.2</v>
      </c>
    </row>
    <row r="280" spans="1:2" x14ac:dyDescent="0.3">
      <c r="A280" s="2" t="s">
        <v>471</v>
      </c>
      <c r="B280" s="4">
        <v>7.2</v>
      </c>
    </row>
    <row r="281" spans="1:2" x14ac:dyDescent="0.3">
      <c r="A281" s="2" t="s">
        <v>1598</v>
      </c>
      <c r="B281" s="4">
        <v>7.2</v>
      </c>
    </row>
    <row r="282" spans="1:2" x14ac:dyDescent="0.3">
      <c r="A282" s="2" t="s">
        <v>1697</v>
      </c>
      <c r="B282" s="4">
        <v>7.2</v>
      </c>
    </row>
    <row r="283" spans="1:2" x14ac:dyDescent="0.3">
      <c r="A283" s="2" t="s">
        <v>1696</v>
      </c>
      <c r="B283" s="4">
        <v>7.2</v>
      </c>
    </row>
    <row r="284" spans="1:2" x14ac:dyDescent="0.3">
      <c r="A284" s="2" t="s">
        <v>67</v>
      </c>
      <c r="B284" s="4">
        <v>7.2</v>
      </c>
    </row>
    <row r="285" spans="1:2" x14ac:dyDescent="0.3">
      <c r="A285" s="2" t="s">
        <v>1516</v>
      </c>
      <c r="B285" s="4">
        <v>7.2</v>
      </c>
    </row>
    <row r="286" spans="1:2" x14ac:dyDescent="0.3">
      <c r="A286" s="2" t="s">
        <v>770</v>
      </c>
      <c r="B286" s="4">
        <v>7.2</v>
      </c>
    </row>
    <row r="287" spans="1:2" x14ac:dyDescent="0.3">
      <c r="A287" s="2" t="s">
        <v>761</v>
      </c>
      <c r="B287" s="4">
        <v>7.2</v>
      </c>
    </row>
    <row r="288" spans="1:2" x14ac:dyDescent="0.3">
      <c r="A288" s="2" t="s">
        <v>1749</v>
      </c>
      <c r="B288" s="4">
        <v>7.2</v>
      </c>
    </row>
    <row r="289" spans="1:2" x14ac:dyDescent="0.3">
      <c r="A289" s="2" t="s">
        <v>1661</v>
      </c>
      <c r="B289" s="4">
        <v>7.2</v>
      </c>
    </row>
    <row r="290" spans="1:2" x14ac:dyDescent="0.3">
      <c r="A290" s="2" t="s">
        <v>1644</v>
      </c>
      <c r="B290" s="4">
        <v>7.2</v>
      </c>
    </row>
    <row r="291" spans="1:2" x14ac:dyDescent="0.3">
      <c r="A291" s="2" t="s">
        <v>1056</v>
      </c>
      <c r="B291" s="4">
        <v>7.2</v>
      </c>
    </row>
    <row r="292" spans="1:2" x14ac:dyDescent="0.3">
      <c r="A292" s="2" t="s">
        <v>1367</v>
      </c>
      <c r="B292" s="4">
        <v>7.2</v>
      </c>
    </row>
    <row r="293" spans="1:2" x14ac:dyDescent="0.3">
      <c r="A293" s="2" t="s">
        <v>1655</v>
      </c>
      <c r="B293" s="4">
        <v>7.2</v>
      </c>
    </row>
    <row r="294" spans="1:2" x14ac:dyDescent="0.3">
      <c r="A294" s="2" t="s">
        <v>1406</v>
      </c>
      <c r="B294" s="4">
        <v>7.2</v>
      </c>
    </row>
    <row r="295" spans="1:2" x14ac:dyDescent="0.3">
      <c r="A295" s="2" t="s">
        <v>849</v>
      </c>
      <c r="B295" s="4">
        <v>7.2</v>
      </c>
    </row>
    <row r="296" spans="1:2" x14ac:dyDescent="0.3">
      <c r="A296" s="2" t="s">
        <v>26</v>
      </c>
      <c r="B296" s="4">
        <v>7.2</v>
      </c>
    </row>
    <row r="297" spans="1:2" x14ac:dyDescent="0.3">
      <c r="A297" s="2" t="s">
        <v>1623</v>
      </c>
      <c r="B297" s="4">
        <v>7.2</v>
      </c>
    </row>
    <row r="298" spans="1:2" x14ac:dyDescent="0.3">
      <c r="A298" s="2" t="s">
        <v>1268</v>
      </c>
      <c r="B298" s="4">
        <v>7.2</v>
      </c>
    </row>
    <row r="299" spans="1:2" x14ac:dyDescent="0.3">
      <c r="A299" s="2" t="s">
        <v>1141</v>
      </c>
      <c r="B299" s="4">
        <v>7.2</v>
      </c>
    </row>
    <row r="300" spans="1:2" x14ac:dyDescent="0.3">
      <c r="A300" s="2" t="s">
        <v>1621</v>
      </c>
      <c r="B300" s="4">
        <v>7.2</v>
      </c>
    </row>
    <row r="301" spans="1:2" x14ac:dyDescent="0.3">
      <c r="A301" s="2" t="s">
        <v>137</v>
      </c>
      <c r="B301" s="4">
        <v>7.2</v>
      </c>
    </row>
    <row r="302" spans="1:2" x14ac:dyDescent="0.3">
      <c r="A302" s="2" t="s">
        <v>1082</v>
      </c>
      <c r="B302" s="4">
        <v>7.2</v>
      </c>
    </row>
    <row r="303" spans="1:2" x14ac:dyDescent="0.3">
      <c r="A303" s="2" t="s">
        <v>1468</v>
      </c>
      <c r="B303" s="4">
        <v>7.2</v>
      </c>
    </row>
    <row r="304" spans="1:2" x14ac:dyDescent="0.3">
      <c r="A304" s="2" t="s">
        <v>1387</v>
      </c>
      <c r="B304" s="4">
        <v>7.2</v>
      </c>
    </row>
    <row r="305" spans="1:2" x14ac:dyDescent="0.3">
      <c r="A305" s="2" t="s">
        <v>1692</v>
      </c>
      <c r="B305" s="4">
        <v>7.2</v>
      </c>
    </row>
    <row r="306" spans="1:2" x14ac:dyDescent="0.3">
      <c r="A306" s="2" t="s">
        <v>1518</v>
      </c>
      <c r="B306" s="4">
        <v>7.2</v>
      </c>
    </row>
    <row r="307" spans="1:2" x14ac:dyDescent="0.3">
      <c r="A307" s="2" t="s">
        <v>1691</v>
      </c>
      <c r="B307" s="4">
        <v>7.2</v>
      </c>
    </row>
    <row r="308" spans="1:2" x14ac:dyDescent="0.3">
      <c r="A308" s="2" t="s">
        <v>983</v>
      </c>
      <c r="B308" s="4">
        <v>7.2</v>
      </c>
    </row>
    <row r="309" spans="1:2" x14ac:dyDescent="0.3">
      <c r="A309" s="2" t="s">
        <v>759</v>
      </c>
      <c r="B309" s="4">
        <v>7.1999999999999993</v>
      </c>
    </row>
    <row r="310" spans="1:2" x14ac:dyDescent="0.3">
      <c r="A310" s="2" t="s">
        <v>304</v>
      </c>
      <c r="B310" s="4">
        <v>7.1999999999999993</v>
      </c>
    </row>
    <row r="311" spans="1:2" x14ac:dyDescent="0.3">
      <c r="A311" s="2" t="s">
        <v>60</v>
      </c>
      <c r="B311" s="4">
        <v>7.1999999999999984</v>
      </c>
    </row>
    <row r="312" spans="1:2" x14ac:dyDescent="0.3">
      <c r="A312" s="2" t="s">
        <v>27</v>
      </c>
      <c r="B312" s="4">
        <v>7.1750000000000007</v>
      </c>
    </row>
    <row r="313" spans="1:2" x14ac:dyDescent="0.3">
      <c r="A313" s="2" t="s">
        <v>424</v>
      </c>
      <c r="B313" s="4">
        <v>7.1714285714285717</v>
      </c>
    </row>
    <row r="314" spans="1:2" x14ac:dyDescent="0.3">
      <c r="A314" s="2" t="s">
        <v>175</v>
      </c>
      <c r="B314" s="4">
        <v>7.166666666666667</v>
      </c>
    </row>
    <row r="315" spans="1:2" x14ac:dyDescent="0.3">
      <c r="A315" s="2" t="s">
        <v>313</v>
      </c>
      <c r="B315" s="4">
        <v>7.166666666666667</v>
      </c>
    </row>
    <row r="316" spans="1:2" x14ac:dyDescent="0.3">
      <c r="A316" s="2" t="s">
        <v>1037</v>
      </c>
      <c r="B316" s="4">
        <v>7.166666666666667</v>
      </c>
    </row>
    <row r="317" spans="1:2" x14ac:dyDescent="0.3">
      <c r="A317" s="2" t="s">
        <v>120</v>
      </c>
      <c r="B317" s="4">
        <v>7.1571428571428575</v>
      </c>
    </row>
    <row r="318" spans="1:2" x14ac:dyDescent="0.3">
      <c r="A318" s="2" t="s">
        <v>1451</v>
      </c>
      <c r="B318" s="4">
        <v>7.15</v>
      </c>
    </row>
    <row r="319" spans="1:2" x14ac:dyDescent="0.3">
      <c r="A319" s="2" t="s">
        <v>1274</v>
      </c>
      <c r="B319" s="4">
        <v>7.15</v>
      </c>
    </row>
    <row r="320" spans="1:2" x14ac:dyDescent="0.3">
      <c r="A320" s="2" t="s">
        <v>1596</v>
      </c>
      <c r="B320" s="4">
        <v>7.15</v>
      </c>
    </row>
    <row r="321" spans="1:2" x14ac:dyDescent="0.3">
      <c r="A321" s="2" t="s">
        <v>762</v>
      </c>
      <c r="B321" s="4">
        <v>7.15</v>
      </c>
    </row>
    <row r="322" spans="1:2" x14ac:dyDescent="0.3">
      <c r="A322" s="2" t="s">
        <v>1135</v>
      </c>
      <c r="B322" s="4">
        <v>7.15</v>
      </c>
    </row>
    <row r="323" spans="1:2" x14ac:dyDescent="0.3">
      <c r="A323" s="2" t="s">
        <v>31</v>
      </c>
      <c r="B323" s="4">
        <v>7.15</v>
      </c>
    </row>
    <row r="324" spans="1:2" x14ac:dyDescent="0.3">
      <c r="A324" s="2" t="s">
        <v>65</v>
      </c>
      <c r="B324" s="4">
        <v>7.1400000000000006</v>
      </c>
    </row>
    <row r="325" spans="1:2" x14ac:dyDescent="0.3">
      <c r="A325" s="2" t="s">
        <v>37</v>
      </c>
      <c r="B325" s="4">
        <v>7.1333333333333329</v>
      </c>
    </row>
    <row r="326" spans="1:2" x14ac:dyDescent="0.3">
      <c r="A326" s="2" t="s">
        <v>98</v>
      </c>
      <c r="B326" s="4">
        <v>7.1333333333333329</v>
      </c>
    </row>
    <row r="327" spans="1:2" x14ac:dyDescent="0.3">
      <c r="A327" s="2" t="s">
        <v>989</v>
      </c>
      <c r="B327" s="4">
        <v>7.1333333333333329</v>
      </c>
    </row>
    <row r="328" spans="1:2" x14ac:dyDescent="0.3">
      <c r="A328" s="2" t="s">
        <v>46</v>
      </c>
      <c r="B328" s="4">
        <v>7.1285714285714281</v>
      </c>
    </row>
    <row r="329" spans="1:2" x14ac:dyDescent="0.3">
      <c r="A329" s="2" t="s">
        <v>81</v>
      </c>
      <c r="B329" s="4">
        <v>7.1285714285714281</v>
      </c>
    </row>
    <row r="330" spans="1:2" x14ac:dyDescent="0.3">
      <c r="A330" s="2" t="s">
        <v>62</v>
      </c>
      <c r="B330" s="4">
        <v>7.12</v>
      </c>
    </row>
    <row r="331" spans="1:2" x14ac:dyDescent="0.3">
      <c r="A331" s="2" t="s">
        <v>678</v>
      </c>
      <c r="B331" s="4">
        <v>7.1142857142857148</v>
      </c>
    </row>
    <row r="332" spans="1:2" x14ac:dyDescent="0.3">
      <c r="A332" s="2" t="s">
        <v>166</v>
      </c>
      <c r="B332" s="4">
        <v>7.114285714285713</v>
      </c>
    </row>
    <row r="333" spans="1:2" x14ac:dyDescent="0.3">
      <c r="A333" s="2" t="s">
        <v>321</v>
      </c>
      <c r="B333" s="4">
        <v>7.1000000000000005</v>
      </c>
    </row>
    <row r="334" spans="1:2" x14ac:dyDescent="0.3">
      <c r="A334" s="2" t="s">
        <v>1453</v>
      </c>
      <c r="B334" s="4">
        <v>7.1000000000000005</v>
      </c>
    </row>
    <row r="335" spans="1:2" x14ac:dyDescent="0.3">
      <c r="A335" s="2" t="s">
        <v>268</v>
      </c>
      <c r="B335" s="4">
        <v>7.1000000000000005</v>
      </c>
    </row>
    <row r="336" spans="1:2" x14ac:dyDescent="0.3">
      <c r="A336" s="2" t="s">
        <v>1325</v>
      </c>
      <c r="B336" s="4">
        <v>7.1</v>
      </c>
    </row>
    <row r="337" spans="1:2" x14ac:dyDescent="0.3">
      <c r="A337" s="2" t="s">
        <v>277</v>
      </c>
      <c r="B337" s="4">
        <v>7.1</v>
      </c>
    </row>
    <row r="338" spans="1:2" x14ac:dyDescent="0.3">
      <c r="A338" s="2" t="s">
        <v>936</v>
      </c>
      <c r="B338" s="4">
        <v>7.1</v>
      </c>
    </row>
    <row r="339" spans="1:2" x14ac:dyDescent="0.3">
      <c r="A339" s="2" t="s">
        <v>1553</v>
      </c>
      <c r="B339" s="4">
        <v>7.1</v>
      </c>
    </row>
    <row r="340" spans="1:2" x14ac:dyDescent="0.3">
      <c r="A340" s="2" t="s">
        <v>1420</v>
      </c>
      <c r="B340" s="4">
        <v>7.1</v>
      </c>
    </row>
    <row r="341" spans="1:2" x14ac:dyDescent="0.3">
      <c r="A341" s="2" t="s">
        <v>778</v>
      </c>
      <c r="B341" s="4">
        <v>7.1</v>
      </c>
    </row>
    <row r="342" spans="1:2" x14ac:dyDescent="0.3">
      <c r="A342" s="2" t="s">
        <v>1642</v>
      </c>
      <c r="B342" s="4">
        <v>7.1</v>
      </c>
    </row>
    <row r="343" spans="1:2" x14ac:dyDescent="0.3">
      <c r="A343" s="2" t="s">
        <v>710</v>
      </c>
      <c r="B343" s="4">
        <v>7.1</v>
      </c>
    </row>
    <row r="344" spans="1:2" x14ac:dyDescent="0.3">
      <c r="A344" s="2" t="s">
        <v>1607</v>
      </c>
      <c r="B344" s="4">
        <v>7.1</v>
      </c>
    </row>
    <row r="345" spans="1:2" x14ac:dyDescent="0.3">
      <c r="A345" s="2" t="s">
        <v>1462</v>
      </c>
      <c r="B345" s="4">
        <v>7.1</v>
      </c>
    </row>
    <row r="346" spans="1:2" x14ac:dyDescent="0.3">
      <c r="A346" s="2" t="s">
        <v>1250</v>
      </c>
      <c r="B346" s="4">
        <v>7.1</v>
      </c>
    </row>
    <row r="347" spans="1:2" x14ac:dyDescent="0.3">
      <c r="A347" s="2" t="s">
        <v>914</v>
      </c>
      <c r="B347" s="4">
        <v>7.1</v>
      </c>
    </row>
    <row r="348" spans="1:2" x14ac:dyDescent="0.3">
      <c r="A348" s="2" t="s">
        <v>661</v>
      </c>
      <c r="B348" s="4">
        <v>7.1</v>
      </c>
    </row>
    <row r="349" spans="1:2" x14ac:dyDescent="0.3">
      <c r="A349" s="2" t="s">
        <v>1207</v>
      </c>
      <c r="B349" s="4">
        <v>7.1</v>
      </c>
    </row>
    <row r="350" spans="1:2" x14ac:dyDescent="0.3">
      <c r="A350" s="2" t="s">
        <v>805</v>
      </c>
      <c r="B350" s="4">
        <v>7.1</v>
      </c>
    </row>
    <row r="351" spans="1:2" x14ac:dyDescent="0.3">
      <c r="A351" s="2" t="s">
        <v>1461</v>
      </c>
      <c r="B351" s="4">
        <v>7.1</v>
      </c>
    </row>
    <row r="352" spans="1:2" x14ac:dyDescent="0.3">
      <c r="A352" s="2" t="s">
        <v>1257</v>
      </c>
      <c r="B352" s="4">
        <v>7.1</v>
      </c>
    </row>
    <row r="353" spans="1:2" x14ac:dyDescent="0.3">
      <c r="A353" s="2" t="s">
        <v>1184</v>
      </c>
      <c r="B353" s="4">
        <v>7.1</v>
      </c>
    </row>
    <row r="354" spans="1:2" x14ac:dyDescent="0.3">
      <c r="A354" s="2" t="s">
        <v>1506</v>
      </c>
      <c r="B354" s="4">
        <v>7.1</v>
      </c>
    </row>
    <row r="355" spans="1:2" x14ac:dyDescent="0.3">
      <c r="A355" s="2" t="s">
        <v>1069</v>
      </c>
      <c r="B355" s="4">
        <v>7.1</v>
      </c>
    </row>
    <row r="356" spans="1:2" x14ac:dyDescent="0.3">
      <c r="A356" s="2" t="s">
        <v>1531</v>
      </c>
      <c r="B356" s="4">
        <v>7.1</v>
      </c>
    </row>
    <row r="357" spans="1:2" x14ac:dyDescent="0.3">
      <c r="A357" s="2" t="s">
        <v>1569</v>
      </c>
      <c r="B357" s="4">
        <v>7.1</v>
      </c>
    </row>
    <row r="358" spans="1:2" x14ac:dyDescent="0.3">
      <c r="A358" s="2" t="s">
        <v>1089</v>
      </c>
      <c r="B358" s="4">
        <v>7.1</v>
      </c>
    </row>
    <row r="359" spans="1:2" x14ac:dyDescent="0.3">
      <c r="A359" s="2" t="s">
        <v>1508</v>
      </c>
      <c r="B359" s="4">
        <v>7.1</v>
      </c>
    </row>
    <row r="360" spans="1:2" x14ac:dyDescent="0.3">
      <c r="A360" s="2" t="s">
        <v>1033</v>
      </c>
      <c r="B360" s="4">
        <v>7.1</v>
      </c>
    </row>
    <row r="361" spans="1:2" x14ac:dyDescent="0.3">
      <c r="A361" s="2" t="s">
        <v>1604</v>
      </c>
      <c r="B361" s="4">
        <v>7.1</v>
      </c>
    </row>
    <row r="362" spans="1:2" x14ac:dyDescent="0.3">
      <c r="A362" s="2" t="s">
        <v>817</v>
      </c>
      <c r="B362" s="4">
        <v>7.1</v>
      </c>
    </row>
    <row r="363" spans="1:2" x14ac:dyDescent="0.3">
      <c r="A363" s="2" t="s">
        <v>1309</v>
      </c>
      <c r="B363" s="4">
        <v>7.1</v>
      </c>
    </row>
    <row r="364" spans="1:2" x14ac:dyDescent="0.3">
      <c r="A364" s="2" t="s">
        <v>1585</v>
      </c>
      <c r="B364" s="4">
        <v>7.1</v>
      </c>
    </row>
    <row r="365" spans="1:2" x14ac:dyDescent="0.3">
      <c r="A365" s="2" t="s">
        <v>1039</v>
      </c>
      <c r="B365" s="4">
        <v>7.1</v>
      </c>
    </row>
    <row r="366" spans="1:2" x14ac:dyDescent="0.3">
      <c r="A366" s="2" t="s">
        <v>1746</v>
      </c>
      <c r="B366" s="4">
        <v>7.1</v>
      </c>
    </row>
    <row r="367" spans="1:2" x14ac:dyDescent="0.3">
      <c r="A367" s="2" t="s">
        <v>1224</v>
      </c>
      <c r="B367" s="4">
        <v>7.1</v>
      </c>
    </row>
    <row r="368" spans="1:2" x14ac:dyDescent="0.3">
      <c r="A368" s="2" t="s">
        <v>498</v>
      </c>
      <c r="B368" s="4">
        <v>7.1</v>
      </c>
    </row>
    <row r="369" spans="1:2" x14ac:dyDescent="0.3">
      <c r="A369" s="2" t="s">
        <v>1386</v>
      </c>
      <c r="B369" s="4">
        <v>7.1</v>
      </c>
    </row>
    <row r="370" spans="1:2" x14ac:dyDescent="0.3">
      <c r="A370" s="2" t="s">
        <v>1247</v>
      </c>
      <c r="B370" s="4">
        <v>7.1</v>
      </c>
    </row>
    <row r="371" spans="1:2" x14ac:dyDescent="0.3">
      <c r="A371" s="2" t="s">
        <v>1732</v>
      </c>
      <c r="B371" s="4">
        <v>7.1</v>
      </c>
    </row>
    <row r="372" spans="1:2" x14ac:dyDescent="0.3">
      <c r="A372" s="2" t="s">
        <v>1656</v>
      </c>
      <c r="B372" s="4">
        <v>7.1</v>
      </c>
    </row>
    <row r="373" spans="1:2" x14ac:dyDescent="0.3">
      <c r="A373" s="2" t="s">
        <v>1460</v>
      </c>
      <c r="B373" s="4">
        <v>7.1</v>
      </c>
    </row>
    <row r="374" spans="1:2" x14ac:dyDescent="0.3">
      <c r="A374" s="2" t="s">
        <v>1445</v>
      </c>
      <c r="B374" s="4">
        <v>7.1</v>
      </c>
    </row>
    <row r="375" spans="1:2" x14ac:dyDescent="0.3">
      <c r="A375" s="2" t="s">
        <v>1411</v>
      </c>
      <c r="B375" s="4">
        <v>7.1</v>
      </c>
    </row>
    <row r="376" spans="1:2" x14ac:dyDescent="0.3">
      <c r="A376" s="2" t="s">
        <v>559</v>
      </c>
      <c r="B376" s="4">
        <v>7.0874999999999995</v>
      </c>
    </row>
    <row r="377" spans="1:2" x14ac:dyDescent="0.3">
      <c r="A377" s="2" t="s">
        <v>714</v>
      </c>
      <c r="B377" s="4">
        <v>7.0857142857142863</v>
      </c>
    </row>
    <row r="378" spans="1:2" x14ac:dyDescent="0.3">
      <c r="A378" s="2" t="s">
        <v>202</v>
      </c>
      <c r="B378" s="4">
        <v>7.0833333333333321</v>
      </c>
    </row>
    <row r="379" spans="1:2" x14ac:dyDescent="0.3">
      <c r="A379" s="2" t="s">
        <v>619</v>
      </c>
      <c r="B379" s="4">
        <v>7.0749999999999993</v>
      </c>
    </row>
    <row r="380" spans="1:2" x14ac:dyDescent="0.3">
      <c r="A380" s="2" t="s">
        <v>179</v>
      </c>
      <c r="B380" s="4">
        <v>7.0749999999999993</v>
      </c>
    </row>
    <row r="381" spans="1:2" x14ac:dyDescent="0.3">
      <c r="A381" s="2" t="s">
        <v>38</v>
      </c>
      <c r="B381" s="4">
        <v>7.0705882352941174</v>
      </c>
    </row>
    <row r="382" spans="1:2" x14ac:dyDescent="0.3">
      <c r="A382" s="2" t="s">
        <v>932</v>
      </c>
      <c r="B382" s="4">
        <v>7.0666666666666664</v>
      </c>
    </row>
    <row r="383" spans="1:2" x14ac:dyDescent="0.3">
      <c r="A383" s="2" t="s">
        <v>296</v>
      </c>
      <c r="B383" s="4">
        <v>7.0666666666666664</v>
      </c>
    </row>
    <row r="384" spans="1:2" x14ac:dyDescent="0.3">
      <c r="A384" s="2" t="s">
        <v>538</v>
      </c>
      <c r="B384" s="4">
        <v>7.06</v>
      </c>
    </row>
    <row r="385" spans="1:2" x14ac:dyDescent="0.3">
      <c r="A385" s="2" t="s">
        <v>1093</v>
      </c>
      <c r="B385" s="4">
        <v>7.05</v>
      </c>
    </row>
    <row r="386" spans="1:2" x14ac:dyDescent="0.3">
      <c r="A386" s="2" t="s">
        <v>998</v>
      </c>
      <c r="B386" s="4">
        <v>7.05</v>
      </c>
    </row>
    <row r="387" spans="1:2" x14ac:dyDescent="0.3">
      <c r="A387" s="2" t="s">
        <v>250</v>
      </c>
      <c r="B387" s="4">
        <v>7.05</v>
      </c>
    </row>
    <row r="388" spans="1:2" x14ac:dyDescent="0.3">
      <c r="A388" s="2" t="s">
        <v>236</v>
      </c>
      <c r="B388" s="4">
        <v>7.05</v>
      </c>
    </row>
    <row r="389" spans="1:2" x14ac:dyDescent="0.3">
      <c r="A389" s="2" t="s">
        <v>486</v>
      </c>
      <c r="B389" s="4">
        <v>7.0333333333333341</v>
      </c>
    </row>
    <row r="390" spans="1:2" x14ac:dyDescent="0.3">
      <c r="A390" s="2" t="s">
        <v>735</v>
      </c>
      <c r="B390" s="4">
        <v>7.0333333333333341</v>
      </c>
    </row>
    <row r="391" spans="1:2" x14ac:dyDescent="0.3">
      <c r="A391" s="2" t="s">
        <v>469</v>
      </c>
      <c r="B391" s="4">
        <v>7.0333333333333341</v>
      </c>
    </row>
    <row r="392" spans="1:2" x14ac:dyDescent="0.3">
      <c r="A392" s="2" t="s">
        <v>1408</v>
      </c>
      <c r="B392" s="4">
        <v>7.0250000000000004</v>
      </c>
    </row>
    <row r="393" spans="1:2" x14ac:dyDescent="0.3">
      <c r="A393" s="2" t="s">
        <v>124</v>
      </c>
      <c r="B393" s="4">
        <v>7.0249999999999995</v>
      </c>
    </row>
    <row r="394" spans="1:2" x14ac:dyDescent="0.3">
      <c r="A394" s="2" t="s">
        <v>400</v>
      </c>
      <c r="B394" s="4">
        <v>7.0181818181818194</v>
      </c>
    </row>
    <row r="395" spans="1:2" x14ac:dyDescent="0.3">
      <c r="A395" s="2" t="s">
        <v>307</v>
      </c>
      <c r="B395" s="4">
        <v>7</v>
      </c>
    </row>
    <row r="396" spans="1:2" x14ac:dyDescent="0.3">
      <c r="A396" s="2" t="s">
        <v>1778</v>
      </c>
      <c r="B396" s="4">
        <v>7</v>
      </c>
    </row>
    <row r="397" spans="1:2" x14ac:dyDescent="0.3">
      <c r="A397" s="2" t="s">
        <v>898</v>
      </c>
      <c r="B397" s="4">
        <v>7</v>
      </c>
    </row>
    <row r="398" spans="1:2" x14ac:dyDescent="0.3">
      <c r="A398" s="2" t="s">
        <v>491</v>
      </c>
      <c r="B398" s="4">
        <v>7</v>
      </c>
    </row>
    <row r="399" spans="1:2" x14ac:dyDescent="0.3">
      <c r="A399" s="2" t="s">
        <v>1222</v>
      </c>
      <c r="B399" s="4">
        <v>7</v>
      </c>
    </row>
    <row r="400" spans="1:2" x14ac:dyDescent="0.3">
      <c r="A400" s="2" t="s">
        <v>408</v>
      </c>
      <c r="B400" s="4">
        <v>7</v>
      </c>
    </row>
    <row r="401" spans="1:2" x14ac:dyDescent="0.3">
      <c r="A401" s="2" t="s">
        <v>1071</v>
      </c>
      <c r="B401" s="4">
        <v>7</v>
      </c>
    </row>
    <row r="402" spans="1:2" x14ac:dyDescent="0.3">
      <c r="A402" s="2" t="s">
        <v>757</v>
      </c>
      <c r="B402" s="4">
        <v>7</v>
      </c>
    </row>
    <row r="403" spans="1:2" x14ac:dyDescent="0.3">
      <c r="A403" s="2" t="s">
        <v>940</v>
      </c>
      <c r="B403" s="4">
        <v>7</v>
      </c>
    </row>
    <row r="404" spans="1:2" x14ac:dyDescent="0.3">
      <c r="A404" s="2" t="s">
        <v>1580</v>
      </c>
      <c r="B404" s="4">
        <v>7</v>
      </c>
    </row>
    <row r="405" spans="1:2" x14ac:dyDescent="0.3">
      <c r="A405" s="2" t="s">
        <v>1045</v>
      </c>
      <c r="B405" s="4">
        <v>7</v>
      </c>
    </row>
    <row r="406" spans="1:2" x14ac:dyDescent="0.3">
      <c r="A406" s="2" t="s">
        <v>1565</v>
      </c>
      <c r="B406" s="4">
        <v>7</v>
      </c>
    </row>
    <row r="407" spans="1:2" x14ac:dyDescent="0.3">
      <c r="A407" s="2" t="s">
        <v>85</v>
      </c>
      <c r="B407" s="4">
        <v>7</v>
      </c>
    </row>
    <row r="408" spans="1:2" x14ac:dyDescent="0.3">
      <c r="A408" s="2" t="s">
        <v>478</v>
      </c>
      <c r="B408" s="4">
        <v>7</v>
      </c>
    </row>
    <row r="409" spans="1:2" x14ac:dyDescent="0.3">
      <c r="A409" s="2" t="s">
        <v>999</v>
      </c>
      <c r="B409" s="4">
        <v>7</v>
      </c>
    </row>
    <row r="410" spans="1:2" x14ac:dyDescent="0.3">
      <c r="A410" s="2" t="s">
        <v>302</v>
      </c>
      <c r="B410" s="4">
        <v>7</v>
      </c>
    </row>
    <row r="411" spans="1:2" x14ac:dyDescent="0.3">
      <c r="A411" s="2" t="s">
        <v>1542</v>
      </c>
      <c r="B411" s="4">
        <v>7</v>
      </c>
    </row>
    <row r="412" spans="1:2" x14ac:dyDescent="0.3">
      <c r="A412" s="2" t="s">
        <v>200</v>
      </c>
      <c r="B412" s="4">
        <v>7</v>
      </c>
    </row>
    <row r="413" spans="1:2" x14ac:dyDescent="0.3">
      <c r="A413" s="2" t="s">
        <v>1281</v>
      </c>
      <c r="B413" s="4">
        <v>7</v>
      </c>
    </row>
    <row r="414" spans="1:2" x14ac:dyDescent="0.3">
      <c r="A414" s="2" t="s">
        <v>1116</v>
      </c>
      <c r="B414" s="4">
        <v>7</v>
      </c>
    </row>
    <row r="415" spans="1:2" x14ac:dyDescent="0.3">
      <c r="A415" s="2" t="s">
        <v>1772</v>
      </c>
      <c r="B415" s="4">
        <v>7</v>
      </c>
    </row>
    <row r="416" spans="1:2" x14ac:dyDescent="0.3">
      <c r="A416" s="2" t="s">
        <v>1700</v>
      </c>
      <c r="B416" s="4">
        <v>7</v>
      </c>
    </row>
    <row r="417" spans="1:2" x14ac:dyDescent="0.3">
      <c r="A417" s="2" t="s">
        <v>973</v>
      </c>
      <c r="B417" s="4">
        <v>7</v>
      </c>
    </row>
    <row r="418" spans="1:2" x14ac:dyDescent="0.3">
      <c r="A418" s="2" t="s">
        <v>1322</v>
      </c>
      <c r="B418" s="4">
        <v>7</v>
      </c>
    </row>
    <row r="419" spans="1:2" x14ac:dyDescent="0.3">
      <c r="A419" s="2" t="s">
        <v>1152</v>
      </c>
      <c r="B419" s="4">
        <v>7</v>
      </c>
    </row>
    <row r="420" spans="1:2" x14ac:dyDescent="0.3">
      <c r="A420" s="2" t="s">
        <v>599</v>
      </c>
      <c r="B420" s="4">
        <v>7</v>
      </c>
    </row>
    <row r="421" spans="1:2" x14ac:dyDescent="0.3">
      <c r="A421" s="2" t="s">
        <v>1084</v>
      </c>
      <c r="B421" s="4">
        <v>7</v>
      </c>
    </row>
    <row r="422" spans="1:2" x14ac:dyDescent="0.3">
      <c r="A422" s="2" t="s">
        <v>663</v>
      </c>
      <c r="B422" s="4">
        <v>7</v>
      </c>
    </row>
    <row r="423" spans="1:2" x14ac:dyDescent="0.3">
      <c r="A423" s="2" t="s">
        <v>1310</v>
      </c>
      <c r="B423" s="4">
        <v>7</v>
      </c>
    </row>
    <row r="424" spans="1:2" x14ac:dyDescent="0.3">
      <c r="A424" s="2" t="s">
        <v>525</v>
      </c>
      <c r="B424" s="4">
        <v>7</v>
      </c>
    </row>
    <row r="425" spans="1:2" x14ac:dyDescent="0.3">
      <c r="A425" s="2" t="s">
        <v>892</v>
      </c>
      <c r="B425" s="4">
        <v>7</v>
      </c>
    </row>
    <row r="426" spans="1:2" x14ac:dyDescent="0.3">
      <c r="A426" s="2" t="s">
        <v>512</v>
      </c>
      <c r="B426" s="4">
        <v>7</v>
      </c>
    </row>
    <row r="427" spans="1:2" x14ac:dyDescent="0.3">
      <c r="A427" s="2" t="s">
        <v>1502</v>
      </c>
      <c r="B427" s="4">
        <v>7</v>
      </c>
    </row>
    <row r="428" spans="1:2" x14ac:dyDescent="0.3">
      <c r="A428" s="2" t="s">
        <v>1764</v>
      </c>
      <c r="B428" s="4">
        <v>7</v>
      </c>
    </row>
    <row r="429" spans="1:2" x14ac:dyDescent="0.3">
      <c r="A429" s="2" t="s">
        <v>1248</v>
      </c>
      <c r="B429" s="4">
        <v>7</v>
      </c>
    </row>
    <row r="430" spans="1:2" x14ac:dyDescent="0.3">
      <c r="A430" s="2" t="s">
        <v>1103</v>
      </c>
      <c r="B430" s="4">
        <v>7</v>
      </c>
    </row>
    <row r="431" spans="1:2" x14ac:dyDescent="0.3">
      <c r="A431" s="2" t="s">
        <v>1246</v>
      </c>
      <c r="B431" s="4">
        <v>7</v>
      </c>
    </row>
    <row r="432" spans="1:2" x14ac:dyDescent="0.3">
      <c r="A432" s="2" t="s">
        <v>103</v>
      </c>
      <c r="B432" s="4">
        <v>7</v>
      </c>
    </row>
    <row r="433" spans="1:2" x14ac:dyDescent="0.3">
      <c r="A433" s="2" t="s">
        <v>1698</v>
      </c>
      <c r="B433" s="4">
        <v>7</v>
      </c>
    </row>
    <row r="434" spans="1:2" x14ac:dyDescent="0.3">
      <c r="A434" s="2" t="s">
        <v>1551</v>
      </c>
      <c r="B434" s="4">
        <v>7</v>
      </c>
    </row>
    <row r="435" spans="1:2" x14ac:dyDescent="0.3">
      <c r="A435" s="2" t="s">
        <v>772</v>
      </c>
      <c r="B435" s="4">
        <v>7</v>
      </c>
    </row>
    <row r="436" spans="1:2" x14ac:dyDescent="0.3">
      <c r="A436" s="2" t="s">
        <v>1319</v>
      </c>
      <c r="B436" s="4">
        <v>7</v>
      </c>
    </row>
    <row r="437" spans="1:2" x14ac:dyDescent="0.3">
      <c r="A437" s="2" t="s">
        <v>969</v>
      </c>
      <c r="B437" s="4">
        <v>7</v>
      </c>
    </row>
    <row r="438" spans="1:2" x14ac:dyDescent="0.3">
      <c r="A438" s="2" t="s">
        <v>1242</v>
      </c>
      <c r="B438" s="4">
        <v>7</v>
      </c>
    </row>
    <row r="439" spans="1:2" x14ac:dyDescent="0.3">
      <c r="A439" s="2" t="s">
        <v>337</v>
      </c>
      <c r="B439" s="4">
        <v>7</v>
      </c>
    </row>
    <row r="440" spans="1:2" x14ac:dyDescent="0.3">
      <c r="A440" s="2" t="s">
        <v>1634</v>
      </c>
      <c r="B440" s="4">
        <v>7</v>
      </c>
    </row>
    <row r="441" spans="1:2" x14ac:dyDescent="0.3">
      <c r="A441" s="2" t="s">
        <v>1695</v>
      </c>
      <c r="B441" s="4">
        <v>7</v>
      </c>
    </row>
    <row r="442" spans="1:2" x14ac:dyDescent="0.3">
      <c r="A442" s="2" t="s">
        <v>1176</v>
      </c>
      <c r="B442" s="4">
        <v>7</v>
      </c>
    </row>
    <row r="443" spans="1:2" x14ac:dyDescent="0.3">
      <c r="A443" s="2" t="s">
        <v>535</v>
      </c>
      <c r="B443" s="4">
        <v>7</v>
      </c>
    </row>
    <row r="444" spans="1:2" x14ac:dyDescent="0.3">
      <c r="A444" s="2" t="s">
        <v>1562</v>
      </c>
      <c r="B444" s="4">
        <v>7</v>
      </c>
    </row>
    <row r="445" spans="1:2" x14ac:dyDescent="0.3">
      <c r="A445" s="2" t="s">
        <v>1602</v>
      </c>
      <c r="B445" s="4">
        <v>7</v>
      </c>
    </row>
    <row r="446" spans="1:2" x14ac:dyDescent="0.3">
      <c r="A446" s="2" t="s">
        <v>1686</v>
      </c>
      <c r="B446" s="4">
        <v>7</v>
      </c>
    </row>
    <row r="447" spans="1:2" x14ac:dyDescent="0.3">
      <c r="A447" s="2" t="s">
        <v>41</v>
      </c>
      <c r="B447" s="4">
        <v>7</v>
      </c>
    </row>
    <row r="448" spans="1:2" x14ac:dyDescent="0.3">
      <c r="A448" s="2" t="s">
        <v>1004</v>
      </c>
      <c r="B448" s="4">
        <v>7</v>
      </c>
    </row>
    <row r="449" spans="1:2" x14ac:dyDescent="0.3">
      <c r="A449" s="2" t="s">
        <v>419</v>
      </c>
      <c r="B449" s="4">
        <v>7</v>
      </c>
    </row>
    <row r="450" spans="1:2" x14ac:dyDescent="0.3">
      <c r="A450" s="2" t="s">
        <v>43</v>
      </c>
      <c r="B450" s="4">
        <v>7</v>
      </c>
    </row>
    <row r="451" spans="1:2" x14ac:dyDescent="0.3">
      <c r="A451" s="2" t="s">
        <v>1424</v>
      </c>
      <c r="B451" s="4">
        <v>7</v>
      </c>
    </row>
    <row r="452" spans="1:2" x14ac:dyDescent="0.3">
      <c r="A452" s="2" t="s">
        <v>406</v>
      </c>
      <c r="B452" s="4">
        <v>7</v>
      </c>
    </row>
    <row r="453" spans="1:2" x14ac:dyDescent="0.3">
      <c r="A453" s="2" t="s">
        <v>1352</v>
      </c>
      <c r="B453" s="4">
        <v>7</v>
      </c>
    </row>
    <row r="454" spans="1:2" x14ac:dyDescent="0.3">
      <c r="A454" s="2" t="s">
        <v>1761</v>
      </c>
      <c r="B454" s="4">
        <v>7</v>
      </c>
    </row>
    <row r="455" spans="1:2" x14ac:dyDescent="0.3">
      <c r="A455" s="2" t="s">
        <v>15</v>
      </c>
      <c r="B455" s="4">
        <v>6.9857142857142867</v>
      </c>
    </row>
    <row r="456" spans="1:2" x14ac:dyDescent="0.3">
      <c r="A456" s="2" t="s">
        <v>793</v>
      </c>
      <c r="B456" s="4">
        <v>6.9799999999999995</v>
      </c>
    </row>
    <row r="457" spans="1:2" x14ac:dyDescent="0.3">
      <c r="A457" s="2" t="s">
        <v>488</v>
      </c>
      <c r="B457" s="4">
        <v>6.9799999999999995</v>
      </c>
    </row>
    <row r="458" spans="1:2" x14ac:dyDescent="0.3">
      <c r="A458" s="2" t="s">
        <v>275</v>
      </c>
      <c r="B458" s="4">
        <v>6.9749999999999996</v>
      </c>
    </row>
    <row r="459" spans="1:2" x14ac:dyDescent="0.3">
      <c r="A459" s="2" t="s">
        <v>465</v>
      </c>
      <c r="B459" s="4">
        <v>6.9749999999999996</v>
      </c>
    </row>
    <row r="460" spans="1:2" x14ac:dyDescent="0.3">
      <c r="A460" s="2" t="s">
        <v>476</v>
      </c>
      <c r="B460" s="4">
        <v>6.9666666666666659</v>
      </c>
    </row>
    <row r="461" spans="1:2" x14ac:dyDescent="0.3">
      <c r="A461" s="2" t="s">
        <v>1404</v>
      </c>
      <c r="B461" s="4">
        <v>6.95</v>
      </c>
    </row>
    <row r="462" spans="1:2" x14ac:dyDescent="0.3">
      <c r="A462" s="2" t="s">
        <v>1170</v>
      </c>
      <c r="B462" s="4">
        <v>6.95</v>
      </c>
    </row>
    <row r="463" spans="1:2" x14ac:dyDescent="0.3">
      <c r="A463" s="2" t="s">
        <v>868</v>
      </c>
      <c r="B463" s="4">
        <v>6.9499999999999993</v>
      </c>
    </row>
    <row r="464" spans="1:2" x14ac:dyDescent="0.3">
      <c r="A464" s="2" t="s">
        <v>330</v>
      </c>
      <c r="B464" s="4">
        <v>6.9375000000000009</v>
      </c>
    </row>
    <row r="465" spans="1:2" x14ac:dyDescent="0.3">
      <c r="A465" s="2" t="s">
        <v>329</v>
      </c>
      <c r="B465" s="4">
        <v>6.9375</v>
      </c>
    </row>
    <row r="466" spans="1:2" x14ac:dyDescent="0.3">
      <c r="A466" s="2" t="s">
        <v>1226</v>
      </c>
      <c r="B466" s="4">
        <v>6.9333333333333336</v>
      </c>
    </row>
    <row r="467" spans="1:2" x14ac:dyDescent="0.3">
      <c r="A467" s="2" t="s">
        <v>376</v>
      </c>
      <c r="B467" s="4">
        <v>6.9333333333333336</v>
      </c>
    </row>
    <row r="468" spans="1:2" x14ac:dyDescent="0.3">
      <c r="A468" s="2" t="s">
        <v>953</v>
      </c>
      <c r="B468" s="4">
        <v>6.9333333333333336</v>
      </c>
    </row>
    <row r="469" spans="1:2" x14ac:dyDescent="0.3">
      <c r="A469" s="2" t="s">
        <v>284</v>
      </c>
      <c r="B469" s="4">
        <v>6.9333333333333327</v>
      </c>
    </row>
    <row r="470" spans="1:2" x14ac:dyDescent="0.3">
      <c r="A470" s="2" t="s">
        <v>47</v>
      </c>
      <c r="B470" s="4">
        <v>6.9312500000000012</v>
      </c>
    </row>
    <row r="471" spans="1:2" x14ac:dyDescent="0.3">
      <c r="A471" s="2" t="s">
        <v>119</v>
      </c>
      <c r="B471" s="4">
        <v>6.930769230769231</v>
      </c>
    </row>
    <row r="472" spans="1:2" x14ac:dyDescent="0.3">
      <c r="A472" s="2" t="s">
        <v>643</v>
      </c>
      <c r="B472" s="4">
        <v>6.9250000000000007</v>
      </c>
    </row>
    <row r="473" spans="1:2" x14ac:dyDescent="0.3">
      <c r="A473" s="2" t="s">
        <v>727</v>
      </c>
      <c r="B473" s="4">
        <v>6.9250000000000007</v>
      </c>
    </row>
    <row r="474" spans="1:2" x14ac:dyDescent="0.3">
      <c r="A474" s="2" t="s">
        <v>195</v>
      </c>
      <c r="B474" s="4">
        <v>6.9249999999999998</v>
      </c>
    </row>
    <row r="475" spans="1:2" x14ac:dyDescent="0.3">
      <c r="A475" s="2" t="s">
        <v>800</v>
      </c>
      <c r="B475" s="4">
        <v>6.9249999999999998</v>
      </c>
    </row>
    <row r="476" spans="1:2" x14ac:dyDescent="0.3">
      <c r="A476" s="2" t="s">
        <v>593</v>
      </c>
      <c r="B476" s="4">
        <v>6.92</v>
      </c>
    </row>
    <row r="477" spans="1:2" x14ac:dyDescent="0.3">
      <c r="A477" s="2" t="s">
        <v>215</v>
      </c>
      <c r="B477" s="4">
        <v>6.916666666666667</v>
      </c>
    </row>
    <row r="478" spans="1:2" x14ac:dyDescent="0.3">
      <c r="A478" s="2" t="s">
        <v>73</v>
      </c>
      <c r="B478" s="4">
        <v>6.9166666666666652</v>
      </c>
    </row>
    <row r="479" spans="1:2" x14ac:dyDescent="0.3">
      <c r="A479" s="2" t="s">
        <v>112</v>
      </c>
      <c r="B479" s="4">
        <v>6.9076923076923062</v>
      </c>
    </row>
    <row r="480" spans="1:2" x14ac:dyDescent="0.3">
      <c r="A480" s="2" t="s">
        <v>352</v>
      </c>
      <c r="B480" s="4">
        <v>6.9000000000000012</v>
      </c>
    </row>
    <row r="481" spans="1:2" x14ac:dyDescent="0.3">
      <c r="A481" s="2" t="s">
        <v>831</v>
      </c>
      <c r="B481" s="4">
        <v>6.9</v>
      </c>
    </row>
    <row r="482" spans="1:2" x14ac:dyDescent="0.3">
      <c r="A482" s="2" t="s">
        <v>51</v>
      </c>
      <c r="B482" s="4">
        <v>6.9</v>
      </c>
    </row>
    <row r="483" spans="1:2" x14ac:dyDescent="0.3">
      <c r="A483" s="2" t="s">
        <v>1349</v>
      </c>
      <c r="B483" s="4">
        <v>6.9</v>
      </c>
    </row>
    <row r="484" spans="1:2" x14ac:dyDescent="0.3">
      <c r="A484" s="2" t="s">
        <v>235</v>
      </c>
      <c r="B484" s="4">
        <v>6.9</v>
      </c>
    </row>
    <row r="485" spans="1:2" x14ac:dyDescent="0.3">
      <c r="A485" s="2" t="s">
        <v>1653</v>
      </c>
      <c r="B485" s="4">
        <v>6.9</v>
      </c>
    </row>
    <row r="486" spans="1:2" x14ac:dyDescent="0.3">
      <c r="A486" s="2" t="s">
        <v>1433</v>
      </c>
      <c r="B486" s="4">
        <v>6.9</v>
      </c>
    </row>
    <row r="487" spans="1:2" x14ac:dyDescent="0.3">
      <c r="A487" s="2" t="s">
        <v>777</v>
      </c>
      <c r="B487" s="4">
        <v>6.9</v>
      </c>
    </row>
    <row r="488" spans="1:2" x14ac:dyDescent="0.3">
      <c r="A488" s="2" t="s">
        <v>869</v>
      </c>
      <c r="B488" s="4">
        <v>6.9</v>
      </c>
    </row>
    <row r="489" spans="1:2" x14ac:dyDescent="0.3">
      <c r="A489" s="2" t="s">
        <v>1398</v>
      </c>
      <c r="B489" s="4">
        <v>6.9</v>
      </c>
    </row>
    <row r="490" spans="1:2" x14ac:dyDescent="0.3">
      <c r="A490" s="2" t="s">
        <v>267</v>
      </c>
      <c r="B490" s="4">
        <v>6.9</v>
      </c>
    </row>
    <row r="491" spans="1:2" x14ac:dyDescent="0.3">
      <c r="A491" s="2" t="s">
        <v>1538</v>
      </c>
      <c r="B491" s="4">
        <v>6.9</v>
      </c>
    </row>
    <row r="492" spans="1:2" x14ac:dyDescent="0.3">
      <c r="A492" s="2" t="s">
        <v>1630</v>
      </c>
      <c r="B492" s="4">
        <v>6.9</v>
      </c>
    </row>
    <row r="493" spans="1:2" x14ac:dyDescent="0.3">
      <c r="A493" s="2" t="s">
        <v>637</v>
      </c>
      <c r="B493" s="4">
        <v>6.9</v>
      </c>
    </row>
    <row r="494" spans="1:2" x14ac:dyDescent="0.3">
      <c r="A494" s="2" t="s">
        <v>577</v>
      </c>
      <c r="B494" s="4">
        <v>6.9</v>
      </c>
    </row>
    <row r="495" spans="1:2" x14ac:dyDescent="0.3">
      <c r="A495" s="2" t="s">
        <v>1293</v>
      </c>
      <c r="B495" s="4">
        <v>6.9</v>
      </c>
    </row>
    <row r="496" spans="1:2" x14ac:dyDescent="0.3">
      <c r="A496" s="2" t="s">
        <v>1440</v>
      </c>
      <c r="B496" s="4">
        <v>6.9</v>
      </c>
    </row>
    <row r="497" spans="1:2" x14ac:dyDescent="0.3">
      <c r="A497" s="2" t="s">
        <v>1722</v>
      </c>
      <c r="B497" s="4">
        <v>6.9</v>
      </c>
    </row>
    <row r="498" spans="1:2" x14ac:dyDescent="0.3">
      <c r="A498" s="2" t="s">
        <v>1750</v>
      </c>
      <c r="B498" s="4">
        <v>6.9</v>
      </c>
    </row>
    <row r="499" spans="1:2" x14ac:dyDescent="0.3">
      <c r="A499" s="2" t="s">
        <v>1178</v>
      </c>
      <c r="B499" s="4">
        <v>6.9</v>
      </c>
    </row>
    <row r="500" spans="1:2" x14ac:dyDescent="0.3">
      <c r="A500" s="2" t="s">
        <v>1632</v>
      </c>
      <c r="B500" s="4">
        <v>6.9</v>
      </c>
    </row>
    <row r="501" spans="1:2" x14ac:dyDescent="0.3">
      <c r="A501" s="2" t="s">
        <v>1364</v>
      </c>
      <c r="B501" s="4">
        <v>6.9</v>
      </c>
    </row>
    <row r="502" spans="1:2" x14ac:dyDescent="0.3">
      <c r="A502" s="2" t="s">
        <v>722</v>
      </c>
      <c r="B502" s="4">
        <v>6.9</v>
      </c>
    </row>
    <row r="503" spans="1:2" x14ac:dyDescent="0.3">
      <c r="A503" s="2" t="s">
        <v>1712</v>
      </c>
      <c r="B503" s="4">
        <v>6.9</v>
      </c>
    </row>
    <row r="504" spans="1:2" x14ac:dyDescent="0.3">
      <c r="A504" s="2" t="s">
        <v>657</v>
      </c>
      <c r="B504" s="4">
        <v>6.9</v>
      </c>
    </row>
    <row r="505" spans="1:2" x14ac:dyDescent="0.3">
      <c r="A505" s="2" t="s">
        <v>1042</v>
      </c>
      <c r="B505" s="4">
        <v>6.9</v>
      </c>
    </row>
    <row r="506" spans="1:2" x14ac:dyDescent="0.3">
      <c r="A506" s="2" t="s">
        <v>1173</v>
      </c>
      <c r="B506" s="4">
        <v>6.9</v>
      </c>
    </row>
    <row r="507" spans="1:2" x14ac:dyDescent="0.3">
      <c r="A507" s="2" t="s">
        <v>1476</v>
      </c>
      <c r="B507" s="4">
        <v>6.9</v>
      </c>
    </row>
    <row r="508" spans="1:2" x14ac:dyDescent="0.3">
      <c r="A508" s="2" t="s">
        <v>1539</v>
      </c>
      <c r="B508" s="4">
        <v>6.9</v>
      </c>
    </row>
    <row r="509" spans="1:2" x14ac:dyDescent="0.3">
      <c r="A509" s="2" t="s">
        <v>1554</v>
      </c>
      <c r="B509" s="4">
        <v>6.9</v>
      </c>
    </row>
    <row r="510" spans="1:2" x14ac:dyDescent="0.3">
      <c r="A510" s="2" t="s">
        <v>1617</v>
      </c>
      <c r="B510" s="4">
        <v>6.9</v>
      </c>
    </row>
    <row r="511" spans="1:2" x14ac:dyDescent="0.3">
      <c r="A511" s="2" t="s">
        <v>1581</v>
      </c>
      <c r="B511" s="4">
        <v>6.9</v>
      </c>
    </row>
    <row r="512" spans="1:2" x14ac:dyDescent="0.3">
      <c r="A512" s="2" t="s">
        <v>270</v>
      </c>
      <c r="B512" s="4">
        <v>6.9</v>
      </c>
    </row>
    <row r="513" spans="1:2" x14ac:dyDescent="0.3">
      <c r="A513" s="2" t="s">
        <v>1136</v>
      </c>
      <c r="B513" s="4">
        <v>6.9</v>
      </c>
    </row>
    <row r="514" spans="1:2" x14ac:dyDescent="0.3">
      <c r="A514" s="2" t="s">
        <v>1495</v>
      </c>
      <c r="B514" s="4">
        <v>6.9</v>
      </c>
    </row>
    <row r="515" spans="1:2" x14ac:dyDescent="0.3">
      <c r="A515" s="2" t="s">
        <v>1499</v>
      </c>
      <c r="B515" s="4">
        <v>6.9</v>
      </c>
    </row>
    <row r="516" spans="1:2" x14ac:dyDescent="0.3">
      <c r="A516" s="2" t="s">
        <v>613</v>
      </c>
      <c r="B516" s="4">
        <v>6.9</v>
      </c>
    </row>
    <row r="517" spans="1:2" x14ac:dyDescent="0.3">
      <c r="A517" s="2" t="s">
        <v>121</v>
      </c>
      <c r="B517" s="4">
        <v>6.9</v>
      </c>
    </row>
    <row r="518" spans="1:2" x14ac:dyDescent="0.3">
      <c r="A518" s="2" t="s">
        <v>763</v>
      </c>
      <c r="B518" s="4">
        <v>6.9</v>
      </c>
    </row>
    <row r="519" spans="1:2" x14ac:dyDescent="0.3">
      <c r="A519" s="2" t="s">
        <v>584</v>
      </c>
      <c r="B519" s="4">
        <v>6.9</v>
      </c>
    </row>
    <row r="520" spans="1:2" x14ac:dyDescent="0.3">
      <c r="A520" s="2" t="s">
        <v>500</v>
      </c>
      <c r="B520" s="4">
        <v>6.9</v>
      </c>
    </row>
    <row r="521" spans="1:2" x14ac:dyDescent="0.3">
      <c r="A521" s="2" t="s">
        <v>666</v>
      </c>
      <c r="B521" s="4">
        <v>6.8999999999999995</v>
      </c>
    </row>
    <row r="522" spans="1:2" x14ac:dyDescent="0.3">
      <c r="A522" s="2" t="s">
        <v>851</v>
      </c>
      <c r="B522" s="4">
        <v>6.8999999999999995</v>
      </c>
    </row>
    <row r="523" spans="1:2" x14ac:dyDescent="0.3">
      <c r="A523" s="2" t="s">
        <v>390</v>
      </c>
      <c r="B523" s="4">
        <v>6.8833333333333329</v>
      </c>
    </row>
    <row r="524" spans="1:2" x14ac:dyDescent="0.3">
      <c r="A524" s="2" t="s">
        <v>116</v>
      </c>
      <c r="B524" s="4">
        <v>6.875</v>
      </c>
    </row>
    <row r="525" spans="1:2" x14ac:dyDescent="0.3">
      <c r="A525" s="2" t="s">
        <v>844</v>
      </c>
      <c r="B525" s="4">
        <v>6.8666666666666671</v>
      </c>
    </row>
    <row r="526" spans="1:2" x14ac:dyDescent="0.3">
      <c r="A526" s="2" t="s">
        <v>54</v>
      </c>
      <c r="B526" s="4">
        <v>6.8666666666666671</v>
      </c>
    </row>
    <row r="527" spans="1:2" x14ac:dyDescent="0.3">
      <c r="A527" s="2" t="s">
        <v>388</v>
      </c>
      <c r="B527" s="4">
        <v>6.8666666666666671</v>
      </c>
    </row>
    <row r="528" spans="1:2" x14ac:dyDescent="0.3">
      <c r="A528" s="2" t="s">
        <v>225</v>
      </c>
      <c r="B528" s="4">
        <v>6.8666666666666663</v>
      </c>
    </row>
    <row r="529" spans="1:2" x14ac:dyDescent="0.3">
      <c r="A529" s="2" t="s">
        <v>1153</v>
      </c>
      <c r="B529" s="4">
        <v>6.8599999999999994</v>
      </c>
    </row>
    <row r="530" spans="1:2" x14ac:dyDescent="0.3">
      <c r="A530" s="2" t="s">
        <v>22</v>
      </c>
      <c r="B530" s="4">
        <v>6.8500000000000005</v>
      </c>
    </row>
    <row r="531" spans="1:2" x14ac:dyDescent="0.3">
      <c r="A531" s="2" t="s">
        <v>494</v>
      </c>
      <c r="B531" s="4">
        <v>6.8500000000000005</v>
      </c>
    </row>
    <row r="532" spans="1:2" x14ac:dyDescent="0.3">
      <c r="A532" s="2" t="s">
        <v>222</v>
      </c>
      <c r="B532" s="4">
        <v>6.85</v>
      </c>
    </row>
    <row r="533" spans="1:2" x14ac:dyDescent="0.3">
      <c r="A533" s="2" t="s">
        <v>544</v>
      </c>
      <c r="B533" s="4">
        <v>6.85</v>
      </c>
    </row>
    <row r="534" spans="1:2" x14ac:dyDescent="0.3">
      <c r="A534" s="2" t="s">
        <v>1329</v>
      </c>
      <c r="B534" s="4">
        <v>6.85</v>
      </c>
    </row>
    <row r="535" spans="1:2" x14ac:dyDescent="0.3">
      <c r="A535" s="2" t="s">
        <v>627</v>
      </c>
      <c r="B535" s="4">
        <v>6.85</v>
      </c>
    </row>
    <row r="536" spans="1:2" x14ac:dyDescent="0.3">
      <c r="A536" s="2" t="s">
        <v>886</v>
      </c>
      <c r="B536" s="4">
        <v>6.85</v>
      </c>
    </row>
    <row r="537" spans="1:2" x14ac:dyDescent="0.3">
      <c r="A537" s="2" t="s">
        <v>475</v>
      </c>
      <c r="B537" s="4">
        <v>6.85</v>
      </c>
    </row>
    <row r="538" spans="1:2" x14ac:dyDescent="0.3">
      <c r="A538" s="2" t="s">
        <v>660</v>
      </c>
      <c r="B538" s="4">
        <v>6.85</v>
      </c>
    </row>
    <row r="539" spans="1:2" x14ac:dyDescent="0.3">
      <c r="A539" s="2" t="s">
        <v>601</v>
      </c>
      <c r="B539" s="4">
        <v>6.85</v>
      </c>
    </row>
    <row r="540" spans="1:2" x14ac:dyDescent="0.3">
      <c r="A540" s="2" t="s">
        <v>796</v>
      </c>
      <c r="B540" s="4">
        <v>6.85</v>
      </c>
    </row>
    <row r="541" spans="1:2" x14ac:dyDescent="0.3">
      <c r="A541" s="2" t="s">
        <v>218</v>
      </c>
      <c r="B541" s="4">
        <v>6.85</v>
      </c>
    </row>
    <row r="542" spans="1:2" x14ac:dyDescent="0.3">
      <c r="A542" s="2" t="s">
        <v>808</v>
      </c>
      <c r="B542" s="4">
        <v>6.85</v>
      </c>
    </row>
    <row r="543" spans="1:2" x14ac:dyDescent="0.3">
      <c r="A543" s="2" t="s">
        <v>109</v>
      </c>
      <c r="B543" s="4">
        <v>6.85</v>
      </c>
    </row>
    <row r="544" spans="1:2" x14ac:dyDescent="0.3">
      <c r="A544" s="2" t="s">
        <v>64</v>
      </c>
      <c r="B544" s="4">
        <v>6.8428571428571425</v>
      </c>
    </row>
    <row r="545" spans="1:2" x14ac:dyDescent="0.3">
      <c r="A545" s="2" t="s">
        <v>412</v>
      </c>
      <c r="B545" s="4">
        <v>6.8400000000000007</v>
      </c>
    </row>
    <row r="546" spans="1:2" x14ac:dyDescent="0.3">
      <c r="A546" s="2" t="s">
        <v>68</v>
      </c>
      <c r="B546" s="4">
        <v>6.8400000000000007</v>
      </c>
    </row>
    <row r="547" spans="1:2" x14ac:dyDescent="0.3">
      <c r="A547" s="2" t="s">
        <v>686</v>
      </c>
      <c r="B547" s="4">
        <v>6.839999999999999</v>
      </c>
    </row>
    <row r="548" spans="1:2" x14ac:dyDescent="0.3">
      <c r="A548" s="2" t="s">
        <v>536</v>
      </c>
      <c r="B548" s="4">
        <v>6.8333333333333348</v>
      </c>
    </row>
    <row r="549" spans="1:2" x14ac:dyDescent="0.3">
      <c r="A549" s="2" t="s">
        <v>430</v>
      </c>
      <c r="B549" s="4">
        <v>6.833333333333333</v>
      </c>
    </row>
    <row r="550" spans="1:2" x14ac:dyDescent="0.3">
      <c r="A550" s="2" t="s">
        <v>1114</v>
      </c>
      <c r="B550" s="4">
        <v>6.833333333333333</v>
      </c>
    </row>
    <row r="551" spans="1:2" x14ac:dyDescent="0.3">
      <c r="A551" s="2" t="s">
        <v>177</v>
      </c>
      <c r="B551" s="4">
        <v>6.833333333333333</v>
      </c>
    </row>
    <row r="552" spans="1:2" x14ac:dyDescent="0.3">
      <c r="A552" s="2" t="s">
        <v>1138</v>
      </c>
      <c r="B552" s="4">
        <v>6.833333333333333</v>
      </c>
    </row>
    <row r="553" spans="1:2" x14ac:dyDescent="0.3">
      <c r="A553" s="2" t="s">
        <v>226</v>
      </c>
      <c r="B553" s="4">
        <v>6.833333333333333</v>
      </c>
    </row>
    <row r="554" spans="1:2" x14ac:dyDescent="0.3">
      <c r="A554" s="2" t="s">
        <v>165</v>
      </c>
      <c r="B554" s="4">
        <v>6.8249999999999993</v>
      </c>
    </row>
    <row r="555" spans="1:2" x14ac:dyDescent="0.3">
      <c r="A555" s="2" t="s">
        <v>143</v>
      </c>
      <c r="B555" s="4">
        <v>6.8199999999999985</v>
      </c>
    </row>
    <row r="556" spans="1:2" x14ac:dyDescent="0.3">
      <c r="A556" s="2" t="s">
        <v>385</v>
      </c>
      <c r="B556" s="4">
        <v>6.8000000000000007</v>
      </c>
    </row>
    <row r="557" spans="1:2" x14ac:dyDescent="0.3">
      <c r="A557" s="2" t="s">
        <v>1561</v>
      </c>
      <c r="B557" s="4">
        <v>6.8</v>
      </c>
    </row>
    <row r="558" spans="1:2" x14ac:dyDescent="0.3">
      <c r="A558" s="2" t="s">
        <v>1099</v>
      </c>
      <c r="B558" s="4">
        <v>6.8</v>
      </c>
    </row>
    <row r="559" spans="1:2" x14ac:dyDescent="0.3">
      <c r="A559" s="2" t="s">
        <v>1456</v>
      </c>
      <c r="B559" s="4">
        <v>6.8</v>
      </c>
    </row>
    <row r="560" spans="1:2" x14ac:dyDescent="0.3">
      <c r="A560" s="2" t="s">
        <v>323</v>
      </c>
      <c r="B560" s="4">
        <v>6.8</v>
      </c>
    </row>
    <row r="561" spans="1:2" x14ac:dyDescent="0.3">
      <c r="A561" s="2" t="s">
        <v>1068</v>
      </c>
      <c r="B561" s="4">
        <v>6.8</v>
      </c>
    </row>
    <row r="562" spans="1:2" x14ac:dyDescent="0.3">
      <c r="A562" s="2" t="s">
        <v>697</v>
      </c>
      <c r="B562" s="4">
        <v>6.8</v>
      </c>
    </row>
    <row r="563" spans="1:2" x14ac:dyDescent="0.3">
      <c r="A563" s="2" t="s">
        <v>1377</v>
      </c>
      <c r="B563" s="4">
        <v>6.8</v>
      </c>
    </row>
    <row r="564" spans="1:2" x14ac:dyDescent="0.3">
      <c r="A564" s="2" t="s">
        <v>1015</v>
      </c>
      <c r="B564" s="4">
        <v>6.8</v>
      </c>
    </row>
    <row r="565" spans="1:2" x14ac:dyDescent="0.3">
      <c r="A565" s="2" t="s">
        <v>1504</v>
      </c>
      <c r="B565" s="4">
        <v>6.8</v>
      </c>
    </row>
    <row r="566" spans="1:2" x14ac:dyDescent="0.3">
      <c r="A566" s="2" t="s">
        <v>1657</v>
      </c>
      <c r="B566" s="4">
        <v>6.8</v>
      </c>
    </row>
    <row r="567" spans="1:2" x14ac:dyDescent="0.3">
      <c r="A567" s="2" t="s">
        <v>1557</v>
      </c>
      <c r="B567" s="4">
        <v>6.8</v>
      </c>
    </row>
    <row r="568" spans="1:2" x14ac:dyDescent="0.3">
      <c r="A568" s="2" t="s">
        <v>1552</v>
      </c>
      <c r="B568" s="4">
        <v>6.8</v>
      </c>
    </row>
    <row r="569" spans="1:2" x14ac:dyDescent="0.3">
      <c r="A569" s="2" t="s">
        <v>1294</v>
      </c>
      <c r="B569" s="4">
        <v>6.8</v>
      </c>
    </row>
    <row r="570" spans="1:2" x14ac:dyDescent="0.3">
      <c r="A570" s="2" t="s">
        <v>1267</v>
      </c>
      <c r="B570" s="4">
        <v>6.8</v>
      </c>
    </row>
    <row r="571" spans="1:2" x14ac:dyDescent="0.3">
      <c r="A571" s="2" t="s">
        <v>1597</v>
      </c>
      <c r="B571" s="4">
        <v>6.8</v>
      </c>
    </row>
    <row r="572" spans="1:2" x14ac:dyDescent="0.3">
      <c r="A572" s="2" t="s">
        <v>1709</v>
      </c>
      <c r="B572" s="4">
        <v>6.8</v>
      </c>
    </row>
    <row r="573" spans="1:2" x14ac:dyDescent="0.3">
      <c r="A573" s="2" t="s">
        <v>1678</v>
      </c>
      <c r="B573" s="4">
        <v>6.8</v>
      </c>
    </row>
    <row r="574" spans="1:2" x14ac:dyDescent="0.3">
      <c r="A574" s="2" t="s">
        <v>1110</v>
      </c>
      <c r="B574" s="4">
        <v>6.8</v>
      </c>
    </row>
    <row r="575" spans="1:2" x14ac:dyDescent="0.3">
      <c r="A575" s="2" t="s">
        <v>1429</v>
      </c>
      <c r="B575" s="4">
        <v>6.8</v>
      </c>
    </row>
    <row r="576" spans="1:2" x14ac:dyDescent="0.3">
      <c r="A576" s="2" t="s">
        <v>834</v>
      </c>
      <c r="B576" s="4">
        <v>6.8</v>
      </c>
    </row>
    <row r="577" spans="1:2" x14ac:dyDescent="0.3">
      <c r="A577" s="2" t="s">
        <v>754</v>
      </c>
      <c r="B577" s="4">
        <v>6.8</v>
      </c>
    </row>
    <row r="578" spans="1:2" x14ac:dyDescent="0.3">
      <c r="A578" s="2" t="s">
        <v>1409</v>
      </c>
      <c r="B578" s="4">
        <v>6.8</v>
      </c>
    </row>
    <row r="579" spans="1:2" x14ac:dyDescent="0.3">
      <c r="A579" s="2" t="s">
        <v>592</v>
      </c>
      <c r="B579" s="4">
        <v>6.8</v>
      </c>
    </row>
    <row r="580" spans="1:2" x14ac:dyDescent="0.3">
      <c r="A580" s="2" t="s">
        <v>450</v>
      </c>
      <c r="B580" s="4">
        <v>6.8</v>
      </c>
    </row>
    <row r="581" spans="1:2" x14ac:dyDescent="0.3">
      <c r="A581" s="2" t="s">
        <v>1521</v>
      </c>
      <c r="B581" s="4">
        <v>6.8</v>
      </c>
    </row>
    <row r="582" spans="1:2" x14ac:dyDescent="0.3">
      <c r="A582" s="2" t="s">
        <v>1736</v>
      </c>
      <c r="B582" s="4">
        <v>6.8</v>
      </c>
    </row>
    <row r="583" spans="1:2" x14ac:dyDescent="0.3">
      <c r="A583" s="2" t="s">
        <v>1479</v>
      </c>
      <c r="B583" s="4">
        <v>6.8</v>
      </c>
    </row>
    <row r="584" spans="1:2" x14ac:dyDescent="0.3">
      <c r="A584" s="2" t="s">
        <v>863</v>
      </c>
      <c r="B584" s="4">
        <v>6.8</v>
      </c>
    </row>
    <row r="585" spans="1:2" x14ac:dyDescent="0.3">
      <c r="A585" s="2" t="s">
        <v>870</v>
      </c>
      <c r="B585" s="4">
        <v>6.8</v>
      </c>
    </row>
    <row r="586" spans="1:2" x14ac:dyDescent="0.3">
      <c r="A586" s="2" t="s">
        <v>570</v>
      </c>
      <c r="B586" s="4">
        <v>6.8</v>
      </c>
    </row>
    <row r="587" spans="1:2" x14ac:dyDescent="0.3">
      <c r="A587" s="2" t="s">
        <v>427</v>
      </c>
      <c r="B587" s="4">
        <v>6.8</v>
      </c>
    </row>
    <row r="588" spans="1:2" x14ac:dyDescent="0.3">
      <c r="A588" s="2" t="s">
        <v>1773</v>
      </c>
      <c r="B588" s="4">
        <v>6.8</v>
      </c>
    </row>
    <row r="589" spans="1:2" x14ac:dyDescent="0.3">
      <c r="A589" s="2" t="s">
        <v>1272</v>
      </c>
      <c r="B589" s="4">
        <v>6.8</v>
      </c>
    </row>
    <row r="590" spans="1:2" x14ac:dyDescent="0.3">
      <c r="A590" s="2" t="s">
        <v>1187</v>
      </c>
      <c r="B590" s="4">
        <v>6.8</v>
      </c>
    </row>
    <row r="591" spans="1:2" x14ac:dyDescent="0.3">
      <c r="A591" s="2" t="s">
        <v>1394</v>
      </c>
      <c r="B591" s="4">
        <v>6.8</v>
      </c>
    </row>
    <row r="592" spans="1:2" x14ac:dyDescent="0.3">
      <c r="A592" s="2" t="s">
        <v>1278</v>
      </c>
      <c r="B592" s="4">
        <v>6.8</v>
      </c>
    </row>
    <row r="593" spans="1:2" x14ac:dyDescent="0.3">
      <c r="A593" s="2" t="s">
        <v>626</v>
      </c>
      <c r="B593" s="4">
        <v>6.8</v>
      </c>
    </row>
    <row r="594" spans="1:2" x14ac:dyDescent="0.3">
      <c r="A594" s="2" t="s">
        <v>1646</v>
      </c>
      <c r="B594" s="4">
        <v>6.8</v>
      </c>
    </row>
    <row r="595" spans="1:2" x14ac:dyDescent="0.3">
      <c r="A595" s="2" t="s">
        <v>239</v>
      </c>
      <c r="B595" s="4">
        <v>6.8</v>
      </c>
    </row>
    <row r="596" spans="1:2" x14ac:dyDescent="0.3">
      <c r="A596" s="2" t="s">
        <v>1086</v>
      </c>
      <c r="B596" s="4">
        <v>6.8</v>
      </c>
    </row>
    <row r="597" spans="1:2" x14ac:dyDescent="0.3">
      <c r="A597" s="2" t="s">
        <v>213</v>
      </c>
      <c r="B597" s="4">
        <v>6.791666666666667</v>
      </c>
    </row>
    <row r="598" spans="1:2" x14ac:dyDescent="0.3">
      <c r="A598" s="2" t="s">
        <v>132</v>
      </c>
      <c r="B598" s="4">
        <v>6.7833333333333323</v>
      </c>
    </row>
    <row r="599" spans="1:2" x14ac:dyDescent="0.3">
      <c r="A599" s="2" t="s">
        <v>680</v>
      </c>
      <c r="B599" s="4">
        <v>6.7799999999999994</v>
      </c>
    </row>
    <row r="600" spans="1:2" x14ac:dyDescent="0.3">
      <c r="A600" s="2" t="s">
        <v>459</v>
      </c>
      <c r="B600" s="4">
        <v>6.7799999999999994</v>
      </c>
    </row>
    <row r="601" spans="1:2" x14ac:dyDescent="0.3">
      <c r="A601" s="2" t="s">
        <v>667</v>
      </c>
      <c r="B601" s="4">
        <v>6.7750000000000004</v>
      </c>
    </row>
    <row r="602" spans="1:2" x14ac:dyDescent="0.3">
      <c r="A602" s="2" t="s">
        <v>79</v>
      </c>
      <c r="B602" s="4">
        <v>6.7714285714285722</v>
      </c>
    </row>
    <row r="603" spans="1:2" x14ac:dyDescent="0.3">
      <c r="A603" s="2" t="s">
        <v>186</v>
      </c>
      <c r="B603" s="4">
        <v>6.7714285714285705</v>
      </c>
    </row>
    <row r="604" spans="1:2" x14ac:dyDescent="0.3">
      <c r="A604" s="2" t="s">
        <v>158</v>
      </c>
      <c r="B604" s="4">
        <v>6.7666666666666675</v>
      </c>
    </row>
    <row r="605" spans="1:2" x14ac:dyDescent="0.3">
      <c r="A605" s="2" t="s">
        <v>105</v>
      </c>
      <c r="B605" s="4">
        <v>6.7666666666666666</v>
      </c>
    </row>
    <row r="606" spans="1:2" x14ac:dyDescent="0.3">
      <c r="A606" s="2" t="s">
        <v>750</v>
      </c>
      <c r="B606" s="4">
        <v>6.7666666666666666</v>
      </c>
    </row>
    <row r="607" spans="1:2" x14ac:dyDescent="0.3">
      <c r="A607" s="2" t="s">
        <v>941</v>
      </c>
      <c r="B607" s="4">
        <v>6.7666666666666657</v>
      </c>
    </row>
    <row r="608" spans="1:2" x14ac:dyDescent="0.3">
      <c r="A608" s="2" t="s">
        <v>396</v>
      </c>
      <c r="B608" s="4">
        <v>6.7666666666666657</v>
      </c>
    </row>
    <row r="609" spans="1:2" x14ac:dyDescent="0.3">
      <c r="A609" s="2" t="s">
        <v>501</v>
      </c>
      <c r="B609" s="4">
        <v>6.7625000000000002</v>
      </c>
    </row>
    <row r="610" spans="1:2" x14ac:dyDescent="0.3">
      <c r="A610" s="2" t="s">
        <v>114</v>
      </c>
      <c r="B610" s="4">
        <v>6.7600000000000007</v>
      </c>
    </row>
    <row r="611" spans="1:2" x14ac:dyDescent="0.3">
      <c r="A611" s="2" t="s">
        <v>273</v>
      </c>
      <c r="B611" s="4">
        <v>6.76</v>
      </c>
    </row>
    <row r="612" spans="1:2" x14ac:dyDescent="0.3">
      <c r="A612" s="2" t="s">
        <v>502</v>
      </c>
      <c r="B612" s="4">
        <v>6.75</v>
      </c>
    </row>
    <row r="613" spans="1:2" x14ac:dyDescent="0.3">
      <c r="A613" s="2" t="s">
        <v>556</v>
      </c>
      <c r="B613" s="4">
        <v>6.75</v>
      </c>
    </row>
    <row r="614" spans="1:2" x14ac:dyDescent="0.3">
      <c r="A614" s="2" t="s">
        <v>820</v>
      </c>
      <c r="B614" s="4">
        <v>6.75</v>
      </c>
    </row>
    <row r="615" spans="1:2" x14ac:dyDescent="0.3">
      <c r="A615" s="2" t="s">
        <v>1237</v>
      </c>
      <c r="B615" s="4">
        <v>6.75</v>
      </c>
    </row>
    <row r="616" spans="1:2" x14ac:dyDescent="0.3">
      <c r="A616" s="2" t="s">
        <v>542</v>
      </c>
      <c r="B616" s="4">
        <v>6.75</v>
      </c>
    </row>
    <row r="617" spans="1:2" x14ac:dyDescent="0.3">
      <c r="A617" s="2" t="s">
        <v>294</v>
      </c>
      <c r="B617" s="4">
        <v>6.74</v>
      </c>
    </row>
    <row r="618" spans="1:2" x14ac:dyDescent="0.3">
      <c r="A618" s="2" t="s">
        <v>503</v>
      </c>
      <c r="B618" s="4">
        <v>6.7333333333333334</v>
      </c>
    </row>
    <row r="619" spans="1:2" x14ac:dyDescent="0.3">
      <c r="A619" s="2" t="s">
        <v>169</v>
      </c>
      <c r="B619" s="4">
        <v>6.7333333333333334</v>
      </c>
    </row>
    <row r="620" spans="1:2" x14ac:dyDescent="0.3">
      <c r="A620" s="2" t="s">
        <v>413</v>
      </c>
      <c r="B620" s="4">
        <v>6.7333333333333334</v>
      </c>
    </row>
    <row r="621" spans="1:2" x14ac:dyDescent="0.3">
      <c r="A621" s="2" t="s">
        <v>1519</v>
      </c>
      <c r="B621" s="4">
        <v>6.7333333333333334</v>
      </c>
    </row>
    <row r="622" spans="1:2" x14ac:dyDescent="0.3">
      <c r="A622" s="2" t="s">
        <v>157</v>
      </c>
      <c r="B622" s="4">
        <v>6.7249999999999996</v>
      </c>
    </row>
    <row r="623" spans="1:2" x14ac:dyDescent="0.3">
      <c r="A623" s="2" t="s">
        <v>504</v>
      </c>
      <c r="B623" s="4">
        <v>6.7200000000000006</v>
      </c>
    </row>
    <row r="624" spans="1:2" x14ac:dyDescent="0.3">
      <c r="A624" s="2" t="s">
        <v>56</v>
      </c>
      <c r="B624" s="4">
        <v>6.7111111111111112</v>
      </c>
    </row>
    <row r="625" spans="1:2" x14ac:dyDescent="0.3">
      <c r="A625" s="2" t="s">
        <v>194</v>
      </c>
      <c r="B625" s="4">
        <v>6.7062499999999989</v>
      </c>
    </row>
    <row r="626" spans="1:2" x14ac:dyDescent="0.3">
      <c r="A626" s="2" t="s">
        <v>1421</v>
      </c>
      <c r="B626" s="4">
        <v>6.7</v>
      </c>
    </row>
    <row r="627" spans="1:2" x14ac:dyDescent="0.3">
      <c r="A627" s="2" t="s">
        <v>1400</v>
      </c>
      <c r="B627" s="4">
        <v>6.7</v>
      </c>
    </row>
    <row r="628" spans="1:2" x14ac:dyDescent="0.3">
      <c r="A628" s="2" t="s">
        <v>847</v>
      </c>
      <c r="B628" s="4">
        <v>6.7</v>
      </c>
    </row>
    <row r="629" spans="1:2" x14ac:dyDescent="0.3">
      <c r="A629" s="2" t="s">
        <v>1760</v>
      </c>
      <c r="B629" s="4">
        <v>6.7</v>
      </c>
    </row>
    <row r="630" spans="1:2" x14ac:dyDescent="0.3">
      <c r="A630" s="2" t="s">
        <v>440</v>
      </c>
      <c r="B630" s="4">
        <v>6.7</v>
      </c>
    </row>
    <row r="631" spans="1:2" x14ac:dyDescent="0.3">
      <c r="A631" s="2" t="s">
        <v>1302</v>
      </c>
      <c r="B631" s="4">
        <v>6.7</v>
      </c>
    </row>
    <row r="632" spans="1:2" x14ac:dyDescent="0.3">
      <c r="A632" s="2" t="s">
        <v>638</v>
      </c>
      <c r="B632" s="4">
        <v>6.7</v>
      </c>
    </row>
    <row r="633" spans="1:2" x14ac:dyDescent="0.3">
      <c r="A633" s="2" t="s">
        <v>587</v>
      </c>
      <c r="B633" s="4">
        <v>6.7</v>
      </c>
    </row>
    <row r="634" spans="1:2" x14ac:dyDescent="0.3">
      <c r="A634" s="2" t="s">
        <v>1659</v>
      </c>
      <c r="B634" s="4">
        <v>6.7</v>
      </c>
    </row>
    <row r="635" spans="1:2" x14ac:dyDescent="0.3">
      <c r="A635" s="2" t="s">
        <v>1228</v>
      </c>
      <c r="B635" s="4">
        <v>6.7</v>
      </c>
    </row>
    <row r="636" spans="1:2" x14ac:dyDescent="0.3">
      <c r="A636" s="2" t="s">
        <v>1635</v>
      </c>
      <c r="B636" s="4">
        <v>6.7</v>
      </c>
    </row>
    <row r="637" spans="1:2" x14ac:dyDescent="0.3">
      <c r="A637" s="2" t="s">
        <v>776</v>
      </c>
      <c r="B637" s="4">
        <v>6.7</v>
      </c>
    </row>
    <row r="638" spans="1:2" x14ac:dyDescent="0.3">
      <c r="A638" s="2" t="s">
        <v>1601</v>
      </c>
      <c r="B638" s="4">
        <v>6.7</v>
      </c>
    </row>
    <row r="639" spans="1:2" x14ac:dyDescent="0.3">
      <c r="A639" s="2" t="s">
        <v>1667</v>
      </c>
      <c r="B639" s="4">
        <v>6.7</v>
      </c>
    </row>
    <row r="640" spans="1:2" x14ac:dyDescent="0.3">
      <c r="A640" s="2" t="s">
        <v>1570</v>
      </c>
      <c r="B640" s="4">
        <v>6.7</v>
      </c>
    </row>
    <row r="641" spans="1:2" x14ac:dyDescent="0.3">
      <c r="A641" s="2" t="s">
        <v>1313</v>
      </c>
      <c r="B641" s="4">
        <v>6.7</v>
      </c>
    </row>
    <row r="642" spans="1:2" x14ac:dyDescent="0.3">
      <c r="A642" s="2" t="s">
        <v>1344</v>
      </c>
      <c r="B642" s="4">
        <v>6.7</v>
      </c>
    </row>
    <row r="643" spans="1:2" x14ac:dyDescent="0.3">
      <c r="A643" s="2" t="s">
        <v>1034</v>
      </c>
      <c r="B643" s="4">
        <v>6.7</v>
      </c>
    </row>
    <row r="644" spans="1:2" x14ac:dyDescent="0.3">
      <c r="A644" s="2" t="s">
        <v>1649</v>
      </c>
      <c r="B644" s="4">
        <v>6.7</v>
      </c>
    </row>
    <row r="645" spans="1:2" x14ac:dyDescent="0.3">
      <c r="A645" s="2" t="s">
        <v>909</v>
      </c>
      <c r="B645" s="4">
        <v>6.7</v>
      </c>
    </row>
    <row r="646" spans="1:2" x14ac:dyDescent="0.3">
      <c r="A646" s="2" t="s">
        <v>1318</v>
      </c>
      <c r="B646" s="4">
        <v>6.7</v>
      </c>
    </row>
    <row r="647" spans="1:2" x14ac:dyDescent="0.3">
      <c r="A647" s="2" t="s">
        <v>219</v>
      </c>
      <c r="B647" s="4">
        <v>6.7</v>
      </c>
    </row>
    <row r="648" spans="1:2" x14ac:dyDescent="0.3">
      <c r="A648" s="2" t="s">
        <v>664</v>
      </c>
      <c r="B648" s="4">
        <v>6.7</v>
      </c>
    </row>
    <row r="649" spans="1:2" x14ac:dyDescent="0.3">
      <c r="A649" s="2" t="s">
        <v>1665</v>
      </c>
      <c r="B649" s="4">
        <v>6.7</v>
      </c>
    </row>
    <row r="650" spans="1:2" x14ac:dyDescent="0.3">
      <c r="A650" s="2" t="s">
        <v>1219</v>
      </c>
      <c r="B650" s="4">
        <v>6.7</v>
      </c>
    </row>
    <row r="651" spans="1:2" x14ac:dyDescent="0.3">
      <c r="A651" s="2" t="s">
        <v>1238</v>
      </c>
      <c r="B651" s="4">
        <v>6.7</v>
      </c>
    </row>
    <row r="652" spans="1:2" x14ac:dyDescent="0.3">
      <c r="A652" s="2" t="s">
        <v>1762</v>
      </c>
      <c r="B652" s="4">
        <v>6.7</v>
      </c>
    </row>
    <row r="653" spans="1:2" x14ac:dyDescent="0.3">
      <c r="A653" s="2" t="s">
        <v>1515</v>
      </c>
      <c r="B653" s="4">
        <v>6.7</v>
      </c>
    </row>
    <row r="654" spans="1:2" x14ac:dyDescent="0.3">
      <c r="A654" s="2" t="s">
        <v>1765</v>
      </c>
      <c r="B654" s="4">
        <v>6.7</v>
      </c>
    </row>
    <row r="655" spans="1:2" x14ac:dyDescent="0.3">
      <c r="A655" s="2" t="s">
        <v>954</v>
      </c>
      <c r="B655" s="4">
        <v>6.7</v>
      </c>
    </row>
    <row r="656" spans="1:2" x14ac:dyDescent="0.3">
      <c r="A656" s="2" t="s">
        <v>1527</v>
      </c>
      <c r="B656" s="4">
        <v>6.7</v>
      </c>
    </row>
    <row r="657" spans="1:2" x14ac:dyDescent="0.3">
      <c r="A657" s="2" t="s">
        <v>1664</v>
      </c>
      <c r="B657" s="4">
        <v>6.7</v>
      </c>
    </row>
    <row r="658" spans="1:2" x14ac:dyDescent="0.3">
      <c r="A658" s="2" t="s">
        <v>1346</v>
      </c>
      <c r="B658" s="4">
        <v>6.7</v>
      </c>
    </row>
    <row r="659" spans="1:2" x14ac:dyDescent="0.3">
      <c r="A659" s="2" t="s">
        <v>1465</v>
      </c>
      <c r="B659" s="4">
        <v>6.7</v>
      </c>
    </row>
    <row r="660" spans="1:2" x14ac:dyDescent="0.3">
      <c r="A660" s="2" t="s">
        <v>1044</v>
      </c>
      <c r="B660" s="4">
        <v>6.7</v>
      </c>
    </row>
    <row r="661" spans="1:2" x14ac:dyDescent="0.3">
      <c r="A661" s="2" t="s">
        <v>1021</v>
      </c>
      <c r="B661" s="4">
        <v>6.7</v>
      </c>
    </row>
    <row r="662" spans="1:2" x14ac:dyDescent="0.3">
      <c r="A662" s="2" t="s">
        <v>1535</v>
      </c>
      <c r="B662" s="4">
        <v>6.7</v>
      </c>
    </row>
    <row r="663" spans="1:2" x14ac:dyDescent="0.3">
      <c r="A663" s="2" t="s">
        <v>118</v>
      </c>
      <c r="B663" s="4">
        <v>6.6833333333333327</v>
      </c>
    </row>
    <row r="664" spans="1:2" x14ac:dyDescent="0.3">
      <c r="A664" s="2" t="s">
        <v>82</v>
      </c>
      <c r="B664" s="4">
        <v>6.6800000000000015</v>
      </c>
    </row>
    <row r="665" spans="1:2" x14ac:dyDescent="0.3">
      <c r="A665" s="2" t="s">
        <v>1382</v>
      </c>
      <c r="B665" s="4">
        <v>6.6749999999999998</v>
      </c>
    </row>
    <row r="666" spans="1:2" x14ac:dyDescent="0.3">
      <c r="A666" s="2" t="s">
        <v>176</v>
      </c>
      <c r="B666" s="4">
        <v>6.6749999999999998</v>
      </c>
    </row>
    <row r="667" spans="1:2" x14ac:dyDescent="0.3">
      <c r="A667" s="2" t="s">
        <v>354</v>
      </c>
      <c r="B667" s="4">
        <v>6.6749999999999998</v>
      </c>
    </row>
    <row r="668" spans="1:2" x14ac:dyDescent="0.3">
      <c r="A668" s="2" t="s">
        <v>566</v>
      </c>
      <c r="B668" s="4">
        <v>6.666666666666667</v>
      </c>
    </row>
    <row r="669" spans="1:2" x14ac:dyDescent="0.3">
      <c r="A669" s="2" t="s">
        <v>42</v>
      </c>
      <c r="B669" s="4">
        <v>6.666666666666667</v>
      </c>
    </row>
    <row r="670" spans="1:2" x14ac:dyDescent="0.3">
      <c r="A670" s="2" t="s">
        <v>567</v>
      </c>
      <c r="B670" s="4">
        <v>6.666666666666667</v>
      </c>
    </row>
    <row r="671" spans="1:2" x14ac:dyDescent="0.3">
      <c r="A671" s="2" t="s">
        <v>220</v>
      </c>
      <c r="B671" s="4">
        <v>6.666666666666667</v>
      </c>
    </row>
    <row r="672" spans="1:2" x14ac:dyDescent="0.3">
      <c r="A672" s="2" t="s">
        <v>835</v>
      </c>
      <c r="B672" s="4">
        <v>6.666666666666667</v>
      </c>
    </row>
    <row r="673" spans="1:2" x14ac:dyDescent="0.3">
      <c r="A673" s="2" t="s">
        <v>540</v>
      </c>
      <c r="B673" s="4">
        <v>6.666666666666667</v>
      </c>
    </row>
    <row r="674" spans="1:2" x14ac:dyDescent="0.3">
      <c r="A674" s="2" t="s">
        <v>288</v>
      </c>
      <c r="B674" s="4">
        <v>6.6571428571428575</v>
      </c>
    </row>
    <row r="675" spans="1:2" x14ac:dyDescent="0.3">
      <c r="A675" s="2" t="s">
        <v>163</v>
      </c>
      <c r="B675" s="4">
        <v>6.6545454545454552</v>
      </c>
    </row>
    <row r="676" spans="1:2" x14ac:dyDescent="0.3">
      <c r="A676" s="2" t="s">
        <v>865</v>
      </c>
      <c r="B676" s="4">
        <v>6.65</v>
      </c>
    </row>
    <row r="677" spans="1:2" x14ac:dyDescent="0.3">
      <c r="A677" s="2" t="s">
        <v>915</v>
      </c>
      <c r="B677" s="4">
        <v>6.65</v>
      </c>
    </row>
    <row r="678" spans="1:2" x14ac:dyDescent="0.3">
      <c r="A678" s="2" t="s">
        <v>523</v>
      </c>
      <c r="B678" s="4">
        <v>6.65</v>
      </c>
    </row>
    <row r="679" spans="1:2" x14ac:dyDescent="0.3">
      <c r="A679" s="2" t="s">
        <v>607</v>
      </c>
      <c r="B679" s="4">
        <v>6.65</v>
      </c>
    </row>
    <row r="680" spans="1:2" x14ac:dyDescent="0.3">
      <c r="A680" s="2" t="s">
        <v>492</v>
      </c>
      <c r="B680" s="4">
        <v>6.65</v>
      </c>
    </row>
    <row r="681" spans="1:2" x14ac:dyDescent="0.3">
      <c r="A681" s="2" t="s">
        <v>1011</v>
      </c>
      <c r="B681" s="4">
        <v>6.65</v>
      </c>
    </row>
    <row r="682" spans="1:2" x14ac:dyDescent="0.3">
      <c r="A682" s="2" t="s">
        <v>53</v>
      </c>
      <c r="B682" s="4">
        <v>6.6384615384615397</v>
      </c>
    </row>
    <row r="683" spans="1:2" x14ac:dyDescent="0.3">
      <c r="A683" s="2" t="s">
        <v>144</v>
      </c>
      <c r="B683" s="4">
        <v>6.6333333333333329</v>
      </c>
    </row>
    <row r="684" spans="1:2" x14ac:dyDescent="0.3">
      <c r="A684" s="2" t="s">
        <v>106</v>
      </c>
      <c r="B684" s="4">
        <v>6.6333333333333329</v>
      </c>
    </row>
    <row r="685" spans="1:2" x14ac:dyDescent="0.3">
      <c r="A685" s="2" t="s">
        <v>1245</v>
      </c>
      <c r="B685" s="4">
        <v>6.6333333333333329</v>
      </c>
    </row>
    <row r="686" spans="1:2" x14ac:dyDescent="0.3">
      <c r="A686" s="2" t="s">
        <v>168</v>
      </c>
      <c r="B686" s="4">
        <v>6.63</v>
      </c>
    </row>
    <row r="687" spans="1:2" x14ac:dyDescent="0.3">
      <c r="A687" s="2" t="s">
        <v>242</v>
      </c>
      <c r="B687" s="4">
        <v>6.625</v>
      </c>
    </row>
    <row r="688" spans="1:2" x14ac:dyDescent="0.3">
      <c r="A688" s="2" t="s">
        <v>515</v>
      </c>
      <c r="B688" s="4">
        <v>6.6166666666666671</v>
      </c>
    </row>
    <row r="689" spans="1:2" x14ac:dyDescent="0.3">
      <c r="A689" s="2" t="s">
        <v>362</v>
      </c>
      <c r="B689" s="4">
        <v>6.6000000000000005</v>
      </c>
    </row>
    <row r="690" spans="1:2" x14ac:dyDescent="0.3">
      <c r="A690" s="2" t="s">
        <v>528</v>
      </c>
      <c r="B690" s="4">
        <v>6.6000000000000005</v>
      </c>
    </row>
    <row r="691" spans="1:2" x14ac:dyDescent="0.3">
      <c r="A691" s="2" t="s">
        <v>1353</v>
      </c>
      <c r="B691" s="4">
        <v>6.6</v>
      </c>
    </row>
    <row r="692" spans="1:2" x14ac:dyDescent="0.3">
      <c r="A692" s="2" t="s">
        <v>410</v>
      </c>
      <c r="B692" s="4">
        <v>6.6</v>
      </c>
    </row>
    <row r="693" spans="1:2" x14ac:dyDescent="0.3">
      <c r="A693" s="2" t="s">
        <v>1543</v>
      </c>
      <c r="B693" s="4">
        <v>6.6</v>
      </c>
    </row>
    <row r="694" spans="1:2" x14ac:dyDescent="0.3">
      <c r="A694" s="2" t="s">
        <v>1432</v>
      </c>
      <c r="B694" s="4">
        <v>6.6</v>
      </c>
    </row>
    <row r="695" spans="1:2" x14ac:dyDescent="0.3">
      <c r="A695" s="2" t="s">
        <v>1729</v>
      </c>
      <c r="B695" s="4">
        <v>6.6</v>
      </c>
    </row>
    <row r="696" spans="1:2" x14ac:dyDescent="0.3">
      <c r="A696" s="2" t="s">
        <v>1668</v>
      </c>
      <c r="B696" s="4">
        <v>6.6</v>
      </c>
    </row>
    <row r="697" spans="1:2" x14ac:dyDescent="0.3">
      <c r="A697" s="2" t="s">
        <v>441</v>
      </c>
      <c r="B697" s="4">
        <v>6.6</v>
      </c>
    </row>
    <row r="698" spans="1:2" x14ac:dyDescent="0.3">
      <c r="A698" s="2" t="s">
        <v>695</v>
      </c>
      <c r="B698" s="4">
        <v>6.6</v>
      </c>
    </row>
    <row r="699" spans="1:2" x14ac:dyDescent="0.3">
      <c r="A699" s="2" t="s">
        <v>1534</v>
      </c>
      <c r="B699" s="4">
        <v>6.6</v>
      </c>
    </row>
    <row r="700" spans="1:2" x14ac:dyDescent="0.3">
      <c r="A700" s="2" t="s">
        <v>33</v>
      </c>
      <c r="B700" s="4">
        <v>6.6</v>
      </c>
    </row>
    <row r="701" spans="1:2" x14ac:dyDescent="0.3">
      <c r="A701" s="2" t="s">
        <v>442</v>
      </c>
      <c r="B701" s="4">
        <v>6.6</v>
      </c>
    </row>
    <row r="702" spans="1:2" x14ac:dyDescent="0.3">
      <c r="A702" s="2" t="s">
        <v>1240</v>
      </c>
      <c r="B702" s="4">
        <v>6.6</v>
      </c>
    </row>
    <row r="703" spans="1:2" x14ac:dyDescent="0.3">
      <c r="A703" s="2" t="s">
        <v>291</v>
      </c>
      <c r="B703" s="4">
        <v>6.6</v>
      </c>
    </row>
    <row r="704" spans="1:2" x14ac:dyDescent="0.3">
      <c r="A704" s="2" t="s">
        <v>737</v>
      </c>
      <c r="B704" s="4">
        <v>6.6</v>
      </c>
    </row>
    <row r="705" spans="1:2" x14ac:dyDescent="0.3">
      <c r="A705" s="2" t="s">
        <v>1324</v>
      </c>
      <c r="B705" s="4">
        <v>6.6</v>
      </c>
    </row>
    <row r="706" spans="1:2" x14ac:dyDescent="0.3">
      <c r="A706" s="2" t="s">
        <v>677</v>
      </c>
      <c r="B706" s="4">
        <v>6.6</v>
      </c>
    </row>
    <row r="707" spans="1:2" x14ac:dyDescent="0.3">
      <c r="A707" s="2" t="s">
        <v>513</v>
      </c>
      <c r="B707" s="4">
        <v>6.6</v>
      </c>
    </row>
    <row r="708" spans="1:2" x14ac:dyDescent="0.3">
      <c r="A708" s="2" t="s">
        <v>1638</v>
      </c>
      <c r="B708" s="4">
        <v>6.6</v>
      </c>
    </row>
    <row r="709" spans="1:2" x14ac:dyDescent="0.3">
      <c r="A709" s="2" t="s">
        <v>461</v>
      </c>
      <c r="B709" s="4">
        <v>6.6</v>
      </c>
    </row>
    <row r="710" spans="1:2" x14ac:dyDescent="0.3">
      <c r="A710" s="2" t="s">
        <v>342</v>
      </c>
      <c r="B710" s="4">
        <v>6.6</v>
      </c>
    </row>
    <row r="711" spans="1:2" x14ac:dyDescent="0.3">
      <c r="A711" s="2" t="s">
        <v>602</v>
      </c>
      <c r="B711" s="4">
        <v>6.6</v>
      </c>
    </row>
    <row r="712" spans="1:2" x14ac:dyDescent="0.3">
      <c r="A712" s="2" t="s">
        <v>1637</v>
      </c>
      <c r="B712" s="4">
        <v>6.6</v>
      </c>
    </row>
    <row r="713" spans="1:2" x14ac:dyDescent="0.3">
      <c r="A713" s="2" t="s">
        <v>1078</v>
      </c>
      <c r="B713" s="4">
        <v>6.6</v>
      </c>
    </row>
    <row r="714" spans="1:2" x14ac:dyDescent="0.3">
      <c r="A714" s="2" t="s">
        <v>1466</v>
      </c>
      <c r="B714" s="4">
        <v>6.6</v>
      </c>
    </row>
    <row r="715" spans="1:2" x14ac:dyDescent="0.3">
      <c r="A715" s="2" t="s">
        <v>499</v>
      </c>
      <c r="B715" s="4">
        <v>6.6</v>
      </c>
    </row>
    <row r="716" spans="1:2" x14ac:dyDescent="0.3">
      <c r="A716" s="2" t="s">
        <v>19</v>
      </c>
      <c r="B716" s="4">
        <v>6.6</v>
      </c>
    </row>
    <row r="717" spans="1:2" x14ac:dyDescent="0.3">
      <c r="A717" s="2" t="s">
        <v>874</v>
      </c>
      <c r="B717" s="4">
        <v>6.6</v>
      </c>
    </row>
    <row r="718" spans="1:2" x14ac:dyDescent="0.3">
      <c r="A718" s="2" t="s">
        <v>1350</v>
      </c>
      <c r="B718" s="4">
        <v>6.6</v>
      </c>
    </row>
    <row r="719" spans="1:2" x14ac:dyDescent="0.3">
      <c r="A719" s="2" t="s">
        <v>1097</v>
      </c>
      <c r="B719" s="4">
        <v>6.6</v>
      </c>
    </row>
    <row r="720" spans="1:2" x14ac:dyDescent="0.3">
      <c r="A720" s="2" t="s">
        <v>665</v>
      </c>
      <c r="B720" s="4">
        <v>6.6</v>
      </c>
    </row>
    <row r="721" spans="1:2" x14ac:dyDescent="0.3">
      <c r="A721" s="2" t="s">
        <v>1112</v>
      </c>
      <c r="B721" s="4">
        <v>6.6</v>
      </c>
    </row>
    <row r="722" spans="1:2" x14ac:dyDescent="0.3">
      <c r="A722" s="2" t="s">
        <v>982</v>
      </c>
      <c r="B722" s="4">
        <v>6.6</v>
      </c>
    </row>
    <row r="723" spans="1:2" x14ac:dyDescent="0.3">
      <c r="A723" s="2" t="s">
        <v>272</v>
      </c>
      <c r="B723" s="4">
        <v>6.6</v>
      </c>
    </row>
    <row r="724" spans="1:2" x14ac:dyDescent="0.3">
      <c r="A724" s="2" t="s">
        <v>1755</v>
      </c>
      <c r="B724" s="4">
        <v>6.6</v>
      </c>
    </row>
    <row r="725" spans="1:2" x14ac:dyDescent="0.3">
      <c r="A725" s="2" t="s">
        <v>336</v>
      </c>
      <c r="B725" s="4">
        <v>6.6</v>
      </c>
    </row>
    <row r="726" spans="1:2" x14ac:dyDescent="0.3">
      <c r="A726" s="2" t="s">
        <v>405</v>
      </c>
      <c r="B726" s="4">
        <v>6.6</v>
      </c>
    </row>
    <row r="727" spans="1:2" x14ac:dyDescent="0.3">
      <c r="A727" s="2" t="s">
        <v>1286</v>
      </c>
      <c r="B727" s="4">
        <v>6.6</v>
      </c>
    </row>
    <row r="728" spans="1:2" x14ac:dyDescent="0.3">
      <c r="A728" s="2" t="s">
        <v>1756</v>
      </c>
      <c r="B728" s="4">
        <v>6.6</v>
      </c>
    </row>
    <row r="729" spans="1:2" x14ac:dyDescent="0.3">
      <c r="A729" s="2" t="s">
        <v>261</v>
      </c>
      <c r="B729" s="4">
        <v>6.6</v>
      </c>
    </row>
    <row r="730" spans="1:2" x14ac:dyDescent="0.3">
      <c r="A730" s="2" t="s">
        <v>521</v>
      </c>
      <c r="B730" s="4">
        <v>6.6</v>
      </c>
    </row>
    <row r="731" spans="1:2" x14ac:dyDescent="0.3">
      <c r="A731" s="2" t="s">
        <v>1262</v>
      </c>
      <c r="B731" s="4">
        <v>6.6</v>
      </c>
    </row>
    <row r="732" spans="1:2" x14ac:dyDescent="0.3">
      <c r="A732" s="2" t="s">
        <v>610</v>
      </c>
      <c r="B732" s="4">
        <v>6.6</v>
      </c>
    </row>
    <row r="733" spans="1:2" x14ac:dyDescent="0.3">
      <c r="A733" s="2" t="s">
        <v>749</v>
      </c>
      <c r="B733" s="4">
        <v>6.6</v>
      </c>
    </row>
    <row r="734" spans="1:2" x14ac:dyDescent="0.3">
      <c r="A734" s="2" t="s">
        <v>1355</v>
      </c>
      <c r="B734" s="4">
        <v>6.6</v>
      </c>
    </row>
    <row r="735" spans="1:2" x14ac:dyDescent="0.3">
      <c r="A735" s="2" t="s">
        <v>856</v>
      </c>
      <c r="B735" s="4">
        <v>6.6</v>
      </c>
    </row>
    <row r="736" spans="1:2" x14ac:dyDescent="0.3">
      <c r="A736" s="2" t="s">
        <v>1217</v>
      </c>
      <c r="B736" s="4">
        <v>6.6</v>
      </c>
    </row>
    <row r="737" spans="1:2" x14ac:dyDescent="0.3">
      <c r="A737" s="2" t="s">
        <v>142</v>
      </c>
      <c r="B737" s="4">
        <v>6.5999999999999988</v>
      </c>
    </row>
    <row r="738" spans="1:2" x14ac:dyDescent="0.3">
      <c r="A738" s="2" t="s">
        <v>258</v>
      </c>
      <c r="B738" s="4">
        <v>6.58</v>
      </c>
    </row>
    <row r="739" spans="1:2" x14ac:dyDescent="0.3">
      <c r="A739" s="2" t="s">
        <v>328</v>
      </c>
      <c r="B739" s="4">
        <v>6.58</v>
      </c>
    </row>
    <row r="740" spans="1:2" x14ac:dyDescent="0.3">
      <c r="A740" s="2" t="s">
        <v>333</v>
      </c>
      <c r="B740" s="4">
        <v>6.5769230769230758</v>
      </c>
    </row>
    <row r="741" spans="1:2" x14ac:dyDescent="0.3">
      <c r="A741" s="2" t="s">
        <v>241</v>
      </c>
      <c r="B741" s="4">
        <v>6.5714285714285712</v>
      </c>
    </row>
    <row r="742" spans="1:2" x14ac:dyDescent="0.3">
      <c r="A742" s="2" t="s">
        <v>446</v>
      </c>
      <c r="B742" s="4">
        <v>6.5666666666666664</v>
      </c>
    </row>
    <row r="743" spans="1:2" x14ac:dyDescent="0.3">
      <c r="A743" s="2" t="s">
        <v>900</v>
      </c>
      <c r="B743" s="4">
        <v>6.5666666666666664</v>
      </c>
    </row>
    <row r="744" spans="1:2" x14ac:dyDescent="0.3">
      <c r="A744" s="2" t="s">
        <v>600</v>
      </c>
      <c r="B744" s="4">
        <v>6.5666666666666664</v>
      </c>
    </row>
    <row r="745" spans="1:2" x14ac:dyDescent="0.3">
      <c r="A745" s="2" t="s">
        <v>167</v>
      </c>
      <c r="B745" s="4">
        <v>6.5600000000000005</v>
      </c>
    </row>
    <row r="746" spans="1:2" x14ac:dyDescent="0.3">
      <c r="A746" s="2" t="s">
        <v>150</v>
      </c>
      <c r="B746" s="4">
        <v>6.5600000000000005</v>
      </c>
    </row>
    <row r="747" spans="1:2" x14ac:dyDescent="0.3">
      <c r="A747" s="2" t="s">
        <v>921</v>
      </c>
      <c r="B747" s="4">
        <v>6.5500000000000007</v>
      </c>
    </row>
    <row r="748" spans="1:2" x14ac:dyDescent="0.3">
      <c r="A748" s="2" t="s">
        <v>1147</v>
      </c>
      <c r="B748" s="4">
        <v>6.5500000000000007</v>
      </c>
    </row>
    <row r="749" spans="1:2" x14ac:dyDescent="0.3">
      <c r="A749" s="2" t="s">
        <v>380</v>
      </c>
      <c r="B749" s="4">
        <v>6.5500000000000007</v>
      </c>
    </row>
    <row r="750" spans="1:2" x14ac:dyDescent="0.3">
      <c r="A750" s="2" t="s">
        <v>97</v>
      </c>
      <c r="B750" s="4">
        <v>6.5500000000000007</v>
      </c>
    </row>
    <row r="751" spans="1:2" x14ac:dyDescent="0.3">
      <c r="A751" s="2" t="s">
        <v>447</v>
      </c>
      <c r="B751" s="4">
        <v>6.5500000000000007</v>
      </c>
    </row>
    <row r="752" spans="1:2" x14ac:dyDescent="0.3">
      <c r="A752" s="2" t="s">
        <v>791</v>
      </c>
      <c r="B752" s="4">
        <v>6.55</v>
      </c>
    </row>
    <row r="753" spans="1:2" x14ac:dyDescent="0.3">
      <c r="A753" s="2" t="s">
        <v>431</v>
      </c>
      <c r="B753" s="4">
        <v>6.55</v>
      </c>
    </row>
    <row r="754" spans="1:2" x14ac:dyDescent="0.3">
      <c r="A754" s="2" t="s">
        <v>332</v>
      </c>
      <c r="B754" s="4">
        <v>6.55</v>
      </c>
    </row>
    <row r="755" spans="1:2" x14ac:dyDescent="0.3">
      <c r="A755" s="2" t="s">
        <v>1507</v>
      </c>
      <c r="B755" s="4">
        <v>6.55</v>
      </c>
    </row>
    <row r="756" spans="1:2" x14ac:dyDescent="0.3">
      <c r="A756" s="2" t="s">
        <v>351</v>
      </c>
      <c r="B756" s="4">
        <v>6.55</v>
      </c>
    </row>
    <row r="757" spans="1:2" x14ac:dyDescent="0.3">
      <c r="A757" s="2" t="s">
        <v>151</v>
      </c>
      <c r="B757" s="4">
        <v>6.5428571428571427</v>
      </c>
    </row>
    <row r="758" spans="1:2" x14ac:dyDescent="0.3">
      <c r="A758" s="2" t="s">
        <v>520</v>
      </c>
      <c r="B758" s="4">
        <v>6.5333333333333341</v>
      </c>
    </row>
    <row r="759" spans="1:2" x14ac:dyDescent="0.3">
      <c r="A759" s="2" t="s">
        <v>247</v>
      </c>
      <c r="B759" s="4">
        <v>6.5333333333333341</v>
      </c>
    </row>
    <row r="760" spans="1:2" x14ac:dyDescent="0.3">
      <c r="A760" s="2" t="s">
        <v>1027</v>
      </c>
      <c r="B760" s="4">
        <v>6.5333333333333341</v>
      </c>
    </row>
    <row r="761" spans="1:2" x14ac:dyDescent="0.3">
      <c r="A761" s="2" t="s">
        <v>902</v>
      </c>
      <c r="B761" s="4">
        <v>6.5250000000000004</v>
      </c>
    </row>
    <row r="762" spans="1:2" x14ac:dyDescent="0.3">
      <c r="A762" s="2" t="s">
        <v>369</v>
      </c>
      <c r="B762" s="4">
        <v>6.5249999999999995</v>
      </c>
    </row>
    <row r="763" spans="1:2" x14ac:dyDescent="0.3">
      <c r="A763" s="2" t="s">
        <v>172</v>
      </c>
      <c r="B763" s="4">
        <v>6.5166666666666666</v>
      </c>
    </row>
    <row r="764" spans="1:2" x14ac:dyDescent="0.3">
      <c r="A764" s="2" t="s">
        <v>104</v>
      </c>
      <c r="B764" s="4">
        <v>6.5000000000000009</v>
      </c>
    </row>
    <row r="765" spans="1:2" x14ac:dyDescent="0.3">
      <c r="A765" s="2" t="s">
        <v>1023</v>
      </c>
      <c r="B765" s="4">
        <v>6.5</v>
      </c>
    </row>
    <row r="766" spans="1:2" x14ac:dyDescent="0.3">
      <c r="A766" s="2" t="s">
        <v>286</v>
      </c>
      <c r="B766" s="4">
        <v>6.5</v>
      </c>
    </row>
    <row r="767" spans="1:2" x14ac:dyDescent="0.3">
      <c r="A767" s="2" t="s">
        <v>1594</v>
      </c>
      <c r="B767" s="4">
        <v>6.5</v>
      </c>
    </row>
    <row r="768" spans="1:2" x14ac:dyDescent="0.3">
      <c r="A768" s="2" t="s">
        <v>836</v>
      </c>
      <c r="B768" s="4">
        <v>6.5</v>
      </c>
    </row>
    <row r="769" spans="1:2" x14ac:dyDescent="0.3">
      <c r="A769" s="2" t="s">
        <v>1417</v>
      </c>
      <c r="B769" s="4">
        <v>6.5</v>
      </c>
    </row>
    <row r="770" spans="1:2" x14ac:dyDescent="0.3">
      <c r="A770" s="2" t="s">
        <v>58</v>
      </c>
      <c r="B770" s="4">
        <v>6.5</v>
      </c>
    </row>
    <row r="771" spans="1:2" x14ac:dyDescent="0.3">
      <c r="A771" s="2" t="s">
        <v>731</v>
      </c>
      <c r="B771" s="4">
        <v>6.5</v>
      </c>
    </row>
    <row r="772" spans="1:2" x14ac:dyDescent="0.3">
      <c r="A772" s="2" t="s">
        <v>379</v>
      </c>
      <c r="B772" s="4">
        <v>6.5</v>
      </c>
    </row>
    <row r="773" spans="1:2" x14ac:dyDescent="0.3">
      <c r="A773" s="2" t="s">
        <v>1663</v>
      </c>
      <c r="B773" s="4">
        <v>6.5</v>
      </c>
    </row>
    <row r="774" spans="1:2" x14ac:dyDescent="0.3">
      <c r="A774" s="2" t="s">
        <v>1361</v>
      </c>
      <c r="B774" s="4">
        <v>6.5</v>
      </c>
    </row>
    <row r="775" spans="1:2" x14ac:dyDescent="0.3">
      <c r="A775" s="2" t="s">
        <v>572</v>
      </c>
      <c r="B775" s="4">
        <v>6.5</v>
      </c>
    </row>
    <row r="776" spans="1:2" x14ac:dyDescent="0.3">
      <c r="A776" s="2" t="s">
        <v>804</v>
      </c>
      <c r="B776" s="4">
        <v>6.5</v>
      </c>
    </row>
    <row r="777" spans="1:2" x14ac:dyDescent="0.3">
      <c r="A777" s="2" t="s">
        <v>193</v>
      </c>
      <c r="B777" s="4">
        <v>6.5</v>
      </c>
    </row>
    <row r="778" spans="1:2" x14ac:dyDescent="0.3">
      <c r="A778" s="2" t="s">
        <v>822</v>
      </c>
      <c r="B778" s="4">
        <v>6.5</v>
      </c>
    </row>
    <row r="779" spans="1:2" x14ac:dyDescent="0.3">
      <c r="A779" s="2" t="s">
        <v>1150</v>
      </c>
      <c r="B779" s="4">
        <v>6.5</v>
      </c>
    </row>
    <row r="780" spans="1:2" x14ac:dyDescent="0.3">
      <c r="A780" s="2" t="s">
        <v>1671</v>
      </c>
      <c r="B780" s="4">
        <v>6.5</v>
      </c>
    </row>
    <row r="781" spans="1:2" x14ac:dyDescent="0.3">
      <c r="A781" s="2" t="s">
        <v>1063</v>
      </c>
      <c r="B781" s="4">
        <v>6.5</v>
      </c>
    </row>
    <row r="782" spans="1:2" x14ac:dyDescent="0.3">
      <c r="A782" s="2" t="s">
        <v>1563</v>
      </c>
      <c r="B782" s="4">
        <v>6.5</v>
      </c>
    </row>
    <row r="783" spans="1:2" x14ac:dyDescent="0.3">
      <c r="A783" s="2" t="s">
        <v>1414</v>
      </c>
      <c r="B783" s="4">
        <v>6.5</v>
      </c>
    </row>
    <row r="784" spans="1:2" x14ac:dyDescent="0.3">
      <c r="A784" s="2" t="s">
        <v>1106</v>
      </c>
      <c r="B784" s="4">
        <v>6.5</v>
      </c>
    </row>
    <row r="785" spans="1:2" x14ac:dyDescent="0.3">
      <c r="A785" s="2" t="s">
        <v>1759</v>
      </c>
      <c r="B785" s="4">
        <v>6.5</v>
      </c>
    </row>
    <row r="786" spans="1:2" x14ac:dyDescent="0.3">
      <c r="A786" s="2" t="s">
        <v>962</v>
      </c>
      <c r="B786" s="4">
        <v>6.5</v>
      </c>
    </row>
    <row r="787" spans="1:2" x14ac:dyDescent="0.3">
      <c r="A787" s="2" t="s">
        <v>1311</v>
      </c>
      <c r="B787" s="4">
        <v>6.5</v>
      </c>
    </row>
    <row r="788" spans="1:2" x14ac:dyDescent="0.3">
      <c r="A788" s="2" t="s">
        <v>1529</v>
      </c>
      <c r="B788" s="4">
        <v>6.5</v>
      </c>
    </row>
    <row r="789" spans="1:2" x14ac:dyDescent="0.3">
      <c r="A789" s="2" t="s">
        <v>1483</v>
      </c>
      <c r="B789" s="4">
        <v>6.5</v>
      </c>
    </row>
    <row r="790" spans="1:2" x14ac:dyDescent="0.3">
      <c r="A790" s="2" t="s">
        <v>1225</v>
      </c>
      <c r="B790" s="4">
        <v>6.5</v>
      </c>
    </row>
    <row r="791" spans="1:2" x14ac:dyDescent="0.3">
      <c r="A791" s="2" t="s">
        <v>1121</v>
      </c>
      <c r="B791" s="4">
        <v>6.5</v>
      </c>
    </row>
    <row r="792" spans="1:2" x14ac:dyDescent="0.3">
      <c r="A792" s="2" t="s">
        <v>1546</v>
      </c>
      <c r="B792" s="4">
        <v>6.5</v>
      </c>
    </row>
    <row r="793" spans="1:2" x14ac:dyDescent="0.3">
      <c r="A793" s="2" t="s">
        <v>733</v>
      </c>
      <c r="B793" s="4">
        <v>6.5</v>
      </c>
    </row>
    <row r="794" spans="1:2" x14ac:dyDescent="0.3">
      <c r="A794" s="2" t="s">
        <v>1182</v>
      </c>
      <c r="B794" s="4">
        <v>6.5</v>
      </c>
    </row>
    <row r="795" spans="1:2" x14ac:dyDescent="0.3">
      <c r="A795" s="2" t="s">
        <v>265</v>
      </c>
      <c r="B795" s="4">
        <v>6.5</v>
      </c>
    </row>
    <row r="796" spans="1:2" x14ac:dyDescent="0.3">
      <c r="A796" s="2" t="s">
        <v>178</v>
      </c>
      <c r="B796" s="4">
        <v>6.5</v>
      </c>
    </row>
    <row r="797" spans="1:2" x14ac:dyDescent="0.3">
      <c r="A797" s="2" t="s">
        <v>1362</v>
      </c>
      <c r="B797" s="4">
        <v>6.5</v>
      </c>
    </row>
    <row r="798" spans="1:2" x14ac:dyDescent="0.3">
      <c r="A798" s="2" t="s">
        <v>1354</v>
      </c>
      <c r="B798" s="4">
        <v>6.5</v>
      </c>
    </row>
    <row r="799" spans="1:2" x14ac:dyDescent="0.3">
      <c r="A799" s="2" t="s">
        <v>958</v>
      </c>
      <c r="B799" s="4">
        <v>6.5</v>
      </c>
    </row>
    <row r="800" spans="1:2" x14ac:dyDescent="0.3">
      <c r="A800" s="2" t="s">
        <v>1285</v>
      </c>
      <c r="B800" s="4">
        <v>6.5</v>
      </c>
    </row>
    <row r="801" spans="1:2" x14ac:dyDescent="0.3">
      <c r="A801" s="2" t="s">
        <v>899</v>
      </c>
      <c r="B801" s="4">
        <v>6.5</v>
      </c>
    </row>
    <row r="802" spans="1:2" x14ac:dyDescent="0.3">
      <c r="A802" s="2" t="s">
        <v>1673</v>
      </c>
      <c r="B802" s="4">
        <v>6.5</v>
      </c>
    </row>
    <row r="803" spans="1:2" x14ac:dyDescent="0.3">
      <c r="A803" s="2" t="s">
        <v>363</v>
      </c>
      <c r="B803" s="4">
        <v>6.5</v>
      </c>
    </row>
    <row r="804" spans="1:2" x14ac:dyDescent="0.3">
      <c r="A804" s="2" t="s">
        <v>131</v>
      </c>
      <c r="B804" s="4">
        <v>6.5</v>
      </c>
    </row>
    <row r="805" spans="1:2" x14ac:dyDescent="0.3">
      <c r="A805" s="2" t="s">
        <v>1399</v>
      </c>
      <c r="B805" s="4">
        <v>6.5</v>
      </c>
    </row>
    <row r="806" spans="1:2" x14ac:dyDescent="0.3">
      <c r="A806" s="2" t="s">
        <v>1391</v>
      </c>
      <c r="B806" s="4">
        <v>6.5</v>
      </c>
    </row>
    <row r="807" spans="1:2" x14ac:dyDescent="0.3">
      <c r="A807" s="2" t="s">
        <v>153</v>
      </c>
      <c r="B807" s="4">
        <v>6.5</v>
      </c>
    </row>
    <row r="808" spans="1:2" x14ac:dyDescent="0.3">
      <c r="A808" s="2" t="s">
        <v>1060</v>
      </c>
      <c r="B808" s="4">
        <v>6.5</v>
      </c>
    </row>
    <row r="809" spans="1:2" x14ac:dyDescent="0.3">
      <c r="A809" s="2" t="s">
        <v>161</v>
      </c>
      <c r="B809" s="4">
        <v>6.5</v>
      </c>
    </row>
    <row r="810" spans="1:2" x14ac:dyDescent="0.3">
      <c r="A810" s="2" t="s">
        <v>1496</v>
      </c>
      <c r="B810" s="4">
        <v>6.5</v>
      </c>
    </row>
    <row r="811" spans="1:2" x14ac:dyDescent="0.3">
      <c r="A811" s="2" t="s">
        <v>1331</v>
      </c>
      <c r="B811" s="4">
        <v>6.5</v>
      </c>
    </row>
    <row r="812" spans="1:2" x14ac:dyDescent="0.3">
      <c r="A812" s="2" t="s">
        <v>1366</v>
      </c>
      <c r="B812" s="4">
        <v>6.5</v>
      </c>
    </row>
    <row r="813" spans="1:2" x14ac:dyDescent="0.3">
      <c r="A813" s="2" t="s">
        <v>279</v>
      </c>
      <c r="B813" s="4">
        <v>6.5</v>
      </c>
    </row>
    <row r="814" spans="1:2" x14ac:dyDescent="0.3">
      <c r="A814" s="2" t="s">
        <v>655</v>
      </c>
      <c r="B814" s="4">
        <v>6.5</v>
      </c>
    </row>
    <row r="815" spans="1:2" x14ac:dyDescent="0.3">
      <c r="A815" s="2" t="s">
        <v>319</v>
      </c>
      <c r="B815" s="4">
        <v>6.5</v>
      </c>
    </row>
    <row r="816" spans="1:2" x14ac:dyDescent="0.3">
      <c r="A816" s="2" t="s">
        <v>1046</v>
      </c>
      <c r="B816" s="4">
        <v>6.5</v>
      </c>
    </row>
    <row r="817" spans="1:2" x14ac:dyDescent="0.3">
      <c r="A817" s="2" t="s">
        <v>1523</v>
      </c>
      <c r="B817" s="4">
        <v>6.5</v>
      </c>
    </row>
    <row r="818" spans="1:2" x14ac:dyDescent="0.3">
      <c r="A818" s="2" t="s">
        <v>1567</v>
      </c>
      <c r="B818" s="4">
        <v>6.5</v>
      </c>
    </row>
    <row r="819" spans="1:2" x14ac:dyDescent="0.3">
      <c r="A819" s="2" t="s">
        <v>1291</v>
      </c>
      <c r="B819" s="4">
        <v>6.5</v>
      </c>
    </row>
    <row r="820" spans="1:2" x14ac:dyDescent="0.3">
      <c r="A820" s="2" t="s">
        <v>845</v>
      </c>
      <c r="B820" s="4">
        <v>6.4799999999999995</v>
      </c>
    </row>
    <row r="821" spans="1:2" x14ac:dyDescent="0.3">
      <c r="A821" s="2" t="s">
        <v>156</v>
      </c>
      <c r="B821" s="4">
        <v>6.4750000000000005</v>
      </c>
    </row>
    <row r="822" spans="1:2" x14ac:dyDescent="0.3">
      <c r="A822" s="2" t="s">
        <v>775</v>
      </c>
      <c r="B822" s="4">
        <v>6.4749999999999996</v>
      </c>
    </row>
    <row r="823" spans="1:2" x14ac:dyDescent="0.3">
      <c r="A823" s="2" t="s">
        <v>485</v>
      </c>
      <c r="B823" s="4">
        <v>6.4666666666666659</v>
      </c>
    </row>
    <row r="824" spans="1:2" x14ac:dyDescent="0.3">
      <c r="A824" s="2" t="s">
        <v>395</v>
      </c>
      <c r="B824" s="4">
        <v>6.4666666666666659</v>
      </c>
    </row>
    <row r="825" spans="1:2" x14ac:dyDescent="0.3">
      <c r="A825" s="2" t="s">
        <v>448</v>
      </c>
      <c r="B825" s="4">
        <v>6.4599999999999991</v>
      </c>
    </row>
    <row r="826" spans="1:2" x14ac:dyDescent="0.3">
      <c r="A826" s="2" t="s">
        <v>34</v>
      </c>
      <c r="B826" s="4">
        <v>6.4571428571428564</v>
      </c>
    </row>
    <row r="827" spans="1:2" x14ac:dyDescent="0.3">
      <c r="A827" s="2" t="s">
        <v>48</v>
      </c>
      <c r="B827" s="4">
        <v>6.4555555555555557</v>
      </c>
    </row>
    <row r="828" spans="1:2" x14ac:dyDescent="0.3">
      <c r="A828" s="2" t="s">
        <v>912</v>
      </c>
      <c r="B828" s="4">
        <v>6.45</v>
      </c>
    </row>
    <row r="829" spans="1:2" x14ac:dyDescent="0.3">
      <c r="A829" s="2" t="s">
        <v>621</v>
      </c>
      <c r="B829" s="4">
        <v>6.45</v>
      </c>
    </row>
    <row r="830" spans="1:2" x14ac:dyDescent="0.3">
      <c r="A830" s="2" t="s">
        <v>930</v>
      </c>
      <c r="B830" s="4">
        <v>6.45</v>
      </c>
    </row>
    <row r="831" spans="1:2" x14ac:dyDescent="0.3">
      <c r="A831" s="2" t="s">
        <v>1345</v>
      </c>
      <c r="B831" s="4">
        <v>6.45</v>
      </c>
    </row>
    <row r="832" spans="1:2" x14ac:dyDescent="0.3">
      <c r="A832" s="2" t="s">
        <v>1718</v>
      </c>
      <c r="B832" s="4">
        <v>6.45</v>
      </c>
    </row>
    <row r="833" spans="1:2" x14ac:dyDescent="0.3">
      <c r="A833" s="2" t="s">
        <v>244</v>
      </c>
      <c r="B833" s="4">
        <v>6.45</v>
      </c>
    </row>
    <row r="834" spans="1:2" x14ac:dyDescent="0.3">
      <c r="A834" s="2" t="s">
        <v>911</v>
      </c>
      <c r="B834" s="4">
        <v>6.45</v>
      </c>
    </row>
    <row r="835" spans="1:2" x14ac:dyDescent="0.3">
      <c r="A835" s="2" t="s">
        <v>325</v>
      </c>
      <c r="B835" s="4">
        <v>6.4499999999999993</v>
      </c>
    </row>
    <row r="836" spans="1:2" x14ac:dyDescent="0.3">
      <c r="A836" s="2" t="s">
        <v>473</v>
      </c>
      <c r="B836" s="4">
        <v>6.4499999999999993</v>
      </c>
    </row>
    <row r="837" spans="1:2" x14ac:dyDescent="0.3">
      <c r="A837" s="2" t="s">
        <v>207</v>
      </c>
      <c r="B837" s="4">
        <v>6.4499999999999993</v>
      </c>
    </row>
    <row r="838" spans="1:2" x14ac:dyDescent="0.3">
      <c r="A838" s="2" t="s">
        <v>819</v>
      </c>
      <c r="B838" s="4">
        <v>6.4499999999999993</v>
      </c>
    </row>
    <row r="839" spans="1:2" x14ac:dyDescent="0.3">
      <c r="A839" s="2" t="s">
        <v>640</v>
      </c>
      <c r="B839" s="4">
        <v>6.4499999999999993</v>
      </c>
    </row>
    <row r="840" spans="1:2" x14ac:dyDescent="0.3">
      <c r="A840" s="2" t="s">
        <v>1067</v>
      </c>
      <c r="B840" s="4">
        <v>6.4499999999999993</v>
      </c>
    </row>
    <row r="841" spans="1:2" x14ac:dyDescent="0.3">
      <c r="A841" s="2" t="s">
        <v>561</v>
      </c>
      <c r="B841" s="4">
        <v>6.4499999999999993</v>
      </c>
    </row>
    <row r="842" spans="1:2" x14ac:dyDescent="0.3">
      <c r="A842" s="2" t="s">
        <v>971</v>
      </c>
      <c r="B842" s="4">
        <v>6.4333333333333336</v>
      </c>
    </row>
    <row r="843" spans="1:2" x14ac:dyDescent="0.3">
      <c r="A843" s="2" t="s">
        <v>334</v>
      </c>
      <c r="B843" s="4">
        <v>6.4333333333333336</v>
      </c>
    </row>
    <row r="844" spans="1:2" x14ac:dyDescent="0.3">
      <c r="A844" s="2" t="s">
        <v>506</v>
      </c>
      <c r="B844" s="4">
        <v>6.4250000000000007</v>
      </c>
    </row>
    <row r="845" spans="1:2" x14ac:dyDescent="0.3">
      <c r="A845" s="2" t="s">
        <v>596</v>
      </c>
      <c r="B845" s="4">
        <v>6.4249999999999998</v>
      </c>
    </row>
    <row r="846" spans="1:2" x14ac:dyDescent="0.3">
      <c r="A846" s="2" t="s">
        <v>240</v>
      </c>
      <c r="B846" s="4">
        <v>6.4142857142857155</v>
      </c>
    </row>
    <row r="847" spans="1:2" x14ac:dyDescent="0.3">
      <c r="A847" s="2" t="s">
        <v>290</v>
      </c>
      <c r="B847" s="4">
        <v>6.4000000000000012</v>
      </c>
    </row>
    <row r="848" spans="1:2" x14ac:dyDescent="0.3">
      <c r="A848" s="2" t="s">
        <v>903</v>
      </c>
      <c r="B848" s="4">
        <v>6.4000000000000012</v>
      </c>
    </row>
    <row r="849" spans="1:2" x14ac:dyDescent="0.3">
      <c r="A849" s="2" t="s">
        <v>481</v>
      </c>
      <c r="B849" s="4">
        <v>6.4</v>
      </c>
    </row>
    <row r="850" spans="1:2" x14ac:dyDescent="0.3">
      <c r="A850" s="2" t="s">
        <v>435</v>
      </c>
      <c r="B850" s="4">
        <v>6.4</v>
      </c>
    </row>
    <row r="851" spans="1:2" x14ac:dyDescent="0.3">
      <c r="A851" s="2" t="s">
        <v>582</v>
      </c>
      <c r="B851" s="4">
        <v>6.4</v>
      </c>
    </row>
    <row r="852" spans="1:2" x14ac:dyDescent="0.3">
      <c r="A852" s="2" t="s">
        <v>1396</v>
      </c>
      <c r="B852" s="4">
        <v>6.4</v>
      </c>
    </row>
    <row r="853" spans="1:2" x14ac:dyDescent="0.3">
      <c r="A853" s="2" t="s">
        <v>1018</v>
      </c>
      <c r="B853" s="4">
        <v>6.4</v>
      </c>
    </row>
    <row r="854" spans="1:2" x14ac:dyDescent="0.3">
      <c r="A854" s="2" t="s">
        <v>1125</v>
      </c>
      <c r="B854" s="4">
        <v>6.4</v>
      </c>
    </row>
    <row r="855" spans="1:2" x14ac:dyDescent="0.3">
      <c r="A855" s="2" t="s">
        <v>1280</v>
      </c>
      <c r="B855" s="4">
        <v>6.4</v>
      </c>
    </row>
    <row r="856" spans="1:2" x14ac:dyDescent="0.3">
      <c r="A856" s="2" t="s">
        <v>1717</v>
      </c>
      <c r="B856" s="4">
        <v>6.4</v>
      </c>
    </row>
    <row r="857" spans="1:2" x14ac:dyDescent="0.3">
      <c r="A857" s="2" t="s">
        <v>1065</v>
      </c>
      <c r="B857" s="4">
        <v>6.4</v>
      </c>
    </row>
    <row r="858" spans="1:2" x14ac:dyDescent="0.3">
      <c r="A858" s="2" t="s">
        <v>1171</v>
      </c>
      <c r="B858" s="4">
        <v>6.4</v>
      </c>
    </row>
    <row r="859" spans="1:2" x14ac:dyDescent="0.3">
      <c r="A859" s="2" t="s">
        <v>370</v>
      </c>
      <c r="B859" s="4">
        <v>6.4</v>
      </c>
    </row>
    <row r="860" spans="1:2" x14ac:dyDescent="0.3">
      <c r="A860" s="2" t="s">
        <v>29</v>
      </c>
      <c r="B860" s="4">
        <v>6.4</v>
      </c>
    </row>
    <row r="861" spans="1:2" x14ac:dyDescent="0.3">
      <c r="A861" s="2" t="s">
        <v>361</v>
      </c>
      <c r="B861" s="4">
        <v>6.4</v>
      </c>
    </row>
    <row r="862" spans="1:2" x14ac:dyDescent="0.3">
      <c r="A862" s="2" t="s">
        <v>340</v>
      </c>
      <c r="B862" s="4">
        <v>6.4</v>
      </c>
    </row>
    <row r="863" spans="1:2" x14ac:dyDescent="0.3">
      <c r="A863" s="2" t="s">
        <v>1392</v>
      </c>
      <c r="B863" s="4">
        <v>6.4</v>
      </c>
    </row>
    <row r="864" spans="1:2" x14ac:dyDescent="0.3">
      <c r="A864" s="2" t="s">
        <v>1157</v>
      </c>
      <c r="B864" s="4">
        <v>6.4</v>
      </c>
    </row>
    <row r="865" spans="1:2" x14ac:dyDescent="0.3">
      <c r="A865" s="2" t="s">
        <v>888</v>
      </c>
      <c r="B865" s="4">
        <v>6.4</v>
      </c>
    </row>
    <row r="866" spans="1:2" x14ac:dyDescent="0.3">
      <c r="A866" s="2" t="s">
        <v>1104</v>
      </c>
      <c r="B866" s="4">
        <v>6.4</v>
      </c>
    </row>
    <row r="867" spans="1:2" x14ac:dyDescent="0.3">
      <c r="A867" s="2" t="s">
        <v>963</v>
      </c>
      <c r="B867" s="4">
        <v>6.4</v>
      </c>
    </row>
    <row r="868" spans="1:2" x14ac:dyDescent="0.3">
      <c r="A868" s="2" t="s">
        <v>671</v>
      </c>
      <c r="B868" s="4">
        <v>6.4</v>
      </c>
    </row>
    <row r="869" spans="1:2" x14ac:dyDescent="0.3">
      <c r="A869" s="2" t="s">
        <v>729</v>
      </c>
      <c r="B869" s="4">
        <v>6.4</v>
      </c>
    </row>
    <row r="870" spans="1:2" x14ac:dyDescent="0.3">
      <c r="A870" s="2" t="s">
        <v>1486</v>
      </c>
      <c r="B870" s="4">
        <v>6.4</v>
      </c>
    </row>
    <row r="871" spans="1:2" x14ac:dyDescent="0.3">
      <c r="A871" s="2" t="s">
        <v>1321</v>
      </c>
      <c r="B871" s="4">
        <v>6.4</v>
      </c>
    </row>
    <row r="872" spans="1:2" x14ac:dyDescent="0.3">
      <c r="A872" s="2" t="s">
        <v>148</v>
      </c>
      <c r="B872" s="4">
        <v>6.4</v>
      </c>
    </row>
    <row r="873" spans="1:2" x14ac:dyDescent="0.3">
      <c r="A873" s="2" t="s">
        <v>656</v>
      </c>
      <c r="B873" s="4">
        <v>6.4</v>
      </c>
    </row>
    <row r="874" spans="1:2" x14ac:dyDescent="0.3">
      <c r="A874" s="2" t="s">
        <v>1758</v>
      </c>
      <c r="B874" s="4">
        <v>6.4</v>
      </c>
    </row>
    <row r="875" spans="1:2" x14ac:dyDescent="0.3">
      <c r="A875" s="2" t="s">
        <v>1505</v>
      </c>
      <c r="B875" s="4">
        <v>6.4</v>
      </c>
    </row>
    <row r="876" spans="1:2" x14ac:dyDescent="0.3">
      <c r="A876" s="2" t="s">
        <v>1744</v>
      </c>
      <c r="B876" s="4">
        <v>6.4</v>
      </c>
    </row>
    <row r="877" spans="1:2" x14ac:dyDescent="0.3">
      <c r="A877" s="2" t="s">
        <v>975</v>
      </c>
      <c r="B877" s="4">
        <v>6.4</v>
      </c>
    </row>
    <row r="878" spans="1:2" x14ac:dyDescent="0.3">
      <c r="A878" s="2" t="s">
        <v>1425</v>
      </c>
      <c r="B878" s="4">
        <v>6.4</v>
      </c>
    </row>
    <row r="879" spans="1:2" x14ac:dyDescent="0.3">
      <c r="A879" s="2" t="s">
        <v>1727</v>
      </c>
      <c r="B879" s="4">
        <v>6.4</v>
      </c>
    </row>
    <row r="880" spans="1:2" x14ac:dyDescent="0.3">
      <c r="A880" s="2" t="s">
        <v>1241</v>
      </c>
      <c r="B880" s="4">
        <v>6.4</v>
      </c>
    </row>
    <row r="881" spans="1:2" x14ac:dyDescent="0.3">
      <c r="A881" s="2" t="s">
        <v>813</v>
      </c>
      <c r="B881" s="4">
        <v>6.4</v>
      </c>
    </row>
    <row r="882" spans="1:2" x14ac:dyDescent="0.3">
      <c r="A882" s="2" t="s">
        <v>833</v>
      </c>
      <c r="B882" s="4">
        <v>6.4</v>
      </c>
    </row>
    <row r="883" spans="1:2" x14ac:dyDescent="0.3">
      <c r="A883" s="2" t="s">
        <v>517</v>
      </c>
      <c r="B883" s="4">
        <v>6.4</v>
      </c>
    </row>
    <row r="884" spans="1:2" x14ac:dyDescent="0.3">
      <c r="A884" s="2" t="s">
        <v>1137</v>
      </c>
      <c r="B884" s="4">
        <v>6.4</v>
      </c>
    </row>
    <row r="885" spans="1:2" x14ac:dyDescent="0.3">
      <c r="A885" s="2" t="s">
        <v>648</v>
      </c>
      <c r="B885" s="4">
        <v>6.4</v>
      </c>
    </row>
    <row r="886" spans="1:2" x14ac:dyDescent="0.3">
      <c r="A886" s="2" t="s">
        <v>1564</v>
      </c>
      <c r="B886" s="4">
        <v>6.4</v>
      </c>
    </row>
    <row r="887" spans="1:2" x14ac:dyDescent="0.3">
      <c r="A887" s="2" t="s">
        <v>107</v>
      </c>
      <c r="B887" s="4">
        <v>6.4</v>
      </c>
    </row>
    <row r="888" spans="1:2" x14ac:dyDescent="0.3">
      <c r="A888" s="2" t="s">
        <v>720</v>
      </c>
      <c r="B888" s="4">
        <v>6.4</v>
      </c>
    </row>
    <row r="889" spans="1:2" x14ac:dyDescent="0.3">
      <c r="A889" s="2" t="s">
        <v>880</v>
      </c>
      <c r="B889" s="4">
        <v>6.3999999999999995</v>
      </c>
    </row>
    <row r="890" spans="1:2" x14ac:dyDescent="0.3">
      <c r="A890" s="2" t="s">
        <v>510</v>
      </c>
      <c r="B890" s="4">
        <v>6.3999999999999995</v>
      </c>
    </row>
    <row r="891" spans="1:2" x14ac:dyDescent="0.3">
      <c r="A891" s="2" t="s">
        <v>312</v>
      </c>
      <c r="B891" s="4">
        <v>6.3999999999999995</v>
      </c>
    </row>
    <row r="892" spans="1:2" x14ac:dyDescent="0.3">
      <c r="A892" s="2" t="s">
        <v>255</v>
      </c>
      <c r="B892" s="4">
        <v>6.3666666666666671</v>
      </c>
    </row>
    <row r="893" spans="1:2" x14ac:dyDescent="0.3">
      <c r="A893" s="2" t="s">
        <v>823</v>
      </c>
      <c r="B893" s="4">
        <v>6.3666666666666671</v>
      </c>
    </row>
    <row r="894" spans="1:2" x14ac:dyDescent="0.3">
      <c r="A894" s="2" t="s">
        <v>597</v>
      </c>
      <c r="B894" s="4">
        <v>6.3666666666666671</v>
      </c>
    </row>
    <row r="895" spans="1:2" x14ac:dyDescent="0.3">
      <c r="A895" s="2" t="s">
        <v>586</v>
      </c>
      <c r="B895" s="4">
        <v>6.3666666666666671</v>
      </c>
    </row>
    <row r="896" spans="1:2" x14ac:dyDescent="0.3">
      <c r="A896" s="2" t="s">
        <v>164</v>
      </c>
      <c r="B896" s="4">
        <v>6.3500000000000005</v>
      </c>
    </row>
    <row r="897" spans="1:2" x14ac:dyDescent="0.3">
      <c r="A897" s="2" t="s">
        <v>1287</v>
      </c>
      <c r="B897" s="4">
        <v>6.3500000000000005</v>
      </c>
    </row>
    <row r="898" spans="1:2" x14ac:dyDescent="0.3">
      <c r="A898" s="2" t="s">
        <v>141</v>
      </c>
      <c r="B898" s="4">
        <v>6.35</v>
      </c>
    </row>
    <row r="899" spans="1:2" x14ac:dyDescent="0.3">
      <c r="A899" s="2" t="s">
        <v>418</v>
      </c>
      <c r="B899" s="4">
        <v>6.35</v>
      </c>
    </row>
    <row r="900" spans="1:2" x14ac:dyDescent="0.3">
      <c r="A900" s="2" t="s">
        <v>1510</v>
      </c>
      <c r="B900" s="4">
        <v>6.35</v>
      </c>
    </row>
    <row r="901" spans="1:2" x14ac:dyDescent="0.3">
      <c r="A901" s="2" t="s">
        <v>489</v>
      </c>
      <c r="B901" s="4">
        <v>6.35</v>
      </c>
    </row>
    <row r="902" spans="1:2" x14ac:dyDescent="0.3">
      <c r="A902" s="2" t="s">
        <v>1548</v>
      </c>
      <c r="B902" s="4">
        <v>6.35</v>
      </c>
    </row>
    <row r="903" spans="1:2" x14ac:dyDescent="0.3">
      <c r="A903" s="2" t="s">
        <v>170</v>
      </c>
      <c r="B903" s="4">
        <v>6.3416666666666659</v>
      </c>
    </row>
    <row r="904" spans="1:2" x14ac:dyDescent="0.3">
      <c r="A904" s="2" t="s">
        <v>253</v>
      </c>
      <c r="B904" s="4">
        <v>6.3400000000000007</v>
      </c>
    </row>
    <row r="905" spans="1:2" x14ac:dyDescent="0.3">
      <c r="A905" s="2" t="s">
        <v>859</v>
      </c>
      <c r="B905" s="4">
        <v>6.333333333333333</v>
      </c>
    </row>
    <row r="906" spans="1:2" x14ac:dyDescent="0.3">
      <c r="A906" s="2" t="s">
        <v>1202</v>
      </c>
      <c r="B906" s="4">
        <v>6.333333333333333</v>
      </c>
    </row>
    <row r="907" spans="1:2" x14ac:dyDescent="0.3">
      <c r="A907" s="2" t="s">
        <v>126</v>
      </c>
      <c r="B907" s="4">
        <v>6.3250000000000002</v>
      </c>
    </row>
    <row r="908" spans="1:2" x14ac:dyDescent="0.3">
      <c r="A908" s="2" t="s">
        <v>110</v>
      </c>
      <c r="B908" s="4">
        <v>6.3199999999999994</v>
      </c>
    </row>
    <row r="909" spans="1:2" x14ac:dyDescent="0.3">
      <c r="A909" s="2" t="s">
        <v>80</v>
      </c>
      <c r="B909" s="4">
        <v>6.3142857142857141</v>
      </c>
    </row>
    <row r="910" spans="1:2" x14ac:dyDescent="0.3">
      <c r="A910" s="2" t="s">
        <v>739</v>
      </c>
      <c r="B910" s="4">
        <v>6.3000000000000007</v>
      </c>
    </row>
    <row r="911" spans="1:2" x14ac:dyDescent="0.3">
      <c r="A911" s="2" t="s">
        <v>1231</v>
      </c>
      <c r="B911" s="4">
        <v>6.3000000000000007</v>
      </c>
    </row>
    <row r="912" spans="1:2" x14ac:dyDescent="0.3">
      <c r="A912" s="2" t="s">
        <v>1220</v>
      </c>
      <c r="B912" s="4">
        <v>6.3000000000000007</v>
      </c>
    </row>
    <row r="913" spans="1:2" x14ac:dyDescent="0.3">
      <c r="A913" s="2" t="s">
        <v>1650</v>
      </c>
      <c r="B913" s="4">
        <v>6.3</v>
      </c>
    </row>
    <row r="914" spans="1:2" x14ac:dyDescent="0.3">
      <c r="A914" s="2" t="s">
        <v>1381</v>
      </c>
      <c r="B914" s="4">
        <v>6.3</v>
      </c>
    </row>
    <row r="915" spans="1:2" x14ac:dyDescent="0.3">
      <c r="A915" s="2" t="s">
        <v>650</v>
      </c>
      <c r="B915" s="4">
        <v>6.3</v>
      </c>
    </row>
    <row r="916" spans="1:2" x14ac:dyDescent="0.3">
      <c r="A916" s="2" t="s">
        <v>957</v>
      </c>
      <c r="B916" s="4">
        <v>6.3</v>
      </c>
    </row>
    <row r="917" spans="1:2" x14ac:dyDescent="0.3">
      <c r="A917" s="2" t="s">
        <v>1493</v>
      </c>
      <c r="B917" s="4">
        <v>6.3</v>
      </c>
    </row>
    <row r="918" spans="1:2" x14ac:dyDescent="0.3">
      <c r="A918" s="2" t="s">
        <v>861</v>
      </c>
      <c r="B918" s="4">
        <v>6.3</v>
      </c>
    </row>
    <row r="919" spans="1:2" x14ac:dyDescent="0.3">
      <c r="A919" s="2" t="s">
        <v>518</v>
      </c>
      <c r="B919" s="4">
        <v>6.3</v>
      </c>
    </row>
    <row r="920" spans="1:2" x14ac:dyDescent="0.3">
      <c r="A920" s="2" t="s">
        <v>387</v>
      </c>
      <c r="B920" s="4">
        <v>6.3</v>
      </c>
    </row>
    <row r="921" spans="1:2" x14ac:dyDescent="0.3">
      <c r="A921" s="2" t="s">
        <v>608</v>
      </c>
      <c r="B921" s="4">
        <v>6.3</v>
      </c>
    </row>
    <row r="922" spans="1:2" x14ac:dyDescent="0.3">
      <c r="A922" s="2" t="s">
        <v>246</v>
      </c>
      <c r="B922" s="4">
        <v>6.3</v>
      </c>
    </row>
    <row r="923" spans="1:2" x14ac:dyDescent="0.3">
      <c r="A923" s="2" t="s">
        <v>755</v>
      </c>
      <c r="B923" s="4">
        <v>6.3</v>
      </c>
    </row>
    <row r="924" spans="1:2" x14ac:dyDescent="0.3">
      <c r="A924" s="2" t="s">
        <v>1428</v>
      </c>
      <c r="B924" s="4">
        <v>6.3</v>
      </c>
    </row>
    <row r="925" spans="1:2" x14ac:dyDescent="0.3">
      <c r="A925" s="2" t="s">
        <v>748</v>
      </c>
      <c r="B925" s="4">
        <v>6.3</v>
      </c>
    </row>
    <row r="926" spans="1:2" x14ac:dyDescent="0.3">
      <c r="A926" s="2" t="s">
        <v>1512</v>
      </c>
      <c r="B926" s="4">
        <v>6.3</v>
      </c>
    </row>
    <row r="927" spans="1:2" x14ac:dyDescent="0.3">
      <c r="A927" s="2" t="s">
        <v>560</v>
      </c>
      <c r="B927" s="4">
        <v>6.3</v>
      </c>
    </row>
    <row r="928" spans="1:2" x14ac:dyDescent="0.3">
      <c r="A928" s="2" t="s">
        <v>1544</v>
      </c>
      <c r="B928" s="4">
        <v>6.3</v>
      </c>
    </row>
    <row r="929" spans="1:2" x14ac:dyDescent="0.3">
      <c r="A929" s="2" t="s">
        <v>929</v>
      </c>
      <c r="B929" s="4">
        <v>6.3</v>
      </c>
    </row>
    <row r="930" spans="1:2" x14ac:dyDescent="0.3">
      <c r="A930" s="2" t="s">
        <v>873</v>
      </c>
      <c r="B930" s="4">
        <v>6.3</v>
      </c>
    </row>
    <row r="931" spans="1:2" x14ac:dyDescent="0.3">
      <c r="A931" s="2" t="s">
        <v>951</v>
      </c>
      <c r="B931" s="4">
        <v>6.3</v>
      </c>
    </row>
    <row r="932" spans="1:2" x14ac:dyDescent="0.3">
      <c r="A932" s="2" t="s">
        <v>986</v>
      </c>
      <c r="B932" s="4">
        <v>6.3</v>
      </c>
    </row>
    <row r="933" spans="1:2" x14ac:dyDescent="0.3">
      <c r="A933" s="2" t="s">
        <v>1012</v>
      </c>
      <c r="B933" s="4">
        <v>6.3</v>
      </c>
    </row>
    <row r="934" spans="1:2" x14ac:dyDescent="0.3">
      <c r="A934" s="2" t="s">
        <v>248</v>
      </c>
      <c r="B934" s="4">
        <v>6.3</v>
      </c>
    </row>
    <row r="935" spans="1:2" x14ac:dyDescent="0.3">
      <c r="A935" s="2" t="s">
        <v>1651</v>
      </c>
      <c r="B935" s="4">
        <v>6.3</v>
      </c>
    </row>
    <row r="936" spans="1:2" x14ac:dyDescent="0.3">
      <c r="A936" s="2" t="s">
        <v>744</v>
      </c>
      <c r="B936" s="4">
        <v>6.3</v>
      </c>
    </row>
    <row r="937" spans="1:2" x14ac:dyDescent="0.3">
      <c r="A937" s="2" t="s">
        <v>1415</v>
      </c>
      <c r="B937" s="4">
        <v>6.3</v>
      </c>
    </row>
    <row r="938" spans="1:2" x14ac:dyDescent="0.3">
      <c r="A938" s="2" t="s">
        <v>1708</v>
      </c>
      <c r="B938" s="4">
        <v>6.3</v>
      </c>
    </row>
    <row r="939" spans="1:2" x14ac:dyDescent="0.3">
      <c r="A939" s="2" t="s">
        <v>1253</v>
      </c>
      <c r="B939" s="4">
        <v>6.3</v>
      </c>
    </row>
    <row r="940" spans="1:2" x14ac:dyDescent="0.3">
      <c r="A940" s="2" t="s">
        <v>1751</v>
      </c>
      <c r="B940" s="4">
        <v>6.3</v>
      </c>
    </row>
    <row r="941" spans="1:2" x14ac:dyDescent="0.3">
      <c r="A941" s="2" t="s">
        <v>787</v>
      </c>
      <c r="B941" s="4">
        <v>6.3</v>
      </c>
    </row>
    <row r="942" spans="1:2" x14ac:dyDescent="0.3">
      <c r="A942" s="2" t="s">
        <v>541</v>
      </c>
      <c r="B942" s="4">
        <v>6.3</v>
      </c>
    </row>
    <row r="943" spans="1:2" x14ac:dyDescent="0.3">
      <c r="A943" s="2" t="s">
        <v>298</v>
      </c>
      <c r="B943" s="4">
        <v>6.3</v>
      </c>
    </row>
    <row r="944" spans="1:2" x14ac:dyDescent="0.3">
      <c r="A944" s="2" t="s">
        <v>1418</v>
      </c>
      <c r="B944" s="4">
        <v>6.3</v>
      </c>
    </row>
    <row r="945" spans="1:2" x14ac:dyDescent="0.3">
      <c r="A945" s="2" t="s">
        <v>1186</v>
      </c>
      <c r="B945" s="4">
        <v>6.3</v>
      </c>
    </row>
    <row r="946" spans="1:2" x14ac:dyDescent="0.3">
      <c r="A946" s="2" t="s">
        <v>357</v>
      </c>
      <c r="B946" s="4">
        <v>6.3</v>
      </c>
    </row>
    <row r="947" spans="1:2" x14ac:dyDescent="0.3">
      <c r="A947" s="2" t="s">
        <v>1588</v>
      </c>
      <c r="B947" s="4">
        <v>6.3</v>
      </c>
    </row>
    <row r="948" spans="1:2" x14ac:dyDescent="0.3">
      <c r="A948" s="2" t="s">
        <v>1439</v>
      </c>
      <c r="B948" s="4">
        <v>6.3</v>
      </c>
    </row>
    <row r="949" spans="1:2" x14ac:dyDescent="0.3">
      <c r="A949" s="2" t="s">
        <v>1723</v>
      </c>
      <c r="B949" s="4">
        <v>6.3</v>
      </c>
    </row>
    <row r="950" spans="1:2" x14ac:dyDescent="0.3">
      <c r="A950" s="2" t="s">
        <v>341</v>
      </c>
      <c r="B950" s="4">
        <v>6.3</v>
      </c>
    </row>
    <row r="951" spans="1:2" x14ac:dyDescent="0.3">
      <c r="A951" s="2" t="s">
        <v>614</v>
      </c>
      <c r="B951" s="4">
        <v>6.3</v>
      </c>
    </row>
    <row r="952" spans="1:2" x14ac:dyDescent="0.3">
      <c r="A952" s="2" t="s">
        <v>263</v>
      </c>
      <c r="B952" s="4">
        <v>6.3</v>
      </c>
    </row>
    <row r="953" spans="1:2" x14ac:dyDescent="0.3">
      <c r="A953" s="2" t="s">
        <v>91</v>
      </c>
      <c r="B953" s="4">
        <v>6.3</v>
      </c>
    </row>
    <row r="954" spans="1:2" x14ac:dyDescent="0.3">
      <c r="A954" s="2" t="s">
        <v>1155</v>
      </c>
      <c r="B954" s="4">
        <v>6.3</v>
      </c>
    </row>
    <row r="955" spans="1:2" x14ac:dyDescent="0.3">
      <c r="A955" s="2" t="s">
        <v>1271</v>
      </c>
      <c r="B955" s="4">
        <v>6.3</v>
      </c>
    </row>
    <row r="956" spans="1:2" x14ac:dyDescent="0.3">
      <c r="A956" s="2" t="s">
        <v>139</v>
      </c>
      <c r="B956" s="4">
        <v>6.2749999999999995</v>
      </c>
    </row>
    <row r="957" spans="1:2" x14ac:dyDescent="0.3">
      <c r="A957" s="2" t="s">
        <v>245</v>
      </c>
      <c r="B957" s="4">
        <v>6.2666666666666666</v>
      </c>
    </row>
    <row r="958" spans="1:2" x14ac:dyDescent="0.3">
      <c r="A958" s="2" t="s">
        <v>545</v>
      </c>
      <c r="B958" s="4">
        <v>6.2666666666666657</v>
      </c>
    </row>
    <row r="959" spans="1:2" x14ac:dyDescent="0.3">
      <c r="A959" s="2" t="s">
        <v>320</v>
      </c>
      <c r="B959" s="4">
        <v>6.2571428571428571</v>
      </c>
    </row>
    <row r="960" spans="1:2" x14ac:dyDescent="0.3">
      <c r="A960" s="2" t="s">
        <v>1218</v>
      </c>
      <c r="B960" s="4">
        <v>6.25</v>
      </c>
    </row>
    <row r="961" spans="1:2" x14ac:dyDescent="0.3">
      <c r="A961" s="2" t="s">
        <v>516</v>
      </c>
      <c r="B961" s="4">
        <v>6.25</v>
      </c>
    </row>
    <row r="962" spans="1:2" x14ac:dyDescent="0.3">
      <c r="A962" s="2" t="s">
        <v>335</v>
      </c>
      <c r="B962" s="4">
        <v>6.25</v>
      </c>
    </row>
    <row r="963" spans="1:2" x14ac:dyDescent="0.3">
      <c r="A963" s="2" t="s">
        <v>366</v>
      </c>
      <c r="B963" s="4">
        <v>6.2444444444444445</v>
      </c>
    </row>
    <row r="964" spans="1:2" x14ac:dyDescent="0.3">
      <c r="A964" s="2" t="s">
        <v>552</v>
      </c>
      <c r="B964" s="4">
        <v>6.2333333333333343</v>
      </c>
    </row>
    <row r="965" spans="1:2" x14ac:dyDescent="0.3">
      <c r="A965" s="2" t="s">
        <v>574</v>
      </c>
      <c r="B965" s="4">
        <v>6.2249999999999996</v>
      </c>
    </row>
    <row r="966" spans="1:2" x14ac:dyDescent="0.3">
      <c r="A966" s="2" t="s">
        <v>703</v>
      </c>
      <c r="B966" s="4">
        <v>6.2249999999999996</v>
      </c>
    </row>
    <row r="967" spans="1:2" x14ac:dyDescent="0.3">
      <c r="A967" s="2" t="s">
        <v>1413</v>
      </c>
      <c r="B967" s="4">
        <v>6.2</v>
      </c>
    </row>
    <row r="968" spans="1:2" x14ac:dyDescent="0.3">
      <c r="A968" s="2" t="s">
        <v>127</v>
      </c>
      <c r="B968" s="4">
        <v>6.2</v>
      </c>
    </row>
    <row r="969" spans="1:2" x14ac:dyDescent="0.3">
      <c r="A969" s="2" t="s">
        <v>1091</v>
      </c>
      <c r="B969" s="4">
        <v>6.2</v>
      </c>
    </row>
    <row r="970" spans="1:2" x14ac:dyDescent="0.3">
      <c r="A970" s="2" t="s">
        <v>1158</v>
      </c>
      <c r="B970" s="4">
        <v>6.2</v>
      </c>
    </row>
    <row r="971" spans="1:2" x14ac:dyDescent="0.3">
      <c r="A971" s="2" t="s">
        <v>190</v>
      </c>
      <c r="B971" s="4">
        <v>6.2</v>
      </c>
    </row>
    <row r="972" spans="1:2" x14ac:dyDescent="0.3">
      <c r="A972" s="2" t="s">
        <v>1690</v>
      </c>
      <c r="B972" s="4">
        <v>6.2</v>
      </c>
    </row>
    <row r="973" spans="1:2" x14ac:dyDescent="0.3">
      <c r="A973" s="2" t="s">
        <v>1151</v>
      </c>
      <c r="B973" s="4">
        <v>6.2</v>
      </c>
    </row>
    <row r="974" spans="1:2" x14ac:dyDescent="0.3">
      <c r="A974" s="2" t="s">
        <v>740</v>
      </c>
      <c r="B974" s="4">
        <v>6.2</v>
      </c>
    </row>
    <row r="975" spans="1:2" x14ac:dyDescent="0.3">
      <c r="A975" s="2" t="s">
        <v>196</v>
      </c>
      <c r="B975" s="4">
        <v>6.2</v>
      </c>
    </row>
    <row r="976" spans="1:2" x14ac:dyDescent="0.3">
      <c r="A976" s="2" t="s">
        <v>534</v>
      </c>
      <c r="B976" s="4">
        <v>6.2</v>
      </c>
    </row>
    <row r="977" spans="1:2" x14ac:dyDescent="0.3">
      <c r="A977" s="2" t="s">
        <v>1107</v>
      </c>
      <c r="B977" s="4">
        <v>6.2</v>
      </c>
    </row>
    <row r="978" spans="1:2" x14ac:dyDescent="0.3">
      <c r="A978" s="2" t="s">
        <v>1747</v>
      </c>
      <c r="B978" s="4">
        <v>6.2</v>
      </c>
    </row>
    <row r="979" spans="1:2" x14ac:dyDescent="0.3">
      <c r="A979" s="2" t="s">
        <v>1043</v>
      </c>
      <c r="B979" s="4">
        <v>6.2</v>
      </c>
    </row>
    <row r="980" spans="1:2" x14ac:dyDescent="0.3">
      <c r="A980" s="2" t="s">
        <v>1357</v>
      </c>
      <c r="B980" s="4">
        <v>6.2</v>
      </c>
    </row>
    <row r="981" spans="1:2" x14ac:dyDescent="0.3">
      <c r="A981" s="2" t="s">
        <v>616</v>
      </c>
      <c r="B981" s="4">
        <v>6.2</v>
      </c>
    </row>
    <row r="982" spans="1:2" x14ac:dyDescent="0.3">
      <c r="A982" s="2" t="s">
        <v>1336</v>
      </c>
      <c r="B982" s="4">
        <v>6.2</v>
      </c>
    </row>
    <row r="983" spans="1:2" x14ac:dyDescent="0.3">
      <c r="A983" s="2" t="s">
        <v>752</v>
      </c>
      <c r="B983" s="4">
        <v>6.2</v>
      </c>
    </row>
    <row r="984" spans="1:2" x14ac:dyDescent="0.3">
      <c r="A984" s="2" t="s">
        <v>69</v>
      </c>
      <c r="B984" s="4">
        <v>6.2</v>
      </c>
    </row>
    <row r="985" spans="1:2" x14ac:dyDescent="0.3">
      <c r="A985" s="2" t="s">
        <v>1608</v>
      </c>
      <c r="B985" s="4">
        <v>6.2</v>
      </c>
    </row>
    <row r="986" spans="1:2" x14ac:dyDescent="0.3">
      <c r="A986" s="2" t="s">
        <v>339</v>
      </c>
      <c r="B986" s="4">
        <v>6.2</v>
      </c>
    </row>
    <row r="987" spans="1:2" x14ac:dyDescent="0.3">
      <c r="A987" s="2" t="s">
        <v>1055</v>
      </c>
      <c r="B987" s="4">
        <v>6.2</v>
      </c>
    </row>
    <row r="988" spans="1:2" x14ac:dyDescent="0.3">
      <c r="A988" s="2" t="s">
        <v>1672</v>
      </c>
      <c r="B988" s="4">
        <v>6.2</v>
      </c>
    </row>
    <row r="989" spans="1:2" x14ac:dyDescent="0.3">
      <c r="A989" s="2" t="s">
        <v>668</v>
      </c>
      <c r="B989" s="4">
        <v>6.2</v>
      </c>
    </row>
    <row r="990" spans="1:2" x14ac:dyDescent="0.3">
      <c r="A990" s="2" t="s">
        <v>371</v>
      </c>
      <c r="B990" s="4">
        <v>6.2</v>
      </c>
    </row>
    <row r="991" spans="1:2" x14ac:dyDescent="0.3">
      <c r="A991" s="2" t="s">
        <v>1006</v>
      </c>
      <c r="B991" s="4">
        <v>6.2</v>
      </c>
    </row>
    <row r="992" spans="1:2" x14ac:dyDescent="0.3">
      <c r="A992" s="2" t="s">
        <v>1492</v>
      </c>
      <c r="B992" s="4">
        <v>6.2</v>
      </c>
    </row>
    <row r="993" spans="1:2" x14ac:dyDescent="0.3">
      <c r="A993" s="2" t="s">
        <v>187</v>
      </c>
      <c r="B993" s="4">
        <v>6.2</v>
      </c>
    </row>
    <row r="994" spans="1:2" x14ac:dyDescent="0.3">
      <c r="A994" s="2" t="s">
        <v>639</v>
      </c>
      <c r="B994" s="4">
        <v>6.2</v>
      </c>
    </row>
    <row r="995" spans="1:2" x14ac:dyDescent="0.3">
      <c r="A995" s="2" t="s">
        <v>1134</v>
      </c>
      <c r="B995" s="4">
        <v>6.2</v>
      </c>
    </row>
    <row r="996" spans="1:2" x14ac:dyDescent="0.3">
      <c r="A996" s="2" t="s">
        <v>713</v>
      </c>
      <c r="B996" s="4">
        <v>6.2</v>
      </c>
    </row>
    <row r="997" spans="1:2" x14ac:dyDescent="0.3">
      <c r="A997" s="2" t="s">
        <v>1102</v>
      </c>
      <c r="B997" s="4">
        <v>6.2</v>
      </c>
    </row>
    <row r="998" spans="1:2" x14ac:dyDescent="0.3">
      <c r="A998" s="2" t="s">
        <v>444</v>
      </c>
      <c r="B998" s="4">
        <v>6.2</v>
      </c>
    </row>
    <row r="999" spans="1:2" x14ac:dyDescent="0.3">
      <c r="A999" s="2" t="s">
        <v>649</v>
      </c>
      <c r="B999" s="4">
        <v>6.2</v>
      </c>
    </row>
    <row r="1000" spans="1:2" x14ac:dyDescent="0.3">
      <c r="A1000" s="2" t="s">
        <v>924</v>
      </c>
      <c r="B1000" s="4">
        <v>6.2</v>
      </c>
    </row>
    <row r="1001" spans="1:2" x14ac:dyDescent="0.3">
      <c r="A1001" s="2" t="s">
        <v>526</v>
      </c>
      <c r="B1001" s="4">
        <v>6.2</v>
      </c>
    </row>
    <row r="1002" spans="1:2" x14ac:dyDescent="0.3">
      <c r="A1002" s="2" t="s">
        <v>496</v>
      </c>
      <c r="B1002" s="4">
        <v>6.1999999999999993</v>
      </c>
    </row>
    <row r="1003" spans="1:2" x14ac:dyDescent="0.3">
      <c r="A1003" s="2" t="s">
        <v>403</v>
      </c>
      <c r="B1003" s="4">
        <v>6.1999999999999993</v>
      </c>
    </row>
    <row r="1004" spans="1:2" x14ac:dyDescent="0.3">
      <c r="A1004" s="2" t="s">
        <v>282</v>
      </c>
      <c r="B1004" s="4">
        <v>6.1999999999999993</v>
      </c>
    </row>
    <row r="1005" spans="1:2" x14ac:dyDescent="0.3">
      <c r="A1005" s="2" t="s">
        <v>230</v>
      </c>
      <c r="B1005" s="4">
        <v>6.1999999999999993</v>
      </c>
    </row>
    <row r="1006" spans="1:2" x14ac:dyDescent="0.3">
      <c r="A1006" s="2" t="s">
        <v>70</v>
      </c>
      <c r="B1006" s="4">
        <v>6.1874999999999991</v>
      </c>
    </row>
    <row r="1007" spans="1:2" x14ac:dyDescent="0.3">
      <c r="A1007" s="2" t="s">
        <v>283</v>
      </c>
      <c r="B1007" s="4">
        <v>6.1857142857142851</v>
      </c>
    </row>
    <row r="1008" spans="1:2" x14ac:dyDescent="0.3">
      <c r="A1008" s="2" t="s">
        <v>383</v>
      </c>
      <c r="B1008" s="4">
        <v>6.166666666666667</v>
      </c>
    </row>
    <row r="1009" spans="1:2" x14ac:dyDescent="0.3">
      <c r="A1009" s="2" t="s">
        <v>414</v>
      </c>
      <c r="B1009" s="4">
        <v>6.166666666666667</v>
      </c>
    </row>
    <row r="1010" spans="1:2" x14ac:dyDescent="0.3">
      <c r="A1010" s="2" t="s">
        <v>209</v>
      </c>
      <c r="B1010" s="4">
        <v>6.166666666666667</v>
      </c>
    </row>
    <row r="1011" spans="1:2" x14ac:dyDescent="0.3">
      <c r="A1011" s="2" t="s">
        <v>147</v>
      </c>
      <c r="B1011" s="4">
        <v>6.166666666666667</v>
      </c>
    </row>
    <row r="1012" spans="1:2" x14ac:dyDescent="0.3">
      <c r="A1012" s="2" t="s">
        <v>1132</v>
      </c>
      <c r="B1012" s="4">
        <v>6.15</v>
      </c>
    </row>
    <row r="1013" spans="1:2" x14ac:dyDescent="0.3">
      <c r="A1013" s="2" t="s">
        <v>546</v>
      </c>
      <c r="B1013" s="4">
        <v>6.15</v>
      </c>
    </row>
    <row r="1014" spans="1:2" x14ac:dyDescent="0.3">
      <c r="A1014" s="2" t="s">
        <v>961</v>
      </c>
      <c r="B1014" s="4">
        <v>6.15</v>
      </c>
    </row>
    <row r="1015" spans="1:2" x14ac:dyDescent="0.3">
      <c r="A1015" s="2" t="s">
        <v>1199</v>
      </c>
      <c r="B1015" s="4">
        <v>6.1499999999999995</v>
      </c>
    </row>
    <row r="1016" spans="1:2" x14ac:dyDescent="0.3">
      <c r="A1016" s="2" t="s">
        <v>437</v>
      </c>
      <c r="B1016" s="4">
        <v>6.1400000000000006</v>
      </c>
    </row>
    <row r="1017" spans="1:2" x14ac:dyDescent="0.3">
      <c r="A1017" s="2" t="s">
        <v>299</v>
      </c>
      <c r="B1017" s="4">
        <v>6.14</v>
      </c>
    </row>
    <row r="1018" spans="1:2" x14ac:dyDescent="0.3">
      <c r="A1018" s="2" t="s">
        <v>682</v>
      </c>
      <c r="B1018" s="4">
        <v>6.1333333333333329</v>
      </c>
    </row>
    <row r="1019" spans="1:2" x14ac:dyDescent="0.3">
      <c r="A1019" s="2" t="s">
        <v>454</v>
      </c>
      <c r="B1019" s="4">
        <v>6.1285714285714281</v>
      </c>
    </row>
    <row r="1020" spans="1:2" x14ac:dyDescent="0.3">
      <c r="A1020" s="2" t="s">
        <v>280</v>
      </c>
      <c r="B1020" s="4">
        <v>6.125</v>
      </c>
    </row>
    <row r="1021" spans="1:2" x14ac:dyDescent="0.3">
      <c r="A1021" s="2" t="s">
        <v>457</v>
      </c>
      <c r="B1021" s="4">
        <v>6.125</v>
      </c>
    </row>
    <row r="1022" spans="1:2" x14ac:dyDescent="0.3">
      <c r="A1022" s="2" t="s">
        <v>631</v>
      </c>
      <c r="B1022" s="4">
        <v>6.125</v>
      </c>
    </row>
    <row r="1023" spans="1:2" x14ac:dyDescent="0.3">
      <c r="A1023" s="2" t="s">
        <v>617</v>
      </c>
      <c r="B1023" s="4">
        <v>6.1090909090909085</v>
      </c>
    </row>
    <row r="1024" spans="1:2" x14ac:dyDescent="0.3">
      <c r="A1024" s="2" t="s">
        <v>1289</v>
      </c>
      <c r="B1024" s="4">
        <v>6.1000000000000005</v>
      </c>
    </row>
    <row r="1025" spans="1:2" x14ac:dyDescent="0.3">
      <c r="A1025" s="2" t="s">
        <v>1244</v>
      </c>
      <c r="B1025" s="4">
        <v>6.1</v>
      </c>
    </row>
    <row r="1026" spans="1:2" x14ac:dyDescent="0.3">
      <c r="A1026" s="2" t="s">
        <v>1376</v>
      </c>
      <c r="B1026" s="4">
        <v>6.1</v>
      </c>
    </row>
    <row r="1027" spans="1:2" x14ac:dyDescent="0.3">
      <c r="A1027" s="2" t="s">
        <v>1442</v>
      </c>
      <c r="B1027" s="4">
        <v>6.1</v>
      </c>
    </row>
    <row r="1028" spans="1:2" x14ac:dyDescent="0.3">
      <c r="A1028" s="2" t="s">
        <v>1077</v>
      </c>
      <c r="B1028" s="4">
        <v>6.1</v>
      </c>
    </row>
    <row r="1029" spans="1:2" x14ac:dyDescent="0.3">
      <c r="A1029" s="2" t="s">
        <v>1174</v>
      </c>
      <c r="B1029" s="4">
        <v>6.1</v>
      </c>
    </row>
    <row r="1030" spans="1:2" x14ac:dyDescent="0.3">
      <c r="A1030" s="2" t="s">
        <v>421</v>
      </c>
      <c r="B1030" s="4">
        <v>6.1</v>
      </c>
    </row>
    <row r="1031" spans="1:2" x14ac:dyDescent="0.3">
      <c r="A1031" s="2" t="s">
        <v>1161</v>
      </c>
      <c r="B1031" s="4">
        <v>6.1</v>
      </c>
    </row>
    <row r="1032" spans="1:2" x14ac:dyDescent="0.3">
      <c r="A1032" s="2" t="s">
        <v>758</v>
      </c>
      <c r="B1032" s="4">
        <v>6.1</v>
      </c>
    </row>
    <row r="1033" spans="1:2" x14ac:dyDescent="0.3">
      <c r="A1033" s="2" t="s">
        <v>706</v>
      </c>
      <c r="B1033" s="4">
        <v>6.1</v>
      </c>
    </row>
    <row r="1034" spans="1:2" x14ac:dyDescent="0.3">
      <c r="A1034" s="2" t="s">
        <v>1303</v>
      </c>
      <c r="B1034" s="4">
        <v>6.1</v>
      </c>
    </row>
    <row r="1035" spans="1:2" x14ac:dyDescent="0.3">
      <c r="A1035" s="2" t="s">
        <v>231</v>
      </c>
      <c r="B1035" s="4">
        <v>6.1</v>
      </c>
    </row>
    <row r="1036" spans="1:2" x14ac:dyDescent="0.3">
      <c r="A1036" s="2" t="s">
        <v>1526</v>
      </c>
      <c r="B1036" s="4">
        <v>6.1</v>
      </c>
    </row>
    <row r="1037" spans="1:2" x14ac:dyDescent="0.3">
      <c r="A1037" s="2" t="s">
        <v>1680</v>
      </c>
      <c r="B1037" s="4">
        <v>6.1</v>
      </c>
    </row>
    <row r="1038" spans="1:2" x14ac:dyDescent="0.3">
      <c r="A1038" s="2" t="s">
        <v>84</v>
      </c>
      <c r="B1038" s="4">
        <v>6.1</v>
      </c>
    </row>
    <row r="1039" spans="1:2" x14ac:dyDescent="0.3">
      <c r="A1039" s="2" t="s">
        <v>278</v>
      </c>
      <c r="B1039" s="4">
        <v>6.1</v>
      </c>
    </row>
    <row r="1040" spans="1:2" x14ac:dyDescent="0.3">
      <c r="A1040" s="2" t="s">
        <v>1677</v>
      </c>
      <c r="B1040" s="4">
        <v>6.1</v>
      </c>
    </row>
    <row r="1041" spans="1:2" x14ac:dyDescent="0.3">
      <c r="A1041" s="2" t="s">
        <v>1288</v>
      </c>
      <c r="B1041" s="4">
        <v>6.1</v>
      </c>
    </row>
    <row r="1042" spans="1:2" x14ac:dyDescent="0.3">
      <c r="A1042" s="2" t="s">
        <v>1314</v>
      </c>
      <c r="B1042" s="4">
        <v>6.1</v>
      </c>
    </row>
    <row r="1043" spans="1:2" x14ac:dyDescent="0.3">
      <c r="A1043" s="2" t="s">
        <v>367</v>
      </c>
      <c r="B1043" s="4">
        <v>6.1</v>
      </c>
    </row>
    <row r="1044" spans="1:2" x14ac:dyDescent="0.3">
      <c r="A1044" s="2" t="s">
        <v>1625</v>
      </c>
      <c r="B1044" s="4">
        <v>6.1</v>
      </c>
    </row>
    <row r="1045" spans="1:2" x14ac:dyDescent="0.3">
      <c r="A1045" s="2" t="s">
        <v>1193</v>
      </c>
      <c r="B1045" s="4">
        <v>6.1</v>
      </c>
    </row>
    <row r="1046" spans="1:2" x14ac:dyDescent="0.3">
      <c r="A1046" s="2" t="s">
        <v>1547</v>
      </c>
      <c r="B1046" s="4">
        <v>6.1</v>
      </c>
    </row>
    <row r="1047" spans="1:2" x14ac:dyDescent="0.3">
      <c r="A1047" s="2" t="s">
        <v>1198</v>
      </c>
      <c r="B1047" s="4">
        <v>6.1</v>
      </c>
    </row>
    <row r="1048" spans="1:2" x14ac:dyDescent="0.3">
      <c r="A1048" s="2" t="s">
        <v>935</v>
      </c>
      <c r="B1048" s="4">
        <v>6.1</v>
      </c>
    </row>
    <row r="1049" spans="1:2" x14ac:dyDescent="0.3">
      <c r="A1049" s="2" t="s">
        <v>1613</v>
      </c>
      <c r="B1049" s="4">
        <v>6.1</v>
      </c>
    </row>
    <row r="1050" spans="1:2" x14ac:dyDescent="0.3">
      <c r="A1050" s="2" t="s">
        <v>604</v>
      </c>
      <c r="B1050" s="4">
        <v>6.1</v>
      </c>
    </row>
    <row r="1051" spans="1:2" x14ac:dyDescent="0.3">
      <c r="A1051" s="2" t="s">
        <v>434</v>
      </c>
      <c r="B1051" s="4">
        <v>6.1</v>
      </c>
    </row>
    <row r="1052" spans="1:2" x14ac:dyDescent="0.3">
      <c r="A1052" s="2" t="s">
        <v>751</v>
      </c>
      <c r="B1052" s="4">
        <v>6.1</v>
      </c>
    </row>
    <row r="1053" spans="1:2" x14ac:dyDescent="0.3">
      <c r="A1053" s="2" t="s">
        <v>985</v>
      </c>
      <c r="B1053" s="4">
        <v>6.1</v>
      </c>
    </row>
    <row r="1054" spans="1:2" x14ac:dyDescent="0.3">
      <c r="A1054" s="2" t="s">
        <v>428</v>
      </c>
      <c r="B1054" s="4">
        <v>6.1</v>
      </c>
    </row>
    <row r="1055" spans="1:2" x14ac:dyDescent="0.3">
      <c r="A1055" s="2" t="s">
        <v>1589</v>
      </c>
      <c r="B1055" s="4">
        <v>6.1</v>
      </c>
    </row>
    <row r="1056" spans="1:2" x14ac:dyDescent="0.3">
      <c r="A1056" s="2" t="s">
        <v>1730</v>
      </c>
      <c r="B1056" s="4">
        <v>6.1</v>
      </c>
    </row>
    <row r="1057" spans="1:2" x14ac:dyDescent="0.3">
      <c r="A1057" s="2" t="s">
        <v>997</v>
      </c>
      <c r="B1057" s="4">
        <v>6.1</v>
      </c>
    </row>
    <row r="1058" spans="1:2" x14ac:dyDescent="0.3">
      <c r="A1058" s="2" t="s">
        <v>1030</v>
      </c>
      <c r="B1058" s="4">
        <v>6.1</v>
      </c>
    </row>
    <row r="1059" spans="1:2" x14ac:dyDescent="0.3">
      <c r="A1059" s="2" t="s">
        <v>1470</v>
      </c>
      <c r="B1059" s="4">
        <v>6.1</v>
      </c>
    </row>
    <row r="1060" spans="1:2" x14ac:dyDescent="0.3">
      <c r="A1060" s="2" t="s">
        <v>1206</v>
      </c>
      <c r="B1060" s="4">
        <v>6.1</v>
      </c>
    </row>
    <row r="1061" spans="1:2" x14ac:dyDescent="0.3">
      <c r="A1061" s="2" t="s">
        <v>1356</v>
      </c>
      <c r="B1061" s="4">
        <v>6.1</v>
      </c>
    </row>
    <row r="1062" spans="1:2" x14ac:dyDescent="0.3">
      <c r="A1062" s="2" t="s">
        <v>1701</v>
      </c>
      <c r="B1062" s="4">
        <v>6.1</v>
      </c>
    </row>
    <row r="1063" spans="1:2" x14ac:dyDescent="0.3">
      <c r="A1063" s="2" t="s">
        <v>990</v>
      </c>
      <c r="B1063" s="4">
        <v>6.1</v>
      </c>
    </row>
    <row r="1064" spans="1:2" x14ac:dyDescent="0.3">
      <c r="A1064" s="2" t="s">
        <v>1710</v>
      </c>
      <c r="B1064" s="4">
        <v>6.1</v>
      </c>
    </row>
    <row r="1065" spans="1:2" x14ac:dyDescent="0.3">
      <c r="A1065" s="2" t="s">
        <v>398</v>
      </c>
      <c r="B1065" s="4">
        <v>6.1</v>
      </c>
    </row>
    <row r="1066" spans="1:2" x14ac:dyDescent="0.3">
      <c r="A1066" s="2" t="s">
        <v>928</v>
      </c>
      <c r="B1066" s="4">
        <v>6.1</v>
      </c>
    </row>
    <row r="1067" spans="1:2" x14ac:dyDescent="0.3">
      <c r="A1067" s="2" t="s">
        <v>1752</v>
      </c>
      <c r="B1067" s="4">
        <v>6.1</v>
      </c>
    </row>
    <row r="1068" spans="1:2" x14ac:dyDescent="0.3">
      <c r="A1068" s="2" t="s">
        <v>1190</v>
      </c>
      <c r="B1068" s="4">
        <v>6.1</v>
      </c>
    </row>
    <row r="1069" spans="1:2" x14ac:dyDescent="0.3">
      <c r="A1069" s="2" t="s">
        <v>840</v>
      </c>
      <c r="B1069" s="4">
        <v>6.1</v>
      </c>
    </row>
    <row r="1070" spans="1:2" x14ac:dyDescent="0.3">
      <c r="A1070" s="2" t="s">
        <v>798</v>
      </c>
      <c r="B1070" s="4">
        <v>6.1</v>
      </c>
    </row>
    <row r="1071" spans="1:2" x14ac:dyDescent="0.3">
      <c r="A1071" s="2" t="s">
        <v>505</v>
      </c>
      <c r="B1071" s="4">
        <v>6.1</v>
      </c>
    </row>
    <row r="1072" spans="1:2" x14ac:dyDescent="0.3">
      <c r="A1072" s="2" t="s">
        <v>681</v>
      </c>
      <c r="B1072" s="4">
        <v>6.1</v>
      </c>
    </row>
    <row r="1073" spans="1:2" x14ac:dyDescent="0.3">
      <c r="A1073" s="2" t="s">
        <v>1743</v>
      </c>
      <c r="B1073" s="4">
        <v>6.1</v>
      </c>
    </row>
    <row r="1074" spans="1:2" x14ac:dyDescent="0.3">
      <c r="A1074" s="2" t="s">
        <v>185</v>
      </c>
      <c r="B1074" s="4">
        <v>6.1</v>
      </c>
    </row>
    <row r="1075" spans="1:2" x14ac:dyDescent="0.3">
      <c r="A1075" s="2" t="s">
        <v>1343</v>
      </c>
      <c r="B1075" s="4">
        <v>6.1</v>
      </c>
    </row>
    <row r="1076" spans="1:2" x14ac:dyDescent="0.3">
      <c r="A1076" s="2" t="s">
        <v>115</v>
      </c>
      <c r="B1076" s="4">
        <v>6.0909090909090908</v>
      </c>
    </row>
    <row r="1077" spans="1:2" x14ac:dyDescent="0.3">
      <c r="A1077" s="2" t="s">
        <v>221</v>
      </c>
      <c r="B1077" s="4">
        <v>6.0857142857142863</v>
      </c>
    </row>
    <row r="1078" spans="1:2" x14ac:dyDescent="0.3">
      <c r="A1078" s="2" t="s">
        <v>59</v>
      </c>
      <c r="B1078" s="4">
        <v>6.083333333333333</v>
      </c>
    </row>
    <row r="1079" spans="1:2" x14ac:dyDescent="0.3">
      <c r="A1079" s="2" t="s">
        <v>603</v>
      </c>
      <c r="B1079" s="4">
        <v>6.083333333333333</v>
      </c>
    </row>
    <row r="1080" spans="1:2" x14ac:dyDescent="0.3">
      <c r="A1080" s="2" t="s">
        <v>39</v>
      </c>
      <c r="B1080" s="4">
        <v>6.08</v>
      </c>
    </row>
    <row r="1081" spans="1:2" x14ac:dyDescent="0.3">
      <c r="A1081" s="2" t="s">
        <v>83</v>
      </c>
      <c r="B1081" s="4">
        <v>6.0750000000000002</v>
      </c>
    </row>
    <row r="1082" spans="1:2" x14ac:dyDescent="0.3">
      <c r="A1082" s="2" t="s">
        <v>300</v>
      </c>
      <c r="B1082" s="4">
        <v>6.0750000000000002</v>
      </c>
    </row>
    <row r="1083" spans="1:2" x14ac:dyDescent="0.3">
      <c r="A1083" s="2" t="s">
        <v>289</v>
      </c>
      <c r="B1083" s="4">
        <v>6.0750000000000002</v>
      </c>
    </row>
    <row r="1084" spans="1:2" x14ac:dyDescent="0.3">
      <c r="A1084" s="2" t="s">
        <v>292</v>
      </c>
      <c r="B1084" s="4">
        <v>6.0666666666666673</v>
      </c>
    </row>
    <row r="1085" spans="1:2" x14ac:dyDescent="0.3">
      <c r="A1085" s="2" t="s">
        <v>355</v>
      </c>
      <c r="B1085" s="4">
        <v>6.0500000000000007</v>
      </c>
    </row>
    <row r="1086" spans="1:2" x14ac:dyDescent="0.3">
      <c r="A1086" s="2" t="s">
        <v>625</v>
      </c>
      <c r="B1086" s="4">
        <v>6.0500000000000007</v>
      </c>
    </row>
    <row r="1087" spans="1:2" x14ac:dyDescent="0.3">
      <c r="A1087" s="2" t="s">
        <v>76</v>
      </c>
      <c r="B1087" s="4">
        <v>6.0500000000000007</v>
      </c>
    </row>
    <row r="1088" spans="1:2" x14ac:dyDescent="0.3">
      <c r="A1088" s="2" t="s">
        <v>174</v>
      </c>
      <c r="B1088" s="4">
        <v>6.0500000000000007</v>
      </c>
    </row>
    <row r="1089" spans="1:2" x14ac:dyDescent="0.3">
      <c r="A1089" s="2" t="s">
        <v>1180</v>
      </c>
      <c r="B1089" s="4">
        <v>6.0500000000000007</v>
      </c>
    </row>
    <row r="1090" spans="1:2" x14ac:dyDescent="0.3">
      <c r="A1090" s="2" t="s">
        <v>1048</v>
      </c>
      <c r="B1090" s="4">
        <v>6.05</v>
      </c>
    </row>
    <row r="1091" spans="1:2" x14ac:dyDescent="0.3">
      <c r="A1091" s="2" t="s">
        <v>709</v>
      </c>
      <c r="B1091" s="4">
        <v>6.05</v>
      </c>
    </row>
    <row r="1092" spans="1:2" x14ac:dyDescent="0.3">
      <c r="A1092" s="2" t="s">
        <v>964</v>
      </c>
      <c r="B1092" s="4">
        <v>6.05</v>
      </c>
    </row>
    <row r="1093" spans="1:2" x14ac:dyDescent="0.3">
      <c r="A1093" s="2" t="s">
        <v>173</v>
      </c>
      <c r="B1093" s="4">
        <v>6.05</v>
      </c>
    </row>
    <row r="1094" spans="1:2" x14ac:dyDescent="0.3">
      <c r="A1094" s="2" t="s">
        <v>377</v>
      </c>
      <c r="B1094" s="4">
        <v>6.05</v>
      </c>
    </row>
    <row r="1095" spans="1:2" x14ac:dyDescent="0.3">
      <c r="A1095" s="2" t="s">
        <v>350</v>
      </c>
      <c r="B1095" s="4">
        <v>6.05</v>
      </c>
    </row>
    <row r="1096" spans="1:2" x14ac:dyDescent="0.3">
      <c r="A1096" s="2" t="s">
        <v>201</v>
      </c>
      <c r="B1096" s="4">
        <v>6.0428571428571427</v>
      </c>
    </row>
    <row r="1097" spans="1:2" x14ac:dyDescent="0.3">
      <c r="A1097" s="2" t="s">
        <v>216</v>
      </c>
      <c r="B1097" s="4">
        <v>6.0400000000000009</v>
      </c>
    </row>
    <row r="1098" spans="1:2" x14ac:dyDescent="0.3">
      <c r="A1098" s="2" t="s">
        <v>612</v>
      </c>
      <c r="B1098" s="4">
        <v>6.04</v>
      </c>
    </row>
    <row r="1099" spans="1:2" x14ac:dyDescent="0.3">
      <c r="A1099" s="2" t="s">
        <v>463</v>
      </c>
      <c r="B1099" s="4">
        <v>6.0333333333333341</v>
      </c>
    </row>
    <row r="1100" spans="1:2" x14ac:dyDescent="0.3">
      <c r="A1100" s="2" t="s">
        <v>533</v>
      </c>
      <c r="B1100" s="4">
        <v>6.0333333333333341</v>
      </c>
    </row>
    <row r="1101" spans="1:2" x14ac:dyDescent="0.3">
      <c r="A1101" s="2" t="s">
        <v>129</v>
      </c>
      <c r="B1101" s="4">
        <v>6.0250000000000004</v>
      </c>
    </row>
    <row r="1102" spans="1:2" x14ac:dyDescent="0.3">
      <c r="A1102" s="2" t="s">
        <v>490</v>
      </c>
      <c r="B1102" s="4">
        <v>6.0250000000000004</v>
      </c>
    </row>
    <row r="1103" spans="1:2" x14ac:dyDescent="0.3">
      <c r="A1103" s="2" t="s">
        <v>214</v>
      </c>
      <c r="B1103" s="4">
        <v>6.0166666666666666</v>
      </c>
    </row>
    <row r="1104" spans="1:2" x14ac:dyDescent="0.3">
      <c r="A1104" s="2" t="s">
        <v>699</v>
      </c>
      <c r="B1104" s="4">
        <v>6.0000000000000009</v>
      </c>
    </row>
    <row r="1105" spans="1:2" x14ac:dyDescent="0.3">
      <c r="A1105" s="2" t="s">
        <v>1423</v>
      </c>
      <c r="B1105" s="4">
        <v>6</v>
      </c>
    </row>
    <row r="1106" spans="1:2" x14ac:dyDescent="0.3">
      <c r="A1106" s="2" t="s">
        <v>1676</v>
      </c>
      <c r="B1106" s="4">
        <v>6</v>
      </c>
    </row>
    <row r="1107" spans="1:2" x14ac:dyDescent="0.3">
      <c r="A1107" s="2" t="s">
        <v>1688</v>
      </c>
      <c r="B1107" s="4">
        <v>6</v>
      </c>
    </row>
    <row r="1108" spans="1:2" x14ac:dyDescent="0.3">
      <c r="A1108" s="2" t="s">
        <v>464</v>
      </c>
      <c r="B1108" s="4">
        <v>6</v>
      </c>
    </row>
    <row r="1109" spans="1:2" x14ac:dyDescent="0.3">
      <c r="A1109" s="2" t="s">
        <v>1402</v>
      </c>
      <c r="B1109" s="4">
        <v>6</v>
      </c>
    </row>
    <row r="1110" spans="1:2" x14ac:dyDescent="0.3">
      <c r="A1110" s="2" t="s">
        <v>331</v>
      </c>
      <c r="B1110" s="4">
        <v>6</v>
      </c>
    </row>
    <row r="1111" spans="1:2" x14ac:dyDescent="0.3">
      <c r="A1111" s="2" t="s">
        <v>1550</v>
      </c>
      <c r="B1111" s="4">
        <v>6</v>
      </c>
    </row>
    <row r="1112" spans="1:2" x14ac:dyDescent="0.3">
      <c r="A1112" s="2" t="s">
        <v>801</v>
      </c>
      <c r="B1112" s="4">
        <v>6</v>
      </c>
    </row>
    <row r="1113" spans="1:2" x14ac:dyDescent="0.3">
      <c r="A1113" s="2" t="s">
        <v>349</v>
      </c>
      <c r="B1113" s="4">
        <v>6</v>
      </c>
    </row>
    <row r="1114" spans="1:2" x14ac:dyDescent="0.3">
      <c r="A1114" s="2" t="s">
        <v>809</v>
      </c>
      <c r="B1114" s="4">
        <v>6</v>
      </c>
    </row>
    <row r="1115" spans="1:2" x14ac:dyDescent="0.3">
      <c r="A1115" s="2" t="s">
        <v>846</v>
      </c>
      <c r="B1115" s="4">
        <v>6</v>
      </c>
    </row>
    <row r="1116" spans="1:2" x14ac:dyDescent="0.3">
      <c r="A1116" s="2" t="s">
        <v>1395</v>
      </c>
      <c r="B1116" s="4">
        <v>6</v>
      </c>
    </row>
    <row r="1117" spans="1:2" x14ac:dyDescent="0.3">
      <c r="A1117" s="2" t="s">
        <v>1556</v>
      </c>
      <c r="B1117" s="4">
        <v>6</v>
      </c>
    </row>
    <row r="1118" spans="1:2" x14ac:dyDescent="0.3">
      <c r="A1118" s="2" t="s">
        <v>718</v>
      </c>
      <c r="B1118" s="4">
        <v>6</v>
      </c>
    </row>
    <row r="1119" spans="1:2" x14ac:dyDescent="0.3">
      <c r="A1119" s="2" t="s">
        <v>375</v>
      </c>
      <c r="B1119" s="4">
        <v>6</v>
      </c>
    </row>
    <row r="1120" spans="1:2" x14ac:dyDescent="0.3">
      <c r="A1120" s="2" t="s">
        <v>1051</v>
      </c>
      <c r="B1120" s="4">
        <v>6</v>
      </c>
    </row>
    <row r="1121" spans="1:2" x14ac:dyDescent="0.3">
      <c r="A1121" s="2" t="s">
        <v>764</v>
      </c>
      <c r="B1121" s="4">
        <v>6</v>
      </c>
    </row>
    <row r="1122" spans="1:2" x14ac:dyDescent="0.3">
      <c r="A1122" s="2" t="s">
        <v>838</v>
      </c>
      <c r="B1122" s="4">
        <v>6</v>
      </c>
    </row>
    <row r="1123" spans="1:2" x14ac:dyDescent="0.3">
      <c r="A1123" s="2" t="s">
        <v>1130</v>
      </c>
      <c r="B1123" s="4">
        <v>6</v>
      </c>
    </row>
    <row r="1124" spans="1:2" x14ac:dyDescent="0.3">
      <c r="A1124" s="2" t="s">
        <v>984</v>
      </c>
      <c r="B1124" s="4">
        <v>6</v>
      </c>
    </row>
    <row r="1125" spans="1:2" x14ac:dyDescent="0.3">
      <c r="A1125" s="2" t="s">
        <v>1283</v>
      </c>
      <c r="B1125" s="4">
        <v>6</v>
      </c>
    </row>
    <row r="1126" spans="1:2" x14ac:dyDescent="0.3">
      <c r="A1126" s="2" t="s">
        <v>420</v>
      </c>
      <c r="B1126" s="4">
        <v>6</v>
      </c>
    </row>
    <row r="1127" spans="1:2" x14ac:dyDescent="0.3">
      <c r="A1127" s="2" t="s">
        <v>679</v>
      </c>
      <c r="B1127" s="4">
        <v>6</v>
      </c>
    </row>
    <row r="1128" spans="1:2" x14ac:dyDescent="0.3">
      <c r="A1128" s="2" t="s">
        <v>1719</v>
      </c>
      <c r="B1128" s="4">
        <v>6</v>
      </c>
    </row>
    <row r="1129" spans="1:2" x14ac:dyDescent="0.3">
      <c r="A1129" s="2" t="s">
        <v>618</v>
      </c>
      <c r="B1129" s="4">
        <v>6</v>
      </c>
    </row>
    <row r="1130" spans="1:2" x14ac:dyDescent="0.3">
      <c r="A1130" s="2" t="s">
        <v>1674</v>
      </c>
      <c r="B1130" s="4">
        <v>6</v>
      </c>
    </row>
    <row r="1131" spans="1:2" x14ac:dyDescent="0.3">
      <c r="A1131" s="2" t="s">
        <v>1265</v>
      </c>
      <c r="B1131" s="4">
        <v>6</v>
      </c>
    </row>
    <row r="1132" spans="1:2" x14ac:dyDescent="0.3">
      <c r="A1132" s="2" t="s">
        <v>1737</v>
      </c>
      <c r="B1132" s="4">
        <v>6</v>
      </c>
    </row>
    <row r="1133" spans="1:2" x14ac:dyDescent="0.3">
      <c r="A1133" s="2" t="s">
        <v>1739</v>
      </c>
      <c r="B1133" s="4">
        <v>6</v>
      </c>
    </row>
    <row r="1134" spans="1:2" x14ac:dyDescent="0.3">
      <c r="A1134" s="2" t="s">
        <v>700</v>
      </c>
      <c r="B1134" s="4">
        <v>6</v>
      </c>
    </row>
    <row r="1135" spans="1:2" x14ac:dyDescent="0.3">
      <c r="A1135" s="2" t="s">
        <v>1120</v>
      </c>
      <c r="B1135" s="4">
        <v>6</v>
      </c>
    </row>
    <row r="1136" spans="1:2" x14ac:dyDescent="0.3">
      <c r="A1136" s="2" t="s">
        <v>1017</v>
      </c>
      <c r="B1136" s="4">
        <v>6</v>
      </c>
    </row>
    <row r="1137" spans="1:2" x14ac:dyDescent="0.3">
      <c r="A1137" s="2" t="s">
        <v>1085</v>
      </c>
      <c r="B1137" s="4">
        <v>6</v>
      </c>
    </row>
    <row r="1138" spans="1:2" x14ac:dyDescent="0.3">
      <c r="A1138" s="2" t="s">
        <v>1203</v>
      </c>
      <c r="B1138" s="4">
        <v>6</v>
      </c>
    </row>
    <row r="1139" spans="1:2" x14ac:dyDescent="0.3">
      <c r="A1139" s="2" t="s">
        <v>1172</v>
      </c>
      <c r="B1139" s="4">
        <v>6</v>
      </c>
    </row>
    <row r="1140" spans="1:2" x14ac:dyDescent="0.3">
      <c r="A1140" s="2" t="s">
        <v>269</v>
      </c>
      <c r="B1140" s="4">
        <v>5.99</v>
      </c>
    </row>
    <row r="1141" spans="1:2" x14ac:dyDescent="0.3">
      <c r="A1141" s="2" t="s">
        <v>522</v>
      </c>
      <c r="B1141" s="4">
        <v>5.9666666666666659</v>
      </c>
    </row>
    <row r="1142" spans="1:2" x14ac:dyDescent="0.3">
      <c r="A1142" s="2" t="s">
        <v>539</v>
      </c>
      <c r="B1142" s="4">
        <v>5.9666666666666659</v>
      </c>
    </row>
    <row r="1143" spans="1:2" x14ac:dyDescent="0.3">
      <c r="A1143" s="2" t="s">
        <v>293</v>
      </c>
      <c r="B1143" s="4">
        <v>5.9625000000000004</v>
      </c>
    </row>
    <row r="1144" spans="1:2" x14ac:dyDescent="0.3">
      <c r="A1144" s="2" t="s">
        <v>1707</v>
      </c>
      <c r="B1144" s="4">
        <v>5.95</v>
      </c>
    </row>
    <row r="1145" spans="1:2" x14ac:dyDescent="0.3">
      <c r="A1145" s="2" t="s">
        <v>411</v>
      </c>
      <c r="B1145" s="4">
        <v>5.95</v>
      </c>
    </row>
    <row r="1146" spans="1:2" x14ac:dyDescent="0.3">
      <c r="A1146" s="2" t="s">
        <v>135</v>
      </c>
      <c r="B1146" s="4">
        <v>5.95</v>
      </c>
    </row>
    <row r="1147" spans="1:2" x14ac:dyDescent="0.3">
      <c r="A1147" s="2" t="s">
        <v>786</v>
      </c>
      <c r="B1147" s="4">
        <v>5.95</v>
      </c>
    </row>
    <row r="1148" spans="1:2" x14ac:dyDescent="0.3">
      <c r="A1148" s="2" t="s">
        <v>460</v>
      </c>
      <c r="B1148" s="4">
        <v>5.95</v>
      </c>
    </row>
    <row r="1149" spans="1:2" x14ac:dyDescent="0.3">
      <c r="A1149" s="2" t="s">
        <v>575</v>
      </c>
      <c r="B1149" s="4">
        <v>5.95</v>
      </c>
    </row>
    <row r="1150" spans="1:2" x14ac:dyDescent="0.3">
      <c r="A1150" s="2" t="s">
        <v>348</v>
      </c>
      <c r="B1150" s="4">
        <v>5.95</v>
      </c>
    </row>
    <row r="1151" spans="1:2" x14ac:dyDescent="0.3">
      <c r="A1151" s="2" t="s">
        <v>738</v>
      </c>
      <c r="B1151" s="4">
        <v>5.95</v>
      </c>
    </row>
    <row r="1152" spans="1:2" x14ac:dyDescent="0.3">
      <c r="A1152" s="2" t="s">
        <v>687</v>
      </c>
      <c r="B1152" s="4">
        <v>5.95</v>
      </c>
    </row>
    <row r="1153" spans="1:2" x14ac:dyDescent="0.3">
      <c r="A1153" s="2" t="s">
        <v>271</v>
      </c>
      <c r="B1153" s="4">
        <v>5.9499999999999993</v>
      </c>
    </row>
    <row r="1154" spans="1:2" x14ac:dyDescent="0.3">
      <c r="A1154" s="2" t="s">
        <v>901</v>
      </c>
      <c r="B1154" s="4">
        <v>5.9499999999999993</v>
      </c>
    </row>
    <row r="1155" spans="1:2" x14ac:dyDescent="0.3">
      <c r="A1155" s="2" t="s">
        <v>133</v>
      </c>
      <c r="B1155" s="4">
        <v>5.9399999999999995</v>
      </c>
    </row>
    <row r="1156" spans="1:2" x14ac:dyDescent="0.3">
      <c r="A1156" s="2" t="s">
        <v>1517</v>
      </c>
      <c r="B1156" s="4">
        <v>5.9</v>
      </c>
    </row>
    <row r="1157" spans="1:2" x14ac:dyDescent="0.3">
      <c r="A1157" s="2" t="s">
        <v>1422</v>
      </c>
      <c r="B1157" s="4">
        <v>5.9</v>
      </c>
    </row>
    <row r="1158" spans="1:2" x14ac:dyDescent="0.3">
      <c r="A1158" s="2" t="s">
        <v>1575</v>
      </c>
      <c r="B1158" s="4">
        <v>5.9</v>
      </c>
    </row>
    <row r="1159" spans="1:2" x14ac:dyDescent="0.3">
      <c r="A1159" s="2" t="s">
        <v>1307</v>
      </c>
      <c r="B1159" s="4">
        <v>5.9</v>
      </c>
    </row>
    <row r="1160" spans="1:2" x14ac:dyDescent="0.3">
      <c r="A1160" s="2" t="s">
        <v>1096</v>
      </c>
      <c r="B1160" s="4">
        <v>5.9</v>
      </c>
    </row>
    <row r="1161" spans="1:2" x14ac:dyDescent="0.3">
      <c r="A1161" s="2" t="s">
        <v>136</v>
      </c>
      <c r="B1161" s="4">
        <v>5.9</v>
      </c>
    </row>
    <row r="1162" spans="1:2" x14ac:dyDescent="0.3">
      <c r="A1162" s="2" t="s">
        <v>889</v>
      </c>
      <c r="B1162" s="4">
        <v>5.9</v>
      </c>
    </row>
    <row r="1163" spans="1:2" x14ac:dyDescent="0.3">
      <c r="A1163" s="2" t="s">
        <v>1305</v>
      </c>
      <c r="B1163" s="4">
        <v>5.9</v>
      </c>
    </row>
    <row r="1164" spans="1:2" x14ac:dyDescent="0.3">
      <c r="A1164" s="2" t="s">
        <v>1209</v>
      </c>
      <c r="B1164" s="4">
        <v>5.9</v>
      </c>
    </row>
    <row r="1165" spans="1:2" x14ac:dyDescent="0.3">
      <c r="A1165" s="2" t="s">
        <v>1455</v>
      </c>
      <c r="B1165" s="4">
        <v>5.9</v>
      </c>
    </row>
    <row r="1166" spans="1:2" x14ac:dyDescent="0.3">
      <c r="A1166" s="2" t="s">
        <v>1444</v>
      </c>
      <c r="B1166" s="4">
        <v>5.9</v>
      </c>
    </row>
    <row r="1167" spans="1:2" x14ac:dyDescent="0.3">
      <c r="A1167" s="2" t="s">
        <v>1299</v>
      </c>
      <c r="B1167" s="4">
        <v>5.9</v>
      </c>
    </row>
    <row r="1168" spans="1:2" x14ac:dyDescent="0.3">
      <c r="A1168" s="2" t="s">
        <v>1590</v>
      </c>
      <c r="B1168" s="4">
        <v>5.9</v>
      </c>
    </row>
    <row r="1169" spans="1:2" x14ac:dyDescent="0.3">
      <c r="A1169" s="2" t="s">
        <v>1498</v>
      </c>
      <c r="B1169" s="4">
        <v>5.9</v>
      </c>
    </row>
    <row r="1170" spans="1:2" x14ac:dyDescent="0.3">
      <c r="A1170" s="2" t="s">
        <v>1383</v>
      </c>
      <c r="B1170" s="4">
        <v>5.9</v>
      </c>
    </row>
    <row r="1171" spans="1:2" x14ac:dyDescent="0.3">
      <c r="A1171" s="2" t="s">
        <v>1300</v>
      </c>
      <c r="B1171" s="4">
        <v>5.9</v>
      </c>
    </row>
    <row r="1172" spans="1:2" x14ac:dyDescent="0.3">
      <c r="A1172" s="2" t="s">
        <v>1340</v>
      </c>
      <c r="B1172" s="4">
        <v>5.9</v>
      </c>
    </row>
    <row r="1173" spans="1:2" x14ac:dyDescent="0.3">
      <c r="A1173" s="2" t="s">
        <v>694</v>
      </c>
      <c r="B1173" s="4">
        <v>5.9</v>
      </c>
    </row>
    <row r="1174" spans="1:2" x14ac:dyDescent="0.3">
      <c r="A1174" s="2" t="s">
        <v>1041</v>
      </c>
      <c r="B1174" s="4">
        <v>5.9</v>
      </c>
    </row>
    <row r="1175" spans="1:2" x14ac:dyDescent="0.3">
      <c r="A1175" s="2" t="s">
        <v>182</v>
      </c>
      <c r="B1175" s="4">
        <v>5.9</v>
      </c>
    </row>
    <row r="1176" spans="1:2" x14ac:dyDescent="0.3">
      <c r="A1176" s="2" t="s">
        <v>1301</v>
      </c>
      <c r="B1176" s="4">
        <v>5.9</v>
      </c>
    </row>
    <row r="1177" spans="1:2" x14ac:dyDescent="0.3">
      <c r="A1177" s="2" t="s">
        <v>950</v>
      </c>
      <c r="B1177" s="4">
        <v>5.9</v>
      </c>
    </row>
    <row r="1178" spans="1:2" x14ac:dyDescent="0.3">
      <c r="A1178" s="2" t="s">
        <v>724</v>
      </c>
      <c r="B1178" s="4">
        <v>5.9</v>
      </c>
    </row>
    <row r="1179" spans="1:2" x14ac:dyDescent="0.3">
      <c r="A1179" s="2" t="s">
        <v>381</v>
      </c>
      <c r="B1179" s="4">
        <v>5.9</v>
      </c>
    </row>
    <row r="1180" spans="1:2" x14ac:dyDescent="0.3">
      <c r="A1180" s="2" t="s">
        <v>1679</v>
      </c>
      <c r="B1180" s="4">
        <v>5.9</v>
      </c>
    </row>
    <row r="1181" spans="1:2" x14ac:dyDescent="0.3">
      <c r="A1181" s="2" t="s">
        <v>945</v>
      </c>
      <c r="B1181" s="4">
        <v>5.9</v>
      </c>
    </row>
    <row r="1182" spans="1:2" x14ac:dyDescent="0.3">
      <c r="A1182" s="2" t="s">
        <v>1731</v>
      </c>
      <c r="B1182" s="4">
        <v>5.9</v>
      </c>
    </row>
    <row r="1183" spans="1:2" x14ac:dyDescent="0.3">
      <c r="A1183" s="2" t="s">
        <v>920</v>
      </c>
      <c r="B1183" s="4">
        <v>5.9</v>
      </c>
    </row>
    <row r="1184" spans="1:2" x14ac:dyDescent="0.3">
      <c r="A1184" s="2" t="s">
        <v>1164</v>
      </c>
      <c r="B1184" s="4">
        <v>5.9</v>
      </c>
    </row>
    <row r="1185" spans="1:2" x14ac:dyDescent="0.3">
      <c r="A1185" s="2" t="s">
        <v>818</v>
      </c>
      <c r="B1185" s="4">
        <v>5.9</v>
      </c>
    </row>
    <row r="1186" spans="1:2" x14ac:dyDescent="0.3">
      <c r="A1186" s="2" t="s">
        <v>1235</v>
      </c>
      <c r="B1186" s="4">
        <v>5.9</v>
      </c>
    </row>
    <row r="1187" spans="1:2" x14ac:dyDescent="0.3">
      <c r="A1187" s="2" t="s">
        <v>765</v>
      </c>
      <c r="B1187" s="4">
        <v>5.9</v>
      </c>
    </row>
    <row r="1188" spans="1:2" x14ac:dyDescent="0.3">
      <c r="A1188" s="2" t="s">
        <v>402</v>
      </c>
      <c r="B1188" s="4">
        <v>5.9</v>
      </c>
    </row>
    <row r="1189" spans="1:2" x14ac:dyDescent="0.3">
      <c r="A1189" s="2" t="s">
        <v>1189</v>
      </c>
      <c r="B1189" s="4">
        <v>5.9</v>
      </c>
    </row>
    <row r="1190" spans="1:2" x14ac:dyDescent="0.3">
      <c r="A1190" s="2" t="s">
        <v>696</v>
      </c>
      <c r="B1190" s="4">
        <v>5.9</v>
      </c>
    </row>
    <row r="1191" spans="1:2" x14ac:dyDescent="0.3">
      <c r="A1191" s="2" t="s">
        <v>746</v>
      </c>
      <c r="B1191" s="4">
        <v>5.9</v>
      </c>
    </row>
    <row r="1192" spans="1:2" x14ac:dyDescent="0.3">
      <c r="A1192" s="2" t="s">
        <v>1577</v>
      </c>
      <c r="B1192" s="4">
        <v>5.9</v>
      </c>
    </row>
    <row r="1193" spans="1:2" x14ac:dyDescent="0.3">
      <c r="A1193" s="2" t="s">
        <v>456</v>
      </c>
      <c r="B1193" s="4">
        <v>5.9</v>
      </c>
    </row>
    <row r="1194" spans="1:2" x14ac:dyDescent="0.3">
      <c r="A1194" s="2" t="s">
        <v>828</v>
      </c>
      <c r="B1194" s="4">
        <v>5.9</v>
      </c>
    </row>
    <row r="1195" spans="1:2" x14ac:dyDescent="0.3">
      <c r="A1195" s="2" t="s">
        <v>881</v>
      </c>
      <c r="B1195" s="4">
        <v>5.9</v>
      </c>
    </row>
    <row r="1196" spans="1:2" x14ac:dyDescent="0.3">
      <c r="A1196" s="2" t="s">
        <v>1083</v>
      </c>
      <c r="B1196" s="4">
        <v>5.9</v>
      </c>
    </row>
    <row r="1197" spans="1:2" x14ac:dyDescent="0.3">
      <c r="A1197" s="2" t="s">
        <v>782</v>
      </c>
      <c r="B1197" s="4">
        <v>5.9</v>
      </c>
    </row>
    <row r="1198" spans="1:2" x14ac:dyDescent="0.3">
      <c r="A1198" s="2" t="s">
        <v>623</v>
      </c>
      <c r="B1198" s="4">
        <v>5.9</v>
      </c>
    </row>
    <row r="1199" spans="1:2" x14ac:dyDescent="0.3">
      <c r="A1199" s="2" t="s">
        <v>425</v>
      </c>
      <c r="B1199" s="4">
        <v>5.9</v>
      </c>
    </row>
    <row r="1200" spans="1:2" x14ac:dyDescent="0.3">
      <c r="A1200" s="2" t="s">
        <v>1609</v>
      </c>
      <c r="B1200" s="4">
        <v>5.9</v>
      </c>
    </row>
    <row r="1201" spans="1:2" x14ac:dyDescent="0.3">
      <c r="A1201" s="2" t="s">
        <v>1525</v>
      </c>
      <c r="B1201" s="4">
        <v>5.9</v>
      </c>
    </row>
    <row r="1202" spans="1:2" x14ac:dyDescent="0.3">
      <c r="A1202" s="2" t="s">
        <v>1194</v>
      </c>
      <c r="B1202" s="4">
        <v>5.9</v>
      </c>
    </row>
    <row r="1203" spans="1:2" x14ac:dyDescent="0.3">
      <c r="A1203" s="2" t="s">
        <v>527</v>
      </c>
      <c r="B1203" s="4">
        <v>5.9</v>
      </c>
    </row>
    <row r="1204" spans="1:2" x14ac:dyDescent="0.3">
      <c r="A1204" s="2" t="s">
        <v>708</v>
      </c>
      <c r="B1204" s="4">
        <v>5.9</v>
      </c>
    </row>
    <row r="1205" spans="1:2" x14ac:dyDescent="0.3">
      <c r="A1205" s="2" t="s">
        <v>338</v>
      </c>
      <c r="B1205" s="4">
        <v>5.8999999999999995</v>
      </c>
    </row>
    <row r="1206" spans="1:2" x14ac:dyDescent="0.3">
      <c r="A1206" s="2" t="s">
        <v>368</v>
      </c>
      <c r="B1206" s="4">
        <v>5.8999999999999995</v>
      </c>
    </row>
    <row r="1207" spans="1:2" x14ac:dyDescent="0.3">
      <c r="A1207" s="2" t="s">
        <v>685</v>
      </c>
      <c r="B1207" s="4">
        <v>5.8666666666666671</v>
      </c>
    </row>
    <row r="1208" spans="1:2" x14ac:dyDescent="0.3">
      <c r="A1208" s="2" t="s">
        <v>524</v>
      </c>
      <c r="B1208" s="4">
        <v>5.85</v>
      </c>
    </row>
    <row r="1209" spans="1:2" x14ac:dyDescent="0.3">
      <c r="A1209" s="2" t="s">
        <v>669</v>
      </c>
      <c r="B1209" s="4">
        <v>5.85</v>
      </c>
    </row>
    <row r="1210" spans="1:2" x14ac:dyDescent="0.3">
      <c r="A1210" s="2" t="s">
        <v>1049</v>
      </c>
      <c r="B1210" s="4">
        <v>5.85</v>
      </c>
    </row>
    <row r="1211" spans="1:2" x14ac:dyDescent="0.3">
      <c r="A1211" s="2" t="s">
        <v>353</v>
      </c>
      <c r="B1211" s="4">
        <v>5.85</v>
      </c>
    </row>
    <row r="1212" spans="1:2" x14ac:dyDescent="0.3">
      <c r="A1212" s="2" t="s">
        <v>260</v>
      </c>
      <c r="B1212" s="4">
        <v>5.833333333333333</v>
      </c>
    </row>
    <row r="1213" spans="1:2" x14ac:dyDescent="0.3">
      <c r="A1213" s="2" t="s">
        <v>705</v>
      </c>
      <c r="B1213" s="4">
        <v>5.8250000000000002</v>
      </c>
    </row>
    <row r="1214" spans="1:2" x14ac:dyDescent="0.3">
      <c r="A1214" s="2" t="s">
        <v>871</v>
      </c>
      <c r="B1214" s="4">
        <v>5.8000000000000007</v>
      </c>
    </row>
    <row r="1215" spans="1:2" x14ac:dyDescent="0.3">
      <c r="A1215" s="2" t="s">
        <v>470</v>
      </c>
      <c r="B1215" s="4">
        <v>5.8000000000000007</v>
      </c>
    </row>
    <row r="1216" spans="1:2" x14ac:dyDescent="0.3">
      <c r="A1216" s="2" t="s">
        <v>1315</v>
      </c>
      <c r="B1216" s="4">
        <v>5.8</v>
      </c>
    </row>
    <row r="1217" spans="1:2" x14ac:dyDescent="0.3">
      <c r="A1217" s="2" t="s">
        <v>979</v>
      </c>
      <c r="B1217" s="4">
        <v>5.8</v>
      </c>
    </row>
    <row r="1218" spans="1:2" x14ac:dyDescent="0.3">
      <c r="A1218" s="2" t="s">
        <v>947</v>
      </c>
      <c r="B1218" s="4">
        <v>5.8</v>
      </c>
    </row>
    <row r="1219" spans="1:2" x14ac:dyDescent="0.3">
      <c r="A1219" s="2" t="s">
        <v>1742</v>
      </c>
      <c r="B1219" s="4">
        <v>5.8</v>
      </c>
    </row>
    <row r="1220" spans="1:2" x14ac:dyDescent="0.3">
      <c r="A1220" s="2" t="s">
        <v>1643</v>
      </c>
      <c r="B1220" s="4">
        <v>5.8</v>
      </c>
    </row>
    <row r="1221" spans="1:2" x14ac:dyDescent="0.3">
      <c r="A1221" s="2" t="s">
        <v>628</v>
      </c>
      <c r="B1221" s="4">
        <v>5.8</v>
      </c>
    </row>
    <row r="1222" spans="1:2" x14ac:dyDescent="0.3">
      <c r="A1222" s="2" t="s">
        <v>766</v>
      </c>
      <c r="B1222" s="4">
        <v>5.8</v>
      </c>
    </row>
    <row r="1223" spans="1:2" x14ac:dyDescent="0.3">
      <c r="A1223" s="2" t="s">
        <v>1292</v>
      </c>
      <c r="B1223" s="4">
        <v>5.8</v>
      </c>
    </row>
    <row r="1224" spans="1:2" x14ac:dyDescent="0.3">
      <c r="A1224" s="2" t="s">
        <v>365</v>
      </c>
      <c r="B1224" s="4">
        <v>5.8</v>
      </c>
    </row>
    <row r="1225" spans="1:2" x14ac:dyDescent="0.3">
      <c r="A1225" s="2" t="s">
        <v>1660</v>
      </c>
      <c r="B1225" s="4">
        <v>5.8</v>
      </c>
    </row>
    <row r="1226" spans="1:2" x14ac:dyDescent="0.3">
      <c r="A1226" s="2" t="s">
        <v>474</v>
      </c>
      <c r="B1226" s="4">
        <v>5.8</v>
      </c>
    </row>
    <row r="1227" spans="1:2" x14ac:dyDescent="0.3">
      <c r="A1227" s="2" t="s">
        <v>634</v>
      </c>
      <c r="B1227" s="4">
        <v>5.8</v>
      </c>
    </row>
    <row r="1228" spans="1:2" x14ac:dyDescent="0.3">
      <c r="A1228" s="2" t="s">
        <v>1204</v>
      </c>
      <c r="B1228" s="4">
        <v>5.8</v>
      </c>
    </row>
    <row r="1229" spans="1:2" x14ac:dyDescent="0.3">
      <c r="A1229" s="2" t="s">
        <v>1054</v>
      </c>
      <c r="B1229" s="4">
        <v>5.8</v>
      </c>
    </row>
    <row r="1230" spans="1:2" x14ac:dyDescent="0.3">
      <c r="A1230" s="2" t="s">
        <v>937</v>
      </c>
      <c r="B1230" s="4">
        <v>5.8</v>
      </c>
    </row>
    <row r="1231" spans="1:2" x14ac:dyDescent="0.3">
      <c r="A1231" s="2" t="s">
        <v>249</v>
      </c>
      <c r="B1231" s="4">
        <v>5.8</v>
      </c>
    </row>
    <row r="1232" spans="1:2" x14ac:dyDescent="0.3">
      <c r="A1232" s="2" t="s">
        <v>1024</v>
      </c>
      <c r="B1232" s="4">
        <v>5.8</v>
      </c>
    </row>
    <row r="1233" spans="1:2" x14ac:dyDescent="0.3">
      <c r="A1233" s="2" t="s">
        <v>1636</v>
      </c>
      <c r="B1233" s="4">
        <v>5.8</v>
      </c>
    </row>
    <row r="1234" spans="1:2" x14ac:dyDescent="0.3">
      <c r="A1234" s="2" t="s">
        <v>1537</v>
      </c>
      <c r="B1234" s="4">
        <v>5.8</v>
      </c>
    </row>
    <row r="1235" spans="1:2" x14ac:dyDescent="0.3">
      <c r="A1235" s="2" t="s">
        <v>188</v>
      </c>
      <c r="B1235" s="4">
        <v>5.8</v>
      </c>
    </row>
    <row r="1236" spans="1:2" x14ac:dyDescent="0.3">
      <c r="A1236" s="2" t="s">
        <v>1059</v>
      </c>
      <c r="B1236" s="4">
        <v>5.8</v>
      </c>
    </row>
    <row r="1237" spans="1:2" x14ac:dyDescent="0.3">
      <c r="A1237" s="2" t="s">
        <v>1454</v>
      </c>
      <c r="B1237" s="4">
        <v>5.8</v>
      </c>
    </row>
    <row r="1238" spans="1:2" x14ac:dyDescent="0.3">
      <c r="A1238" s="2" t="s">
        <v>919</v>
      </c>
      <c r="B1238" s="4">
        <v>5.8</v>
      </c>
    </row>
    <row r="1239" spans="1:2" x14ac:dyDescent="0.3">
      <c r="A1239" s="2" t="s">
        <v>1279</v>
      </c>
      <c r="B1239" s="4">
        <v>5.8</v>
      </c>
    </row>
    <row r="1240" spans="1:2" x14ac:dyDescent="0.3">
      <c r="A1240" s="2" t="s">
        <v>938</v>
      </c>
      <c r="B1240" s="4">
        <v>5.8</v>
      </c>
    </row>
    <row r="1241" spans="1:2" x14ac:dyDescent="0.3">
      <c r="A1241" s="2" t="s">
        <v>303</v>
      </c>
      <c r="B1241" s="4">
        <v>5.7799999999999994</v>
      </c>
    </row>
    <row r="1242" spans="1:2" x14ac:dyDescent="0.3">
      <c r="A1242" s="2" t="s">
        <v>511</v>
      </c>
      <c r="B1242" s="4">
        <v>5.7666666666666666</v>
      </c>
    </row>
    <row r="1243" spans="1:2" x14ac:dyDescent="0.3">
      <c r="A1243" s="2" t="s">
        <v>1214</v>
      </c>
      <c r="B1243" s="4">
        <v>5.7666666666666657</v>
      </c>
    </row>
    <row r="1244" spans="1:2" x14ac:dyDescent="0.3">
      <c r="A1244" s="2" t="s">
        <v>672</v>
      </c>
      <c r="B1244" s="4">
        <v>5.76</v>
      </c>
    </row>
    <row r="1245" spans="1:2" x14ac:dyDescent="0.3">
      <c r="A1245" s="2" t="s">
        <v>262</v>
      </c>
      <c r="B1245" s="4">
        <v>5.75</v>
      </c>
    </row>
    <row r="1246" spans="1:2" x14ac:dyDescent="0.3">
      <c r="A1246" s="2" t="s">
        <v>251</v>
      </c>
      <c r="B1246" s="4">
        <v>5.746666666666667</v>
      </c>
    </row>
    <row r="1247" spans="1:2" x14ac:dyDescent="0.3">
      <c r="A1247" s="2" t="s">
        <v>981</v>
      </c>
      <c r="B1247" s="4">
        <v>5.7333333333333334</v>
      </c>
    </row>
    <row r="1248" spans="1:2" x14ac:dyDescent="0.3">
      <c r="A1248" s="2" t="s">
        <v>257</v>
      </c>
      <c r="B1248" s="4">
        <v>5.7333333333333325</v>
      </c>
    </row>
    <row r="1249" spans="1:2" x14ac:dyDescent="0.3">
      <c r="A1249" s="2" t="s">
        <v>1111</v>
      </c>
      <c r="B1249" s="4">
        <v>5.7249999999999996</v>
      </c>
    </row>
    <row r="1250" spans="1:2" x14ac:dyDescent="0.3">
      <c r="A1250" s="2" t="s">
        <v>1298</v>
      </c>
      <c r="B1250" s="4">
        <v>5.7</v>
      </c>
    </row>
    <row r="1251" spans="1:2" x14ac:dyDescent="0.3">
      <c r="A1251" s="2" t="s">
        <v>1243</v>
      </c>
      <c r="B1251" s="4">
        <v>5.7</v>
      </c>
    </row>
    <row r="1252" spans="1:2" x14ac:dyDescent="0.3">
      <c r="A1252" s="2" t="s">
        <v>1573</v>
      </c>
      <c r="B1252" s="4">
        <v>5.7</v>
      </c>
    </row>
    <row r="1253" spans="1:2" x14ac:dyDescent="0.3">
      <c r="A1253" s="2" t="s">
        <v>455</v>
      </c>
      <c r="B1253" s="4">
        <v>5.7</v>
      </c>
    </row>
    <row r="1254" spans="1:2" x14ac:dyDescent="0.3">
      <c r="A1254" s="2" t="s">
        <v>1641</v>
      </c>
      <c r="B1254" s="4">
        <v>5.7</v>
      </c>
    </row>
    <row r="1255" spans="1:2" x14ac:dyDescent="0.3">
      <c r="A1255" s="2" t="s">
        <v>1458</v>
      </c>
      <c r="B1255" s="4">
        <v>5.7</v>
      </c>
    </row>
    <row r="1256" spans="1:2" x14ac:dyDescent="0.3">
      <c r="A1256" s="2" t="s">
        <v>1684</v>
      </c>
      <c r="B1256" s="4">
        <v>5.7</v>
      </c>
    </row>
    <row r="1257" spans="1:2" x14ac:dyDescent="0.3">
      <c r="A1257" s="2" t="s">
        <v>1626</v>
      </c>
      <c r="B1257" s="4">
        <v>5.7</v>
      </c>
    </row>
    <row r="1258" spans="1:2" x14ac:dyDescent="0.3">
      <c r="A1258" s="2" t="s">
        <v>1008</v>
      </c>
      <c r="B1258" s="4">
        <v>5.7</v>
      </c>
    </row>
    <row r="1259" spans="1:2" x14ac:dyDescent="0.3">
      <c r="A1259" s="2" t="s">
        <v>691</v>
      </c>
      <c r="B1259" s="4">
        <v>5.7</v>
      </c>
    </row>
    <row r="1260" spans="1:2" x14ac:dyDescent="0.3">
      <c r="A1260" s="2" t="s">
        <v>1606</v>
      </c>
      <c r="B1260" s="4">
        <v>5.7</v>
      </c>
    </row>
    <row r="1261" spans="1:2" x14ac:dyDescent="0.3">
      <c r="A1261" s="2" t="s">
        <v>1334</v>
      </c>
      <c r="B1261" s="4">
        <v>5.7</v>
      </c>
    </row>
    <row r="1262" spans="1:2" x14ac:dyDescent="0.3">
      <c r="A1262" s="2" t="s">
        <v>1713</v>
      </c>
      <c r="B1262" s="4">
        <v>5.7</v>
      </c>
    </row>
    <row r="1263" spans="1:2" x14ac:dyDescent="0.3">
      <c r="A1263" s="2" t="s">
        <v>942</v>
      </c>
      <c r="B1263" s="4">
        <v>5.7</v>
      </c>
    </row>
    <row r="1264" spans="1:2" x14ac:dyDescent="0.3">
      <c r="A1264" s="2" t="s">
        <v>123</v>
      </c>
      <c r="B1264" s="4">
        <v>5.7</v>
      </c>
    </row>
    <row r="1265" spans="1:2" x14ac:dyDescent="0.3">
      <c r="A1265" s="2" t="s">
        <v>1108</v>
      </c>
      <c r="B1265" s="4">
        <v>5.7</v>
      </c>
    </row>
    <row r="1266" spans="1:2" x14ac:dyDescent="0.3">
      <c r="A1266" s="2" t="s">
        <v>1195</v>
      </c>
      <c r="B1266" s="4">
        <v>5.7</v>
      </c>
    </row>
    <row r="1267" spans="1:2" x14ac:dyDescent="0.3">
      <c r="A1267" s="2" t="s">
        <v>1165</v>
      </c>
      <c r="B1267" s="4">
        <v>5.7</v>
      </c>
    </row>
    <row r="1268" spans="1:2" x14ac:dyDescent="0.3">
      <c r="A1268" s="2" t="s">
        <v>1014</v>
      </c>
      <c r="B1268" s="4">
        <v>5.7</v>
      </c>
    </row>
    <row r="1269" spans="1:2" x14ac:dyDescent="0.3">
      <c r="A1269" s="2" t="s">
        <v>1330</v>
      </c>
      <c r="B1269" s="4">
        <v>5.7</v>
      </c>
    </row>
    <row r="1270" spans="1:2" x14ac:dyDescent="0.3">
      <c r="A1270" s="2" t="s">
        <v>1363</v>
      </c>
      <c r="B1270" s="4">
        <v>5.7</v>
      </c>
    </row>
    <row r="1271" spans="1:2" x14ac:dyDescent="0.3">
      <c r="A1271" s="2" t="s">
        <v>315</v>
      </c>
      <c r="B1271" s="4">
        <v>5.7</v>
      </c>
    </row>
    <row r="1272" spans="1:2" x14ac:dyDescent="0.3">
      <c r="A1272" s="2" t="s">
        <v>472</v>
      </c>
      <c r="B1272" s="4">
        <v>5.7</v>
      </c>
    </row>
    <row r="1273" spans="1:2" x14ac:dyDescent="0.3">
      <c r="A1273" s="2" t="s">
        <v>1306</v>
      </c>
      <c r="B1273" s="4">
        <v>5.6999999999999993</v>
      </c>
    </row>
    <row r="1274" spans="1:2" x14ac:dyDescent="0.3">
      <c r="A1274" s="2" t="s">
        <v>693</v>
      </c>
      <c r="B1274" s="4">
        <v>5.6999999999999993</v>
      </c>
    </row>
    <row r="1275" spans="1:2" x14ac:dyDescent="0.3">
      <c r="A1275" s="2" t="s">
        <v>189</v>
      </c>
      <c r="B1275" s="4">
        <v>5.6999999999999993</v>
      </c>
    </row>
    <row r="1276" spans="1:2" x14ac:dyDescent="0.3">
      <c r="A1276" s="2" t="s">
        <v>578</v>
      </c>
      <c r="B1276" s="4">
        <v>5.6999999999999993</v>
      </c>
    </row>
    <row r="1277" spans="1:2" x14ac:dyDescent="0.3">
      <c r="A1277" s="2" t="s">
        <v>734</v>
      </c>
      <c r="B1277" s="4">
        <v>5.6999999999999993</v>
      </c>
    </row>
    <row r="1278" spans="1:2" x14ac:dyDescent="0.3">
      <c r="A1278" s="2" t="s">
        <v>487</v>
      </c>
      <c r="B1278" s="4">
        <v>5.6923076923076925</v>
      </c>
    </row>
    <row r="1279" spans="1:2" x14ac:dyDescent="0.3">
      <c r="A1279" s="2" t="s">
        <v>78</v>
      </c>
      <c r="B1279" s="4">
        <v>5.6899999999999995</v>
      </c>
    </row>
    <row r="1280" spans="1:2" x14ac:dyDescent="0.3">
      <c r="A1280" s="2" t="s">
        <v>308</v>
      </c>
      <c r="B1280" s="4">
        <v>5.6749999999999998</v>
      </c>
    </row>
    <row r="1281" spans="1:2" x14ac:dyDescent="0.3">
      <c r="A1281" s="2" t="s">
        <v>92</v>
      </c>
      <c r="B1281" s="4">
        <v>5.6749999999999998</v>
      </c>
    </row>
    <row r="1282" spans="1:2" x14ac:dyDescent="0.3">
      <c r="A1282" s="2" t="s">
        <v>1070</v>
      </c>
      <c r="B1282" s="4">
        <v>5.666666666666667</v>
      </c>
    </row>
    <row r="1283" spans="1:2" x14ac:dyDescent="0.3">
      <c r="A1283" s="2" t="s">
        <v>433</v>
      </c>
      <c r="B1283" s="4">
        <v>5.6624999999999996</v>
      </c>
    </row>
    <row r="1284" spans="1:2" x14ac:dyDescent="0.3">
      <c r="A1284" s="2" t="s">
        <v>130</v>
      </c>
      <c r="B1284" s="4">
        <v>5.65</v>
      </c>
    </row>
    <row r="1285" spans="1:2" x14ac:dyDescent="0.3">
      <c r="A1285" s="2" t="s">
        <v>701</v>
      </c>
      <c r="B1285" s="4">
        <v>5.65</v>
      </c>
    </row>
    <row r="1286" spans="1:2" x14ac:dyDescent="0.3">
      <c r="A1286" s="2" t="s">
        <v>704</v>
      </c>
      <c r="B1286" s="4">
        <v>5.65</v>
      </c>
    </row>
    <row r="1287" spans="1:2" x14ac:dyDescent="0.3">
      <c r="A1287" s="2" t="s">
        <v>391</v>
      </c>
      <c r="B1287" s="4">
        <v>5.65</v>
      </c>
    </row>
    <row r="1288" spans="1:2" x14ac:dyDescent="0.3">
      <c r="A1288" s="2" t="s">
        <v>753</v>
      </c>
      <c r="B1288" s="4">
        <v>5.65</v>
      </c>
    </row>
    <row r="1289" spans="1:2" x14ac:dyDescent="0.3">
      <c r="A1289" s="2" t="s">
        <v>848</v>
      </c>
      <c r="B1289" s="4">
        <v>5.65</v>
      </c>
    </row>
    <row r="1290" spans="1:2" x14ac:dyDescent="0.3">
      <c r="A1290" s="2" t="s">
        <v>1163</v>
      </c>
      <c r="B1290" s="4">
        <v>5.6333333333333329</v>
      </c>
    </row>
    <row r="1291" spans="1:2" x14ac:dyDescent="0.3">
      <c r="A1291" s="2" t="s">
        <v>429</v>
      </c>
      <c r="B1291" s="4">
        <v>5.6333333333333329</v>
      </c>
    </row>
    <row r="1292" spans="1:2" x14ac:dyDescent="0.3">
      <c r="A1292" s="2" t="s">
        <v>285</v>
      </c>
      <c r="B1292" s="4">
        <v>5.6333333333333329</v>
      </c>
    </row>
    <row r="1293" spans="1:2" x14ac:dyDescent="0.3">
      <c r="A1293" s="2" t="s">
        <v>583</v>
      </c>
      <c r="B1293" s="4">
        <v>5.625</v>
      </c>
    </row>
    <row r="1294" spans="1:2" x14ac:dyDescent="0.3">
      <c r="A1294" s="2" t="s">
        <v>256</v>
      </c>
      <c r="B1294" s="4">
        <v>5.6000000000000005</v>
      </c>
    </row>
    <row r="1295" spans="1:2" x14ac:dyDescent="0.3">
      <c r="A1295" s="2" t="s">
        <v>86</v>
      </c>
      <c r="B1295" s="4">
        <v>5.6000000000000005</v>
      </c>
    </row>
    <row r="1296" spans="1:2" x14ac:dyDescent="0.3">
      <c r="A1296" s="2" t="s">
        <v>1196</v>
      </c>
      <c r="B1296" s="4">
        <v>5.6</v>
      </c>
    </row>
    <row r="1297" spans="1:2" x14ac:dyDescent="0.3">
      <c r="A1297" s="2" t="s">
        <v>1144</v>
      </c>
      <c r="B1297" s="4">
        <v>5.6</v>
      </c>
    </row>
    <row r="1298" spans="1:2" x14ac:dyDescent="0.3">
      <c r="A1298" s="2" t="s">
        <v>872</v>
      </c>
      <c r="B1298" s="4">
        <v>5.6</v>
      </c>
    </row>
    <row r="1299" spans="1:2" x14ac:dyDescent="0.3">
      <c r="A1299" s="2" t="s">
        <v>1317</v>
      </c>
      <c r="B1299" s="4">
        <v>5.6</v>
      </c>
    </row>
    <row r="1300" spans="1:2" x14ac:dyDescent="0.3">
      <c r="A1300" s="2" t="s">
        <v>1720</v>
      </c>
      <c r="B1300" s="4">
        <v>5.6</v>
      </c>
    </row>
    <row r="1301" spans="1:2" x14ac:dyDescent="0.3">
      <c r="A1301" s="2" t="s">
        <v>987</v>
      </c>
      <c r="B1301" s="4">
        <v>5.6</v>
      </c>
    </row>
    <row r="1302" spans="1:2" x14ac:dyDescent="0.3">
      <c r="A1302" s="2" t="s">
        <v>543</v>
      </c>
      <c r="B1302" s="4">
        <v>5.6</v>
      </c>
    </row>
    <row r="1303" spans="1:2" x14ac:dyDescent="0.3">
      <c r="A1303" s="2" t="s">
        <v>1393</v>
      </c>
      <c r="B1303" s="4">
        <v>5.6</v>
      </c>
    </row>
    <row r="1304" spans="1:2" x14ac:dyDescent="0.3">
      <c r="A1304" s="2" t="s">
        <v>480</v>
      </c>
      <c r="B1304" s="4">
        <v>5.6</v>
      </c>
    </row>
    <row r="1305" spans="1:2" x14ac:dyDescent="0.3">
      <c r="A1305" s="2" t="s">
        <v>1426</v>
      </c>
      <c r="B1305" s="4">
        <v>5.6</v>
      </c>
    </row>
    <row r="1306" spans="1:2" x14ac:dyDescent="0.3">
      <c r="A1306" s="2" t="s">
        <v>860</v>
      </c>
      <c r="B1306" s="4">
        <v>5.6</v>
      </c>
    </row>
    <row r="1307" spans="1:2" x14ac:dyDescent="0.3">
      <c r="A1307" s="2" t="s">
        <v>806</v>
      </c>
      <c r="B1307" s="4">
        <v>5.6</v>
      </c>
    </row>
    <row r="1308" spans="1:2" x14ac:dyDescent="0.3">
      <c r="A1308" s="2" t="s">
        <v>907</v>
      </c>
      <c r="B1308" s="4">
        <v>5.6</v>
      </c>
    </row>
    <row r="1309" spans="1:2" x14ac:dyDescent="0.3">
      <c r="A1309" s="2" t="s">
        <v>1149</v>
      </c>
      <c r="B1309" s="4">
        <v>5.6</v>
      </c>
    </row>
    <row r="1310" spans="1:2" x14ac:dyDescent="0.3">
      <c r="A1310" s="2" t="s">
        <v>1374</v>
      </c>
      <c r="B1310" s="4">
        <v>5.6</v>
      </c>
    </row>
    <row r="1311" spans="1:2" x14ac:dyDescent="0.3">
      <c r="A1311" s="2" t="s">
        <v>742</v>
      </c>
      <c r="B1311" s="4">
        <v>5.6</v>
      </c>
    </row>
    <row r="1312" spans="1:2" x14ac:dyDescent="0.3">
      <c r="A1312" s="2" t="s">
        <v>652</v>
      </c>
      <c r="B1312" s="4">
        <v>5.6</v>
      </c>
    </row>
    <row r="1313" spans="1:2" x14ac:dyDescent="0.3">
      <c r="A1313" s="2" t="s">
        <v>372</v>
      </c>
      <c r="B1313" s="4">
        <v>5.6</v>
      </c>
    </row>
    <row r="1314" spans="1:2" x14ac:dyDescent="0.3">
      <c r="A1314" s="2" t="s">
        <v>1741</v>
      </c>
      <c r="B1314" s="4">
        <v>5.6</v>
      </c>
    </row>
    <row r="1315" spans="1:2" x14ac:dyDescent="0.3">
      <c r="A1315" s="2" t="s">
        <v>1706</v>
      </c>
      <c r="B1315" s="4">
        <v>5.6</v>
      </c>
    </row>
    <row r="1316" spans="1:2" x14ac:dyDescent="0.3">
      <c r="A1316" s="2" t="s">
        <v>855</v>
      </c>
      <c r="B1316" s="4">
        <v>5.6</v>
      </c>
    </row>
    <row r="1317" spans="1:2" x14ac:dyDescent="0.3">
      <c r="A1317" s="2" t="s">
        <v>876</v>
      </c>
      <c r="B1317" s="4">
        <v>5.6</v>
      </c>
    </row>
    <row r="1318" spans="1:2" x14ac:dyDescent="0.3">
      <c r="A1318" s="2" t="s">
        <v>1326</v>
      </c>
      <c r="B1318" s="4">
        <v>5.6</v>
      </c>
    </row>
    <row r="1319" spans="1:2" x14ac:dyDescent="0.3">
      <c r="A1319" s="2" t="s">
        <v>1487</v>
      </c>
      <c r="B1319" s="4">
        <v>5.6</v>
      </c>
    </row>
    <row r="1320" spans="1:2" x14ac:dyDescent="0.3">
      <c r="A1320" s="2" t="s">
        <v>1379</v>
      </c>
      <c r="B1320" s="4">
        <v>5.6</v>
      </c>
    </row>
    <row r="1321" spans="1:2" x14ac:dyDescent="0.3">
      <c r="A1321" s="2" t="s">
        <v>483</v>
      </c>
      <c r="B1321" s="4">
        <v>5.6</v>
      </c>
    </row>
    <row r="1322" spans="1:2" x14ac:dyDescent="0.3">
      <c r="A1322" s="2" t="s">
        <v>1528</v>
      </c>
      <c r="B1322" s="4">
        <v>5.6</v>
      </c>
    </row>
    <row r="1323" spans="1:2" x14ac:dyDescent="0.3">
      <c r="A1323" s="2" t="s">
        <v>1645</v>
      </c>
      <c r="B1323" s="4">
        <v>5.6</v>
      </c>
    </row>
    <row r="1324" spans="1:2" x14ac:dyDescent="0.3">
      <c r="A1324" s="2" t="s">
        <v>1463</v>
      </c>
      <c r="B1324" s="4">
        <v>5.6</v>
      </c>
    </row>
    <row r="1325" spans="1:2" x14ac:dyDescent="0.3">
      <c r="A1325" s="2" t="s">
        <v>1013</v>
      </c>
      <c r="B1325" s="4">
        <v>5.6</v>
      </c>
    </row>
    <row r="1326" spans="1:2" x14ac:dyDescent="0.3">
      <c r="A1326" s="2" t="s">
        <v>711</v>
      </c>
      <c r="B1326" s="4">
        <v>5.6</v>
      </c>
    </row>
    <row r="1327" spans="1:2" x14ac:dyDescent="0.3">
      <c r="A1327" s="2" t="s">
        <v>1025</v>
      </c>
      <c r="B1327" s="4">
        <v>5.6</v>
      </c>
    </row>
    <row r="1328" spans="1:2" x14ac:dyDescent="0.3">
      <c r="A1328" s="2" t="s">
        <v>1295</v>
      </c>
      <c r="B1328" s="4">
        <v>5.6</v>
      </c>
    </row>
    <row r="1329" spans="1:2" x14ac:dyDescent="0.3">
      <c r="A1329" s="2" t="s">
        <v>916</v>
      </c>
      <c r="B1329" s="4">
        <v>5.6</v>
      </c>
    </row>
    <row r="1330" spans="1:2" x14ac:dyDescent="0.3">
      <c r="A1330" s="2" t="s">
        <v>1775</v>
      </c>
      <c r="B1330" s="4">
        <v>5.6</v>
      </c>
    </row>
    <row r="1331" spans="1:2" x14ac:dyDescent="0.3">
      <c r="A1331" s="2" t="s">
        <v>784</v>
      </c>
      <c r="B1331" s="4">
        <v>5.6</v>
      </c>
    </row>
    <row r="1332" spans="1:2" x14ac:dyDescent="0.3">
      <c r="A1332" s="2" t="s">
        <v>324</v>
      </c>
      <c r="B1332" s="4">
        <v>5.6</v>
      </c>
    </row>
    <row r="1333" spans="1:2" x14ac:dyDescent="0.3">
      <c r="A1333" s="2" t="s">
        <v>1205</v>
      </c>
      <c r="B1333" s="4">
        <v>5.6</v>
      </c>
    </row>
    <row r="1334" spans="1:2" x14ac:dyDescent="0.3">
      <c r="A1334" s="2" t="s">
        <v>589</v>
      </c>
      <c r="B1334" s="4">
        <v>5.6</v>
      </c>
    </row>
    <row r="1335" spans="1:2" x14ac:dyDescent="0.3">
      <c r="A1335" s="2" t="s">
        <v>1401</v>
      </c>
      <c r="B1335" s="4">
        <v>5.5666666666666673</v>
      </c>
    </row>
    <row r="1336" spans="1:2" x14ac:dyDescent="0.3">
      <c r="A1336" s="2" t="s">
        <v>458</v>
      </c>
      <c r="B1336" s="4">
        <v>5.5600000000000005</v>
      </c>
    </row>
    <row r="1337" spans="1:2" x14ac:dyDescent="0.3">
      <c r="A1337" s="2" t="s">
        <v>891</v>
      </c>
      <c r="B1337" s="4">
        <v>5.5500000000000007</v>
      </c>
    </row>
    <row r="1338" spans="1:2" x14ac:dyDescent="0.3">
      <c r="A1338" s="2" t="s">
        <v>404</v>
      </c>
      <c r="B1338" s="4">
        <v>5.55</v>
      </c>
    </row>
    <row r="1339" spans="1:2" x14ac:dyDescent="0.3">
      <c r="A1339" s="2" t="s">
        <v>606</v>
      </c>
      <c r="B1339" s="4">
        <v>5.55</v>
      </c>
    </row>
    <row r="1340" spans="1:2" x14ac:dyDescent="0.3">
      <c r="A1340" s="2" t="s">
        <v>443</v>
      </c>
      <c r="B1340" s="4">
        <v>5.5333333333333341</v>
      </c>
    </row>
    <row r="1341" spans="1:2" x14ac:dyDescent="0.3">
      <c r="A1341" s="2" t="s">
        <v>416</v>
      </c>
      <c r="B1341" s="4">
        <v>5.5333333333333341</v>
      </c>
    </row>
    <row r="1342" spans="1:2" x14ac:dyDescent="0.3">
      <c r="A1342" s="2" t="s">
        <v>199</v>
      </c>
      <c r="B1342" s="4">
        <v>5.52</v>
      </c>
    </row>
    <row r="1343" spans="1:2" x14ac:dyDescent="0.3">
      <c r="A1343" s="2" t="s">
        <v>573</v>
      </c>
      <c r="B1343" s="4">
        <v>5.5166666666666666</v>
      </c>
    </row>
    <row r="1344" spans="1:2" x14ac:dyDescent="0.3">
      <c r="A1344" s="2" t="s">
        <v>956</v>
      </c>
      <c r="B1344" s="4">
        <v>5.5</v>
      </c>
    </row>
    <row r="1345" spans="1:2" x14ac:dyDescent="0.3">
      <c r="A1345" s="2" t="s">
        <v>88</v>
      </c>
      <c r="B1345" s="4">
        <v>5.5</v>
      </c>
    </row>
    <row r="1346" spans="1:2" x14ac:dyDescent="0.3">
      <c r="A1346" s="2" t="s">
        <v>1282</v>
      </c>
      <c r="B1346" s="4">
        <v>5.5</v>
      </c>
    </row>
    <row r="1347" spans="1:2" x14ac:dyDescent="0.3">
      <c r="A1347" s="2" t="s">
        <v>234</v>
      </c>
      <c r="B1347" s="4">
        <v>5.5</v>
      </c>
    </row>
    <row r="1348" spans="1:2" x14ac:dyDescent="0.3">
      <c r="A1348" s="2" t="s">
        <v>719</v>
      </c>
      <c r="B1348" s="4">
        <v>5.5</v>
      </c>
    </row>
    <row r="1349" spans="1:2" x14ac:dyDescent="0.3">
      <c r="A1349" s="2" t="s">
        <v>495</v>
      </c>
      <c r="B1349" s="4">
        <v>5.5</v>
      </c>
    </row>
    <row r="1350" spans="1:2" x14ac:dyDescent="0.3">
      <c r="A1350" s="2" t="s">
        <v>409</v>
      </c>
      <c r="B1350" s="4">
        <v>5.5</v>
      </c>
    </row>
    <row r="1351" spans="1:2" x14ac:dyDescent="0.3">
      <c r="A1351" s="2" t="s">
        <v>1769</v>
      </c>
      <c r="B1351" s="4">
        <v>5.5</v>
      </c>
    </row>
    <row r="1352" spans="1:2" x14ac:dyDescent="0.3">
      <c r="A1352" s="2" t="s">
        <v>297</v>
      </c>
      <c r="B1352" s="4">
        <v>5.5</v>
      </c>
    </row>
    <row r="1353" spans="1:2" x14ac:dyDescent="0.3">
      <c r="A1353" s="2" t="s">
        <v>1339</v>
      </c>
      <c r="B1353" s="4">
        <v>5.5</v>
      </c>
    </row>
    <row r="1354" spans="1:2" x14ac:dyDescent="0.3">
      <c r="A1354" s="2" t="s">
        <v>1446</v>
      </c>
      <c r="B1354" s="4">
        <v>5.5</v>
      </c>
    </row>
    <row r="1355" spans="1:2" x14ac:dyDescent="0.3">
      <c r="A1355" s="2" t="s">
        <v>1168</v>
      </c>
      <c r="B1355" s="4">
        <v>5.5</v>
      </c>
    </row>
    <row r="1356" spans="1:2" x14ac:dyDescent="0.3">
      <c r="A1356" s="2" t="s">
        <v>1323</v>
      </c>
      <c r="B1356" s="4">
        <v>5.5</v>
      </c>
    </row>
    <row r="1357" spans="1:2" x14ac:dyDescent="0.3">
      <c r="A1357" s="2" t="s">
        <v>741</v>
      </c>
      <c r="B1357" s="4">
        <v>5.5</v>
      </c>
    </row>
    <row r="1358" spans="1:2" x14ac:dyDescent="0.3">
      <c r="A1358" s="2" t="s">
        <v>885</v>
      </c>
      <c r="B1358" s="4">
        <v>5.5</v>
      </c>
    </row>
    <row r="1359" spans="1:2" x14ac:dyDescent="0.3">
      <c r="A1359" s="2" t="s">
        <v>1032</v>
      </c>
      <c r="B1359" s="4">
        <v>5.5</v>
      </c>
    </row>
    <row r="1360" spans="1:2" x14ac:dyDescent="0.3">
      <c r="A1360" s="2" t="s">
        <v>530</v>
      </c>
      <c r="B1360" s="4">
        <v>5.5</v>
      </c>
    </row>
    <row r="1361" spans="1:2" x14ac:dyDescent="0.3">
      <c r="A1361" s="2" t="s">
        <v>445</v>
      </c>
      <c r="B1361" s="4">
        <v>5.5</v>
      </c>
    </row>
    <row r="1362" spans="1:2" x14ac:dyDescent="0.3">
      <c r="A1362" s="2" t="s">
        <v>1007</v>
      </c>
      <c r="B1362" s="4">
        <v>5.5</v>
      </c>
    </row>
    <row r="1363" spans="1:2" x14ac:dyDescent="0.3">
      <c r="A1363" s="2" t="s">
        <v>1296</v>
      </c>
      <c r="B1363" s="4">
        <v>5.5</v>
      </c>
    </row>
    <row r="1364" spans="1:2" x14ac:dyDescent="0.3">
      <c r="A1364" s="2" t="s">
        <v>647</v>
      </c>
      <c r="B1364" s="4">
        <v>5.5</v>
      </c>
    </row>
    <row r="1365" spans="1:2" x14ac:dyDescent="0.3">
      <c r="A1365" s="2" t="s">
        <v>1127</v>
      </c>
      <c r="B1365" s="4">
        <v>5.5</v>
      </c>
    </row>
    <row r="1366" spans="1:2" x14ac:dyDescent="0.3">
      <c r="A1366" s="2" t="s">
        <v>547</v>
      </c>
      <c r="B1366" s="4">
        <v>5.5</v>
      </c>
    </row>
    <row r="1367" spans="1:2" x14ac:dyDescent="0.3">
      <c r="A1367" s="2" t="s">
        <v>1619</v>
      </c>
      <c r="B1367" s="4">
        <v>5.5</v>
      </c>
    </row>
    <row r="1368" spans="1:2" x14ac:dyDescent="0.3">
      <c r="A1368" s="2" t="s">
        <v>1711</v>
      </c>
      <c r="B1368" s="4">
        <v>5.5</v>
      </c>
    </row>
    <row r="1369" spans="1:2" x14ac:dyDescent="0.3">
      <c r="A1369" s="2" t="s">
        <v>466</v>
      </c>
      <c r="B1369" s="4">
        <v>5.4666666666666659</v>
      </c>
    </row>
    <row r="1370" spans="1:2" x14ac:dyDescent="0.3">
      <c r="A1370" s="2" t="s">
        <v>439</v>
      </c>
      <c r="B1370" s="4">
        <v>5.45</v>
      </c>
    </row>
    <row r="1371" spans="1:2" x14ac:dyDescent="0.3">
      <c r="A1371" s="2" t="s">
        <v>462</v>
      </c>
      <c r="B1371" s="4">
        <v>5.45</v>
      </c>
    </row>
    <row r="1372" spans="1:2" x14ac:dyDescent="0.3">
      <c r="A1372" s="2" t="s">
        <v>952</v>
      </c>
      <c r="B1372" s="4">
        <v>5.45</v>
      </c>
    </row>
    <row r="1373" spans="1:2" x14ac:dyDescent="0.3">
      <c r="A1373" s="2" t="s">
        <v>508</v>
      </c>
      <c r="B1373" s="4">
        <v>5.45</v>
      </c>
    </row>
    <row r="1374" spans="1:2" x14ac:dyDescent="0.3">
      <c r="A1374" s="2" t="s">
        <v>852</v>
      </c>
      <c r="B1374" s="4">
        <v>5.45</v>
      </c>
    </row>
    <row r="1375" spans="1:2" x14ac:dyDescent="0.3">
      <c r="A1375" s="2" t="s">
        <v>1142</v>
      </c>
      <c r="B1375" s="4">
        <v>5.45</v>
      </c>
    </row>
    <row r="1376" spans="1:2" x14ac:dyDescent="0.3">
      <c r="A1376" s="2" t="s">
        <v>781</v>
      </c>
      <c r="B1376" s="4">
        <v>5.45</v>
      </c>
    </row>
    <row r="1377" spans="1:2" x14ac:dyDescent="0.3">
      <c r="A1377" s="2" t="s">
        <v>1028</v>
      </c>
      <c r="B1377" s="4">
        <v>5.45</v>
      </c>
    </row>
    <row r="1378" spans="1:2" x14ac:dyDescent="0.3">
      <c r="A1378" s="2" t="s">
        <v>571</v>
      </c>
      <c r="B1378" s="4">
        <v>5.4499999999999993</v>
      </c>
    </row>
    <row r="1379" spans="1:2" x14ac:dyDescent="0.3">
      <c r="A1379" s="2" t="s">
        <v>580</v>
      </c>
      <c r="B1379" s="4">
        <v>5.4000000000000012</v>
      </c>
    </row>
    <row r="1380" spans="1:2" x14ac:dyDescent="0.3">
      <c r="A1380" s="2" t="s">
        <v>212</v>
      </c>
      <c r="B1380" s="4">
        <v>5.4</v>
      </c>
    </row>
    <row r="1381" spans="1:2" x14ac:dyDescent="0.3">
      <c r="A1381" s="2" t="s">
        <v>198</v>
      </c>
      <c r="B1381" s="4">
        <v>5.4</v>
      </c>
    </row>
    <row r="1382" spans="1:2" x14ac:dyDescent="0.3">
      <c r="A1382" s="2" t="s">
        <v>768</v>
      </c>
      <c r="B1382" s="4">
        <v>5.4</v>
      </c>
    </row>
    <row r="1383" spans="1:2" x14ac:dyDescent="0.3">
      <c r="A1383" s="2" t="s">
        <v>1239</v>
      </c>
      <c r="B1383" s="4">
        <v>5.4</v>
      </c>
    </row>
    <row r="1384" spans="1:2" x14ac:dyDescent="0.3">
      <c r="A1384" s="2" t="s">
        <v>949</v>
      </c>
      <c r="B1384" s="4">
        <v>5.4</v>
      </c>
    </row>
    <row r="1385" spans="1:2" x14ac:dyDescent="0.3">
      <c r="A1385" s="2" t="s">
        <v>883</v>
      </c>
      <c r="B1385" s="4">
        <v>5.4</v>
      </c>
    </row>
    <row r="1386" spans="1:2" x14ac:dyDescent="0.3">
      <c r="A1386" s="2" t="s">
        <v>206</v>
      </c>
      <c r="B1386" s="4">
        <v>5.4</v>
      </c>
    </row>
    <row r="1387" spans="1:2" x14ac:dyDescent="0.3">
      <c r="A1387" s="2" t="s">
        <v>837</v>
      </c>
      <c r="B1387" s="4">
        <v>5.4</v>
      </c>
    </row>
    <row r="1388" spans="1:2" x14ac:dyDescent="0.3">
      <c r="A1388" s="2" t="s">
        <v>407</v>
      </c>
      <c r="B1388" s="4">
        <v>5.4</v>
      </c>
    </row>
    <row r="1389" spans="1:2" x14ac:dyDescent="0.3">
      <c r="A1389" s="2" t="s">
        <v>1177</v>
      </c>
      <c r="B1389" s="4">
        <v>5.4</v>
      </c>
    </row>
    <row r="1390" spans="1:2" x14ac:dyDescent="0.3">
      <c r="A1390" s="2" t="s">
        <v>882</v>
      </c>
      <c r="B1390" s="4">
        <v>5.4</v>
      </c>
    </row>
    <row r="1391" spans="1:2" x14ac:dyDescent="0.3">
      <c r="A1391" s="2" t="s">
        <v>906</v>
      </c>
      <c r="B1391" s="4">
        <v>5.4</v>
      </c>
    </row>
    <row r="1392" spans="1:2" x14ac:dyDescent="0.3">
      <c r="A1392" s="2" t="s">
        <v>1574</v>
      </c>
      <c r="B1392" s="4">
        <v>5.4</v>
      </c>
    </row>
    <row r="1393" spans="1:2" x14ac:dyDescent="0.3">
      <c r="A1393" s="2" t="s">
        <v>1213</v>
      </c>
      <c r="B1393" s="4">
        <v>5.4</v>
      </c>
    </row>
    <row r="1394" spans="1:2" x14ac:dyDescent="0.3">
      <c r="A1394" s="2" t="s">
        <v>857</v>
      </c>
      <c r="B1394" s="4">
        <v>5.4</v>
      </c>
    </row>
    <row r="1395" spans="1:2" x14ac:dyDescent="0.3">
      <c r="A1395" s="2" t="s">
        <v>378</v>
      </c>
      <c r="B1395" s="4">
        <v>5.4</v>
      </c>
    </row>
    <row r="1396" spans="1:2" x14ac:dyDescent="0.3">
      <c r="A1396" s="2" t="s">
        <v>812</v>
      </c>
      <c r="B1396" s="4">
        <v>5.4</v>
      </c>
    </row>
    <row r="1397" spans="1:2" x14ac:dyDescent="0.3">
      <c r="A1397" s="2" t="s">
        <v>585</v>
      </c>
      <c r="B1397" s="4">
        <v>5.4</v>
      </c>
    </row>
    <row r="1398" spans="1:2" x14ac:dyDescent="0.3">
      <c r="A1398" s="2" t="s">
        <v>1232</v>
      </c>
      <c r="B1398" s="4">
        <v>5.4</v>
      </c>
    </row>
    <row r="1399" spans="1:2" x14ac:dyDescent="0.3">
      <c r="A1399" s="2" t="s">
        <v>707</v>
      </c>
      <c r="B1399" s="4">
        <v>5.4</v>
      </c>
    </row>
    <row r="1400" spans="1:2" x14ac:dyDescent="0.3">
      <c r="A1400" s="2" t="s">
        <v>1200</v>
      </c>
      <c r="B1400" s="4">
        <v>5.4</v>
      </c>
    </row>
    <row r="1401" spans="1:2" x14ac:dyDescent="0.3">
      <c r="A1401" s="2" t="s">
        <v>423</v>
      </c>
      <c r="B1401" s="4">
        <v>5.4</v>
      </c>
    </row>
    <row r="1402" spans="1:2" x14ac:dyDescent="0.3">
      <c r="A1402" s="2" t="s">
        <v>789</v>
      </c>
      <c r="B1402" s="4">
        <v>5.4</v>
      </c>
    </row>
    <row r="1403" spans="1:2" x14ac:dyDescent="0.3">
      <c r="A1403" s="2" t="s">
        <v>1586</v>
      </c>
      <c r="B1403" s="4">
        <v>5.4</v>
      </c>
    </row>
    <row r="1404" spans="1:2" x14ac:dyDescent="0.3">
      <c r="A1404" s="2" t="s">
        <v>1074</v>
      </c>
      <c r="B1404" s="4">
        <v>5.4</v>
      </c>
    </row>
    <row r="1405" spans="1:2" x14ac:dyDescent="0.3">
      <c r="A1405" s="2" t="s">
        <v>824</v>
      </c>
      <c r="B1405" s="4">
        <v>5.4</v>
      </c>
    </row>
    <row r="1406" spans="1:2" x14ac:dyDescent="0.3">
      <c r="A1406" s="2" t="s">
        <v>314</v>
      </c>
      <c r="B1406" s="4">
        <v>5.4</v>
      </c>
    </row>
    <row r="1407" spans="1:2" x14ac:dyDescent="0.3">
      <c r="A1407" s="2" t="s">
        <v>192</v>
      </c>
      <c r="B1407" s="4">
        <v>5.3999999999999995</v>
      </c>
    </row>
    <row r="1408" spans="1:2" x14ac:dyDescent="0.3">
      <c r="A1408" s="2" t="s">
        <v>343</v>
      </c>
      <c r="B1408" s="4">
        <v>5.35</v>
      </c>
    </row>
    <row r="1409" spans="1:2" x14ac:dyDescent="0.3">
      <c r="A1409" s="2" t="s">
        <v>994</v>
      </c>
      <c r="B1409" s="4">
        <v>5.35</v>
      </c>
    </row>
    <row r="1410" spans="1:2" x14ac:dyDescent="0.3">
      <c r="A1410" s="2" t="s">
        <v>266</v>
      </c>
      <c r="B1410" s="4">
        <v>5.35</v>
      </c>
    </row>
    <row r="1411" spans="1:2" x14ac:dyDescent="0.3">
      <c r="A1411" s="2" t="s">
        <v>146</v>
      </c>
      <c r="B1411" s="4">
        <v>5.3400000000000007</v>
      </c>
    </row>
    <row r="1412" spans="1:2" x14ac:dyDescent="0.3">
      <c r="A1412" s="2" t="s">
        <v>467</v>
      </c>
      <c r="B1412" s="4">
        <v>5.3000000000000007</v>
      </c>
    </row>
    <row r="1413" spans="1:2" x14ac:dyDescent="0.3">
      <c r="A1413" s="2" t="s">
        <v>347</v>
      </c>
      <c r="B1413" s="4">
        <v>5.3000000000000007</v>
      </c>
    </row>
    <row r="1414" spans="1:2" x14ac:dyDescent="0.3">
      <c r="A1414" s="2" t="s">
        <v>1148</v>
      </c>
      <c r="B1414" s="4">
        <v>5.3</v>
      </c>
    </row>
    <row r="1415" spans="1:2" x14ac:dyDescent="0.3">
      <c r="A1415" s="2" t="s">
        <v>1584</v>
      </c>
      <c r="B1415" s="4">
        <v>5.3</v>
      </c>
    </row>
    <row r="1416" spans="1:2" x14ac:dyDescent="0.3">
      <c r="A1416" s="2" t="s">
        <v>877</v>
      </c>
      <c r="B1416" s="4">
        <v>5.3</v>
      </c>
    </row>
    <row r="1417" spans="1:2" x14ac:dyDescent="0.3">
      <c r="A1417" s="2" t="s">
        <v>191</v>
      </c>
      <c r="B1417" s="4">
        <v>5.3</v>
      </c>
    </row>
    <row r="1418" spans="1:2" x14ac:dyDescent="0.3">
      <c r="A1418" s="2" t="s">
        <v>1146</v>
      </c>
      <c r="B1418" s="4">
        <v>5.3</v>
      </c>
    </row>
    <row r="1419" spans="1:2" x14ac:dyDescent="0.3">
      <c r="A1419" s="2" t="s">
        <v>1022</v>
      </c>
      <c r="B1419" s="4">
        <v>5.3</v>
      </c>
    </row>
    <row r="1420" spans="1:2" x14ac:dyDescent="0.3">
      <c r="A1420" s="2" t="s">
        <v>728</v>
      </c>
      <c r="B1420" s="4">
        <v>5.3</v>
      </c>
    </row>
    <row r="1421" spans="1:2" x14ac:dyDescent="0.3">
      <c r="A1421" s="2" t="s">
        <v>1774</v>
      </c>
      <c r="B1421" s="4">
        <v>5.3</v>
      </c>
    </row>
    <row r="1422" spans="1:2" x14ac:dyDescent="0.3">
      <c r="A1422" s="2" t="s">
        <v>1740</v>
      </c>
      <c r="B1422" s="4">
        <v>5.3</v>
      </c>
    </row>
    <row r="1423" spans="1:2" x14ac:dyDescent="0.3">
      <c r="A1423" s="2" t="s">
        <v>548</v>
      </c>
      <c r="B1423" s="4">
        <v>5.3</v>
      </c>
    </row>
    <row r="1424" spans="1:2" x14ac:dyDescent="0.3">
      <c r="A1424" s="2" t="s">
        <v>507</v>
      </c>
      <c r="B1424" s="4">
        <v>5.3</v>
      </c>
    </row>
    <row r="1425" spans="1:2" x14ac:dyDescent="0.3">
      <c r="A1425" s="2" t="s">
        <v>1154</v>
      </c>
      <c r="B1425" s="4">
        <v>5.3</v>
      </c>
    </row>
    <row r="1426" spans="1:2" x14ac:dyDescent="0.3">
      <c r="A1426" s="2" t="s">
        <v>788</v>
      </c>
      <c r="B1426" s="4">
        <v>5.3</v>
      </c>
    </row>
    <row r="1427" spans="1:2" x14ac:dyDescent="0.3">
      <c r="A1427" s="2" t="s">
        <v>477</v>
      </c>
      <c r="B1427" s="4">
        <v>5.3</v>
      </c>
    </row>
    <row r="1428" spans="1:2" x14ac:dyDescent="0.3">
      <c r="A1428" s="2" t="s">
        <v>1592</v>
      </c>
      <c r="B1428" s="4">
        <v>5.3</v>
      </c>
    </row>
    <row r="1429" spans="1:2" x14ac:dyDescent="0.3">
      <c r="A1429" s="2" t="s">
        <v>1452</v>
      </c>
      <c r="B1429" s="4">
        <v>5.3</v>
      </c>
    </row>
    <row r="1430" spans="1:2" x14ac:dyDescent="0.3">
      <c r="A1430" s="2" t="s">
        <v>422</v>
      </c>
      <c r="B1430" s="4">
        <v>5.3</v>
      </c>
    </row>
    <row r="1431" spans="1:2" x14ac:dyDescent="0.3">
      <c r="A1431" s="2" t="s">
        <v>1501</v>
      </c>
      <c r="B1431" s="4">
        <v>5.3</v>
      </c>
    </row>
    <row r="1432" spans="1:2" x14ac:dyDescent="0.3">
      <c r="A1432" s="2" t="s">
        <v>1252</v>
      </c>
      <c r="B1432" s="4">
        <v>5.3</v>
      </c>
    </row>
    <row r="1433" spans="1:2" x14ac:dyDescent="0.3">
      <c r="A1433" s="2" t="s">
        <v>1105</v>
      </c>
      <c r="B1433" s="4">
        <v>5.3</v>
      </c>
    </row>
    <row r="1434" spans="1:2" x14ac:dyDescent="0.3">
      <c r="A1434" s="2" t="s">
        <v>1595</v>
      </c>
      <c r="B1434" s="4">
        <v>5.3</v>
      </c>
    </row>
    <row r="1435" spans="1:2" x14ac:dyDescent="0.3">
      <c r="A1435" s="2" t="s">
        <v>732</v>
      </c>
      <c r="B1435" s="4">
        <v>5.3</v>
      </c>
    </row>
    <row r="1436" spans="1:2" x14ac:dyDescent="0.3">
      <c r="A1436" s="2" t="s">
        <v>579</v>
      </c>
      <c r="B1436" s="4">
        <v>5.3</v>
      </c>
    </row>
    <row r="1437" spans="1:2" x14ac:dyDescent="0.3">
      <c r="A1437" s="2" t="s">
        <v>1273</v>
      </c>
      <c r="B1437" s="4">
        <v>5.3</v>
      </c>
    </row>
    <row r="1438" spans="1:2" x14ac:dyDescent="0.3">
      <c r="A1438" s="2" t="s">
        <v>232</v>
      </c>
      <c r="B1438" s="4">
        <v>5.3</v>
      </c>
    </row>
    <row r="1439" spans="1:2" x14ac:dyDescent="0.3">
      <c r="A1439" s="2" t="s">
        <v>1384</v>
      </c>
      <c r="B1439" s="4">
        <v>5.3</v>
      </c>
    </row>
    <row r="1440" spans="1:2" x14ac:dyDescent="0.3">
      <c r="A1440" s="2" t="s">
        <v>659</v>
      </c>
      <c r="B1440" s="4">
        <v>5.3</v>
      </c>
    </row>
    <row r="1441" spans="1:2" x14ac:dyDescent="0.3">
      <c r="A1441" s="2" t="s">
        <v>1471</v>
      </c>
      <c r="B1441" s="4">
        <v>5.3</v>
      </c>
    </row>
    <row r="1442" spans="1:2" x14ac:dyDescent="0.3">
      <c r="A1442" s="2" t="s">
        <v>1275</v>
      </c>
      <c r="B1442" s="4">
        <v>5.3</v>
      </c>
    </row>
    <row r="1443" spans="1:2" x14ac:dyDescent="0.3">
      <c r="A1443" s="2" t="s">
        <v>468</v>
      </c>
      <c r="B1443" s="4">
        <v>5.3</v>
      </c>
    </row>
    <row r="1444" spans="1:2" x14ac:dyDescent="0.3">
      <c r="A1444" s="2" t="s">
        <v>1583</v>
      </c>
      <c r="B1444" s="4">
        <v>5.3</v>
      </c>
    </row>
    <row r="1445" spans="1:2" x14ac:dyDescent="0.3">
      <c r="A1445" s="2" t="s">
        <v>698</v>
      </c>
      <c r="B1445" s="4">
        <v>5.3</v>
      </c>
    </row>
    <row r="1446" spans="1:2" x14ac:dyDescent="0.3">
      <c r="A1446" s="2" t="s">
        <v>1333</v>
      </c>
      <c r="B1446" s="4">
        <v>5.3</v>
      </c>
    </row>
    <row r="1447" spans="1:2" x14ac:dyDescent="0.3">
      <c r="A1447" s="2" t="s">
        <v>967</v>
      </c>
      <c r="B1447" s="4">
        <v>5.3</v>
      </c>
    </row>
    <row r="1448" spans="1:2" x14ac:dyDescent="0.3">
      <c r="A1448" s="2" t="s">
        <v>549</v>
      </c>
      <c r="B1448" s="4">
        <v>5.2749999999999995</v>
      </c>
    </row>
    <row r="1449" spans="1:2" x14ac:dyDescent="0.3">
      <c r="A1449" s="2" t="s">
        <v>595</v>
      </c>
      <c r="B1449" s="4">
        <v>5.2666666666666666</v>
      </c>
    </row>
    <row r="1450" spans="1:2" x14ac:dyDescent="0.3">
      <c r="A1450" s="2" t="s">
        <v>598</v>
      </c>
      <c r="B1450" s="4">
        <v>5.2666666666666666</v>
      </c>
    </row>
    <row r="1451" spans="1:2" x14ac:dyDescent="0.3">
      <c r="A1451" s="2" t="s">
        <v>564</v>
      </c>
      <c r="B1451" s="4">
        <v>5.26</v>
      </c>
    </row>
    <row r="1452" spans="1:2" x14ac:dyDescent="0.3">
      <c r="A1452" s="2" t="s">
        <v>358</v>
      </c>
      <c r="B1452" s="4">
        <v>5.26</v>
      </c>
    </row>
    <row r="1453" spans="1:2" x14ac:dyDescent="0.3">
      <c r="A1453" s="2" t="s">
        <v>972</v>
      </c>
      <c r="B1453" s="4">
        <v>5.25</v>
      </c>
    </row>
    <row r="1454" spans="1:2" x14ac:dyDescent="0.3">
      <c r="A1454" s="2" t="s">
        <v>1467</v>
      </c>
      <c r="B1454" s="4">
        <v>5.25</v>
      </c>
    </row>
    <row r="1455" spans="1:2" x14ac:dyDescent="0.3">
      <c r="A1455" s="2" t="s">
        <v>712</v>
      </c>
      <c r="B1455" s="4">
        <v>5.25</v>
      </c>
    </row>
    <row r="1456" spans="1:2" x14ac:dyDescent="0.3">
      <c r="A1456" s="2" t="s">
        <v>862</v>
      </c>
      <c r="B1456" s="4">
        <v>5.25</v>
      </c>
    </row>
    <row r="1457" spans="1:2" x14ac:dyDescent="0.3">
      <c r="A1457" s="2" t="s">
        <v>858</v>
      </c>
      <c r="B1457" s="4">
        <v>5.25</v>
      </c>
    </row>
    <row r="1458" spans="1:2" x14ac:dyDescent="0.3">
      <c r="A1458" s="2" t="s">
        <v>980</v>
      </c>
      <c r="B1458" s="4">
        <v>5.25</v>
      </c>
    </row>
    <row r="1459" spans="1:2" x14ac:dyDescent="0.3">
      <c r="A1459" s="2" t="s">
        <v>227</v>
      </c>
      <c r="B1459" s="4">
        <v>5.22</v>
      </c>
    </row>
    <row r="1460" spans="1:2" x14ac:dyDescent="0.3">
      <c r="A1460" s="2" t="s">
        <v>783</v>
      </c>
      <c r="B1460" s="4">
        <v>5.2</v>
      </c>
    </row>
    <row r="1461" spans="1:2" x14ac:dyDescent="0.3">
      <c r="A1461" s="2" t="s">
        <v>1724</v>
      </c>
      <c r="B1461" s="4">
        <v>5.2</v>
      </c>
    </row>
    <row r="1462" spans="1:2" x14ac:dyDescent="0.3">
      <c r="A1462" s="2" t="s">
        <v>1560</v>
      </c>
      <c r="B1462" s="4">
        <v>5.2</v>
      </c>
    </row>
    <row r="1463" spans="1:2" x14ac:dyDescent="0.3">
      <c r="A1463" s="2" t="s">
        <v>622</v>
      </c>
      <c r="B1463" s="4">
        <v>5.2</v>
      </c>
    </row>
    <row r="1464" spans="1:2" x14ac:dyDescent="0.3">
      <c r="A1464" s="2" t="s">
        <v>1026</v>
      </c>
      <c r="B1464" s="4">
        <v>5.2</v>
      </c>
    </row>
    <row r="1465" spans="1:2" x14ac:dyDescent="0.3">
      <c r="A1465" s="2" t="s">
        <v>1375</v>
      </c>
      <c r="B1465" s="4">
        <v>5.2</v>
      </c>
    </row>
    <row r="1466" spans="1:2" x14ac:dyDescent="0.3">
      <c r="A1466" s="2" t="s">
        <v>1312</v>
      </c>
      <c r="B1466" s="4">
        <v>5.2</v>
      </c>
    </row>
    <row r="1467" spans="1:2" x14ac:dyDescent="0.3">
      <c r="A1467" s="2" t="s">
        <v>725</v>
      </c>
      <c r="B1467" s="4">
        <v>5.2</v>
      </c>
    </row>
    <row r="1468" spans="1:2" x14ac:dyDescent="0.3">
      <c r="A1468" s="2" t="s">
        <v>675</v>
      </c>
      <c r="B1468" s="4">
        <v>5.2</v>
      </c>
    </row>
    <row r="1469" spans="1:2" x14ac:dyDescent="0.3">
      <c r="A1469" s="2" t="s">
        <v>1229</v>
      </c>
      <c r="B1469" s="4">
        <v>5.2</v>
      </c>
    </row>
    <row r="1470" spans="1:2" x14ac:dyDescent="0.3">
      <c r="A1470" s="2" t="s">
        <v>1443</v>
      </c>
      <c r="B1470" s="4">
        <v>5.2</v>
      </c>
    </row>
    <row r="1471" spans="1:2" x14ac:dyDescent="0.3">
      <c r="A1471" s="2" t="s">
        <v>1482</v>
      </c>
      <c r="B1471" s="4">
        <v>5.2</v>
      </c>
    </row>
    <row r="1472" spans="1:2" x14ac:dyDescent="0.3">
      <c r="A1472" s="2" t="s">
        <v>1494</v>
      </c>
      <c r="B1472" s="4">
        <v>5.2</v>
      </c>
    </row>
    <row r="1473" spans="1:2" x14ac:dyDescent="0.3">
      <c r="A1473" s="2" t="s">
        <v>609</v>
      </c>
      <c r="B1473" s="4">
        <v>5.2</v>
      </c>
    </row>
    <row r="1474" spans="1:2" x14ac:dyDescent="0.3">
      <c r="A1474" s="2" t="s">
        <v>310</v>
      </c>
      <c r="B1474" s="4">
        <v>5.2</v>
      </c>
    </row>
    <row r="1475" spans="1:2" x14ac:dyDescent="0.3">
      <c r="A1475" s="2" t="s">
        <v>1297</v>
      </c>
      <c r="B1475" s="4">
        <v>5.2</v>
      </c>
    </row>
    <row r="1476" spans="1:2" x14ac:dyDescent="0.3">
      <c r="A1476" s="2" t="s">
        <v>841</v>
      </c>
      <c r="B1476" s="4">
        <v>5.2</v>
      </c>
    </row>
    <row r="1477" spans="1:2" x14ac:dyDescent="0.3">
      <c r="A1477" s="2" t="s">
        <v>854</v>
      </c>
      <c r="B1477" s="4">
        <v>5.2</v>
      </c>
    </row>
    <row r="1478" spans="1:2" x14ac:dyDescent="0.3">
      <c r="A1478" s="2" t="s">
        <v>968</v>
      </c>
      <c r="B1478" s="4">
        <v>5.1999999999999993</v>
      </c>
    </row>
    <row r="1479" spans="1:2" x14ac:dyDescent="0.3">
      <c r="A1479" s="2" t="s">
        <v>301</v>
      </c>
      <c r="B1479" s="4">
        <v>5.1999999999999993</v>
      </c>
    </row>
    <row r="1480" spans="1:2" x14ac:dyDescent="0.3">
      <c r="A1480" s="2" t="s">
        <v>399</v>
      </c>
      <c r="B1480" s="4">
        <v>5.1750000000000007</v>
      </c>
    </row>
    <row r="1481" spans="1:2" x14ac:dyDescent="0.3">
      <c r="A1481" s="2" t="s">
        <v>389</v>
      </c>
      <c r="B1481" s="4">
        <v>5.166666666666667</v>
      </c>
    </row>
    <row r="1482" spans="1:2" x14ac:dyDescent="0.3">
      <c r="A1482" s="2" t="s">
        <v>1057</v>
      </c>
      <c r="B1482" s="4">
        <v>5.15</v>
      </c>
    </row>
    <row r="1483" spans="1:2" x14ac:dyDescent="0.3">
      <c r="A1483" s="2" t="s">
        <v>966</v>
      </c>
      <c r="B1483" s="4">
        <v>5.0999999999999996</v>
      </c>
    </row>
    <row r="1484" spans="1:2" x14ac:dyDescent="0.3">
      <c r="A1484" s="2" t="s">
        <v>1277</v>
      </c>
      <c r="B1484" s="4">
        <v>5.0999999999999996</v>
      </c>
    </row>
    <row r="1485" spans="1:2" x14ac:dyDescent="0.3">
      <c r="A1485" s="2" t="s">
        <v>1450</v>
      </c>
      <c r="B1485" s="4">
        <v>5.0999999999999996</v>
      </c>
    </row>
    <row r="1486" spans="1:2" x14ac:dyDescent="0.3">
      <c r="A1486" s="2" t="s">
        <v>223</v>
      </c>
      <c r="B1486" s="4">
        <v>5.0999999999999996</v>
      </c>
    </row>
    <row r="1487" spans="1:2" x14ac:dyDescent="0.3">
      <c r="A1487" s="2" t="s">
        <v>1215</v>
      </c>
      <c r="B1487" s="4">
        <v>5.0999999999999996</v>
      </c>
    </row>
    <row r="1488" spans="1:2" x14ac:dyDescent="0.3">
      <c r="A1488" s="2" t="s">
        <v>393</v>
      </c>
      <c r="B1488" s="4">
        <v>5.0999999999999996</v>
      </c>
    </row>
    <row r="1489" spans="1:2" x14ac:dyDescent="0.3">
      <c r="A1489" s="2" t="s">
        <v>1610</v>
      </c>
      <c r="B1489" s="4">
        <v>5.0999999999999996</v>
      </c>
    </row>
    <row r="1490" spans="1:2" x14ac:dyDescent="0.3">
      <c r="A1490" s="2" t="s">
        <v>1616</v>
      </c>
      <c r="B1490" s="4">
        <v>5.0999999999999996</v>
      </c>
    </row>
    <row r="1491" spans="1:2" x14ac:dyDescent="0.3">
      <c r="A1491" s="2" t="s">
        <v>1122</v>
      </c>
      <c r="B1491" s="4">
        <v>5.0999999999999996</v>
      </c>
    </row>
    <row r="1492" spans="1:2" x14ac:dyDescent="0.3">
      <c r="A1492" s="2" t="s">
        <v>1140</v>
      </c>
      <c r="B1492" s="4">
        <v>5.0999999999999996</v>
      </c>
    </row>
    <row r="1493" spans="1:2" x14ac:dyDescent="0.3">
      <c r="A1493" s="2" t="s">
        <v>905</v>
      </c>
      <c r="B1493" s="4">
        <v>5.0999999999999996</v>
      </c>
    </row>
    <row r="1494" spans="1:2" x14ac:dyDescent="0.3">
      <c r="A1494" s="2" t="s">
        <v>1169</v>
      </c>
      <c r="B1494" s="4">
        <v>5.0999999999999996</v>
      </c>
    </row>
    <row r="1495" spans="1:2" x14ac:dyDescent="0.3">
      <c r="A1495" s="2" t="s">
        <v>122</v>
      </c>
      <c r="B1495" s="4">
        <v>5.0999999999999996</v>
      </c>
    </row>
    <row r="1496" spans="1:2" x14ac:dyDescent="0.3">
      <c r="A1496" s="2" t="s">
        <v>1211</v>
      </c>
      <c r="B1496" s="4">
        <v>5.0999999999999996</v>
      </c>
    </row>
    <row r="1497" spans="1:2" x14ac:dyDescent="0.3">
      <c r="A1497" s="2" t="s">
        <v>1053</v>
      </c>
      <c r="B1497" s="4">
        <v>5.0999999999999996</v>
      </c>
    </row>
    <row r="1498" spans="1:2" x14ac:dyDescent="0.3">
      <c r="A1498" s="2" t="s">
        <v>910</v>
      </c>
      <c r="B1498" s="4">
        <v>5.0999999999999996</v>
      </c>
    </row>
    <row r="1499" spans="1:2" x14ac:dyDescent="0.3">
      <c r="A1499" s="2" t="s">
        <v>1484</v>
      </c>
      <c r="B1499" s="4">
        <v>5.0999999999999996</v>
      </c>
    </row>
    <row r="1500" spans="1:2" x14ac:dyDescent="0.3">
      <c r="A1500" s="2" t="s">
        <v>1599</v>
      </c>
      <c r="B1500" s="4">
        <v>5.0999999999999996</v>
      </c>
    </row>
    <row r="1501" spans="1:2" x14ac:dyDescent="0.3">
      <c r="A1501" s="2" t="s">
        <v>1162</v>
      </c>
      <c r="B1501" s="4">
        <v>5.0999999999999996</v>
      </c>
    </row>
    <row r="1502" spans="1:2" x14ac:dyDescent="0.3">
      <c r="A1502" s="2" t="s">
        <v>636</v>
      </c>
      <c r="B1502" s="4">
        <v>5.0999999999999996</v>
      </c>
    </row>
    <row r="1503" spans="1:2" x14ac:dyDescent="0.3">
      <c r="A1503" s="2" t="s">
        <v>438</v>
      </c>
      <c r="B1503" s="4">
        <v>5.0999999999999996</v>
      </c>
    </row>
    <row r="1504" spans="1:2" x14ac:dyDescent="0.3">
      <c r="A1504" s="2" t="s">
        <v>794</v>
      </c>
      <c r="B1504" s="4">
        <v>5.0999999999999996</v>
      </c>
    </row>
    <row r="1505" spans="1:2" x14ac:dyDescent="0.3">
      <c r="A1505" s="2" t="s">
        <v>894</v>
      </c>
      <c r="B1505" s="4">
        <v>5.0500000000000007</v>
      </c>
    </row>
    <row r="1506" spans="1:2" x14ac:dyDescent="0.3">
      <c r="A1506" s="2" t="s">
        <v>884</v>
      </c>
      <c r="B1506" s="4">
        <v>5.05</v>
      </c>
    </row>
    <row r="1507" spans="1:2" x14ac:dyDescent="0.3">
      <c r="A1507" s="2" t="s">
        <v>1029</v>
      </c>
      <c r="B1507" s="4">
        <v>5</v>
      </c>
    </row>
    <row r="1508" spans="1:2" x14ac:dyDescent="0.3">
      <c r="A1508" s="2" t="s">
        <v>1227</v>
      </c>
      <c r="B1508" s="4">
        <v>5</v>
      </c>
    </row>
    <row r="1509" spans="1:2" x14ac:dyDescent="0.3">
      <c r="A1509" s="2" t="s">
        <v>568</v>
      </c>
      <c r="B1509" s="4">
        <v>5</v>
      </c>
    </row>
    <row r="1510" spans="1:2" x14ac:dyDescent="0.3">
      <c r="A1510" s="2" t="s">
        <v>974</v>
      </c>
      <c r="B1510" s="4">
        <v>5</v>
      </c>
    </row>
    <row r="1511" spans="1:2" x14ac:dyDescent="0.3">
      <c r="A1511" s="2" t="s">
        <v>1485</v>
      </c>
      <c r="B1511" s="4">
        <v>5</v>
      </c>
    </row>
    <row r="1512" spans="1:2" x14ac:dyDescent="0.3">
      <c r="A1512" s="2" t="s">
        <v>653</v>
      </c>
      <c r="B1512" s="4">
        <v>5</v>
      </c>
    </row>
    <row r="1513" spans="1:2" x14ac:dyDescent="0.3">
      <c r="A1513" s="2" t="s">
        <v>1365</v>
      </c>
      <c r="B1513" s="4">
        <v>5</v>
      </c>
    </row>
    <row r="1514" spans="1:2" x14ac:dyDescent="0.3">
      <c r="A1514" s="2" t="s">
        <v>415</v>
      </c>
      <c r="B1514" s="4">
        <v>5</v>
      </c>
    </row>
    <row r="1515" spans="1:2" x14ac:dyDescent="0.3">
      <c r="A1515" s="2" t="s">
        <v>993</v>
      </c>
      <c r="B1515" s="4">
        <v>5</v>
      </c>
    </row>
    <row r="1516" spans="1:2" x14ac:dyDescent="0.3">
      <c r="A1516" s="2" t="s">
        <v>1685</v>
      </c>
      <c r="B1516" s="4">
        <v>5</v>
      </c>
    </row>
    <row r="1517" spans="1:2" x14ac:dyDescent="0.3">
      <c r="A1517" s="2" t="s">
        <v>514</v>
      </c>
      <c r="B1517" s="4">
        <v>5</v>
      </c>
    </row>
    <row r="1518" spans="1:2" x14ac:dyDescent="0.3">
      <c r="A1518" s="2" t="s">
        <v>1481</v>
      </c>
      <c r="B1518" s="4">
        <v>5</v>
      </c>
    </row>
    <row r="1519" spans="1:2" x14ac:dyDescent="0.3">
      <c r="A1519" s="2" t="s">
        <v>644</v>
      </c>
      <c r="B1519" s="4">
        <v>4.9999999999999991</v>
      </c>
    </row>
    <row r="1520" spans="1:2" x14ac:dyDescent="0.3">
      <c r="A1520" s="2" t="s">
        <v>197</v>
      </c>
      <c r="B1520" s="4">
        <v>4.916666666666667</v>
      </c>
    </row>
    <row r="1521" spans="1:2" x14ac:dyDescent="0.3">
      <c r="A1521" s="2" t="s">
        <v>1129</v>
      </c>
      <c r="B1521" s="4">
        <v>4.9000000000000004</v>
      </c>
    </row>
    <row r="1522" spans="1:2" x14ac:dyDescent="0.3">
      <c r="A1522" s="2" t="s">
        <v>1143</v>
      </c>
      <c r="B1522" s="4">
        <v>4.9000000000000004</v>
      </c>
    </row>
    <row r="1523" spans="1:2" x14ac:dyDescent="0.3">
      <c r="A1523" s="2" t="s">
        <v>1001</v>
      </c>
      <c r="B1523" s="4">
        <v>4.9000000000000004</v>
      </c>
    </row>
    <row r="1524" spans="1:2" x14ac:dyDescent="0.3">
      <c r="A1524" s="2" t="s">
        <v>1351</v>
      </c>
      <c r="B1524" s="4">
        <v>4.9000000000000004</v>
      </c>
    </row>
    <row r="1525" spans="1:2" x14ac:dyDescent="0.3">
      <c r="A1525" s="2" t="s">
        <v>1497</v>
      </c>
      <c r="B1525" s="4">
        <v>4.9000000000000004</v>
      </c>
    </row>
    <row r="1526" spans="1:2" x14ac:dyDescent="0.3">
      <c r="A1526" s="2" t="s">
        <v>1490</v>
      </c>
      <c r="B1526" s="4">
        <v>4.9000000000000004</v>
      </c>
    </row>
    <row r="1527" spans="1:2" x14ac:dyDescent="0.3">
      <c r="A1527" s="2" t="s">
        <v>1079</v>
      </c>
      <c r="B1527" s="4">
        <v>4.9000000000000004</v>
      </c>
    </row>
    <row r="1528" spans="1:2" x14ac:dyDescent="0.3">
      <c r="A1528" s="2" t="s">
        <v>815</v>
      </c>
      <c r="B1528" s="4">
        <v>4.9000000000000004</v>
      </c>
    </row>
    <row r="1529" spans="1:2" x14ac:dyDescent="0.3">
      <c r="A1529" s="2" t="s">
        <v>730</v>
      </c>
      <c r="B1529" s="4">
        <v>4.9000000000000004</v>
      </c>
    </row>
    <row r="1530" spans="1:2" x14ac:dyDescent="0.3">
      <c r="A1530" s="2" t="s">
        <v>497</v>
      </c>
      <c r="B1530" s="4">
        <v>4.875</v>
      </c>
    </row>
    <row r="1531" spans="1:2" x14ac:dyDescent="0.3">
      <c r="A1531" s="2" t="s">
        <v>417</v>
      </c>
      <c r="B1531" s="4">
        <v>4.8166666666666664</v>
      </c>
    </row>
    <row r="1532" spans="1:2" x14ac:dyDescent="0.3">
      <c r="A1532" s="2" t="s">
        <v>933</v>
      </c>
      <c r="B1532" s="4">
        <v>4.8</v>
      </c>
    </row>
    <row r="1533" spans="1:2" x14ac:dyDescent="0.3">
      <c r="A1533" s="2" t="s">
        <v>1541</v>
      </c>
      <c r="B1533" s="4">
        <v>4.8</v>
      </c>
    </row>
    <row r="1534" spans="1:2" x14ac:dyDescent="0.3">
      <c r="A1534" s="2" t="s">
        <v>1118</v>
      </c>
      <c r="B1534" s="4">
        <v>4.8</v>
      </c>
    </row>
    <row r="1535" spans="1:2" x14ac:dyDescent="0.3">
      <c r="A1535" s="2" t="s">
        <v>797</v>
      </c>
      <c r="B1535" s="4">
        <v>4.8</v>
      </c>
    </row>
    <row r="1536" spans="1:2" x14ac:dyDescent="0.3">
      <c r="A1536" s="2" t="s">
        <v>799</v>
      </c>
      <c r="B1536" s="4">
        <v>4.8</v>
      </c>
    </row>
    <row r="1537" spans="1:2" x14ac:dyDescent="0.3">
      <c r="A1537" s="2" t="s">
        <v>1328</v>
      </c>
      <c r="B1537" s="4">
        <v>4.8</v>
      </c>
    </row>
    <row r="1538" spans="1:2" x14ac:dyDescent="0.3">
      <c r="A1538" s="2" t="s">
        <v>716</v>
      </c>
      <c r="B1538" s="4">
        <v>4.8</v>
      </c>
    </row>
    <row r="1539" spans="1:2" x14ac:dyDescent="0.3">
      <c r="A1539" s="2" t="s">
        <v>821</v>
      </c>
      <c r="B1539" s="4">
        <v>4.8</v>
      </c>
    </row>
    <row r="1540" spans="1:2" x14ac:dyDescent="0.3">
      <c r="A1540" s="2" t="s">
        <v>807</v>
      </c>
      <c r="B1540" s="4">
        <v>4.8</v>
      </c>
    </row>
    <row r="1541" spans="1:2" x14ac:dyDescent="0.3">
      <c r="A1541" s="2" t="s">
        <v>1076</v>
      </c>
      <c r="B1541" s="4">
        <v>4.8</v>
      </c>
    </row>
    <row r="1542" spans="1:2" x14ac:dyDescent="0.3">
      <c r="A1542" s="2" t="s">
        <v>1757</v>
      </c>
      <c r="B1542" s="4">
        <v>4.8</v>
      </c>
    </row>
    <row r="1543" spans="1:2" x14ac:dyDescent="0.3">
      <c r="A1543" s="2" t="s">
        <v>532</v>
      </c>
      <c r="B1543" s="4">
        <v>4.8</v>
      </c>
    </row>
    <row r="1544" spans="1:2" x14ac:dyDescent="0.3">
      <c r="A1544" s="2" t="s">
        <v>850</v>
      </c>
      <c r="B1544" s="4">
        <v>4.7666666666666666</v>
      </c>
    </row>
    <row r="1545" spans="1:2" x14ac:dyDescent="0.3">
      <c r="A1545" s="2" t="s">
        <v>890</v>
      </c>
      <c r="B1545" s="4">
        <v>4.7333333333333334</v>
      </c>
    </row>
    <row r="1546" spans="1:2" x14ac:dyDescent="0.3">
      <c r="A1546" s="2" t="s">
        <v>1754</v>
      </c>
      <c r="B1546" s="4">
        <v>4.7</v>
      </c>
    </row>
    <row r="1547" spans="1:2" x14ac:dyDescent="0.3">
      <c r="A1547" s="2" t="s">
        <v>1459</v>
      </c>
      <c r="B1547" s="4">
        <v>4.7</v>
      </c>
    </row>
    <row r="1548" spans="1:2" x14ac:dyDescent="0.3">
      <c r="A1548" s="2" t="s">
        <v>479</v>
      </c>
      <c r="B1548" s="4">
        <v>4.7</v>
      </c>
    </row>
    <row r="1549" spans="1:2" x14ac:dyDescent="0.3">
      <c r="A1549" s="2" t="s">
        <v>1341</v>
      </c>
      <c r="B1549" s="4">
        <v>4.7</v>
      </c>
    </row>
    <row r="1550" spans="1:2" x14ac:dyDescent="0.3">
      <c r="A1550" s="2" t="s">
        <v>1124</v>
      </c>
      <c r="B1550" s="4">
        <v>4.7</v>
      </c>
    </row>
    <row r="1551" spans="1:2" x14ac:dyDescent="0.3">
      <c r="A1551" s="2" t="s">
        <v>939</v>
      </c>
      <c r="B1551" s="4">
        <v>4.7</v>
      </c>
    </row>
    <row r="1552" spans="1:2" x14ac:dyDescent="0.3">
      <c r="A1552" s="2" t="s">
        <v>1612</v>
      </c>
      <c r="B1552" s="4">
        <v>4.7</v>
      </c>
    </row>
    <row r="1553" spans="1:2" x14ac:dyDescent="0.3">
      <c r="A1553" s="2" t="s">
        <v>633</v>
      </c>
      <c r="B1553" s="4">
        <v>4.7</v>
      </c>
    </row>
    <row r="1554" spans="1:2" x14ac:dyDescent="0.3">
      <c r="A1554" s="2" t="s">
        <v>1031</v>
      </c>
      <c r="B1554" s="4">
        <v>4.7</v>
      </c>
    </row>
    <row r="1555" spans="1:2" x14ac:dyDescent="0.3">
      <c r="A1555" s="2" t="s">
        <v>1115</v>
      </c>
      <c r="B1555" s="4">
        <v>4.5999999999999996</v>
      </c>
    </row>
    <row r="1556" spans="1:2" x14ac:dyDescent="0.3">
      <c r="A1556" s="2" t="s">
        <v>792</v>
      </c>
      <c r="B1556" s="4">
        <v>4.5999999999999996</v>
      </c>
    </row>
    <row r="1557" spans="1:2" x14ac:dyDescent="0.3">
      <c r="A1557" s="2" t="s">
        <v>1600</v>
      </c>
      <c r="B1557" s="4">
        <v>4.5999999999999996</v>
      </c>
    </row>
    <row r="1558" spans="1:2" x14ac:dyDescent="0.3">
      <c r="A1558" s="2" t="s">
        <v>1269</v>
      </c>
      <c r="B1558" s="4">
        <v>4.5999999999999996</v>
      </c>
    </row>
    <row r="1559" spans="1:2" x14ac:dyDescent="0.3">
      <c r="A1559" s="2" t="s">
        <v>934</v>
      </c>
      <c r="B1559" s="4">
        <v>4.5999999999999996</v>
      </c>
    </row>
    <row r="1560" spans="1:2" x14ac:dyDescent="0.3">
      <c r="A1560" s="2" t="s">
        <v>917</v>
      </c>
      <c r="B1560" s="4">
        <v>4.5999999999999996</v>
      </c>
    </row>
    <row r="1561" spans="1:2" x14ac:dyDescent="0.3">
      <c r="A1561" s="2" t="s">
        <v>1633</v>
      </c>
      <c r="B1561" s="4">
        <v>4.5999999999999996</v>
      </c>
    </row>
    <row r="1562" spans="1:2" x14ac:dyDescent="0.3">
      <c r="A1562" s="2" t="s">
        <v>1133</v>
      </c>
      <c r="B1562" s="4">
        <v>4.5999999999999996</v>
      </c>
    </row>
    <row r="1563" spans="1:2" x14ac:dyDescent="0.3">
      <c r="A1563" s="2" t="s">
        <v>1449</v>
      </c>
      <c r="B1563" s="4">
        <v>4.5999999999999996</v>
      </c>
    </row>
    <row r="1564" spans="1:2" x14ac:dyDescent="0.3">
      <c r="A1564" s="2" t="s">
        <v>1259</v>
      </c>
      <c r="B1564" s="4">
        <v>4.5999999999999996</v>
      </c>
    </row>
    <row r="1565" spans="1:2" x14ac:dyDescent="0.3">
      <c r="A1565" s="2" t="s">
        <v>1745</v>
      </c>
      <c r="B1565" s="4">
        <v>4.5999999999999996</v>
      </c>
    </row>
    <row r="1566" spans="1:2" x14ac:dyDescent="0.3">
      <c r="A1566" s="2" t="s">
        <v>774</v>
      </c>
      <c r="B1566" s="4">
        <v>4.5500000000000007</v>
      </c>
    </row>
    <row r="1567" spans="1:2" x14ac:dyDescent="0.3">
      <c r="A1567" s="2" t="s">
        <v>629</v>
      </c>
      <c r="B1567" s="4">
        <v>4.5500000000000007</v>
      </c>
    </row>
    <row r="1568" spans="1:2" x14ac:dyDescent="0.3">
      <c r="A1568" s="2" t="s">
        <v>1131</v>
      </c>
      <c r="B1568" s="4">
        <v>4.5</v>
      </c>
    </row>
    <row r="1569" spans="1:2" x14ac:dyDescent="0.3">
      <c r="A1569" s="2" t="s">
        <v>558</v>
      </c>
      <c r="B1569" s="4">
        <v>4.5</v>
      </c>
    </row>
    <row r="1570" spans="1:2" x14ac:dyDescent="0.3">
      <c r="A1570" s="2" t="s">
        <v>1489</v>
      </c>
      <c r="B1570" s="4">
        <v>4.5</v>
      </c>
    </row>
    <row r="1571" spans="1:2" x14ac:dyDescent="0.3">
      <c r="A1571" s="2" t="s">
        <v>1003</v>
      </c>
      <c r="B1571" s="4">
        <v>4.5</v>
      </c>
    </row>
    <row r="1572" spans="1:2" x14ac:dyDescent="0.3">
      <c r="A1572" s="2" t="s">
        <v>1094</v>
      </c>
      <c r="B1572" s="4">
        <v>4.5</v>
      </c>
    </row>
    <row r="1573" spans="1:2" x14ac:dyDescent="0.3">
      <c r="A1573" s="2" t="s">
        <v>1347</v>
      </c>
      <c r="B1573" s="4">
        <v>4.5</v>
      </c>
    </row>
    <row r="1574" spans="1:2" x14ac:dyDescent="0.3">
      <c r="A1574" s="2" t="s">
        <v>651</v>
      </c>
      <c r="B1574" s="4">
        <v>4.4499999999999993</v>
      </c>
    </row>
    <row r="1575" spans="1:2" x14ac:dyDescent="0.3">
      <c r="A1575" s="2" t="s">
        <v>529</v>
      </c>
      <c r="B1575" s="4">
        <v>4.4000000000000004</v>
      </c>
    </row>
    <row r="1576" spans="1:2" x14ac:dyDescent="0.3">
      <c r="A1576" s="2" t="s">
        <v>1477</v>
      </c>
      <c r="B1576" s="4">
        <v>4.4000000000000004</v>
      </c>
    </row>
    <row r="1577" spans="1:2" x14ac:dyDescent="0.3">
      <c r="A1577" s="2" t="s">
        <v>1582</v>
      </c>
      <c r="B1577" s="4">
        <v>4.4000000000000004</v>
      </c>
    </row>
    <row r="1578" spans="1:2" x14ac:dyDescent="0.3">
      <c r="A1578" s="2" t="s">
        <v>658</v>
      </c>
      <c r="B1578" s="4">
        <v>4.4000000000000004</v>
      </c>
    </row>
    <row r="1579" spans="1:2" x14ac:dyDescent="0.3">
      <c r="A1579" s="2" t="s">
        <v>1090</v>
      </c>
      <c r="B1579" s="4">
        <v>4.4000000000000004</v>
      </c>
    </row>
    <row r="1580" spans="1:2" x14ac:dyDescent="0.3">
      <c r="A1580" s="2" t="s">
        <v>1175</v>
      </c>
      <c r="B1580" s="4">
        <v>4.4000000000000004</v>
      </c>
    </row>
    <row r="1581" spans="1:2" x14ac:dyDescent="0.3">
      <c r="A1581" s="2" t="s">
        <v>1080</v>
      </c>
      <c r="B1581" s="4">
        <v>4.3999999999999995</v>
      </c>
    </row>
    <row r="1582" spans="1:2" x14ac:dyDescent="0.3">
      <c r="A1582" s="2" t="s">
        <v>243</v>
      </c>
      <c r="B1582" s="4">
        <v>4.3</v>
      </c>
    </row>
    <row r="1583" spans="1:2" x14ac:dyDescent="0.3">
      <c r="A1583" s="2" t="s">
        <v>1533</v>
      </c>
      <c r="B1583" s="4">
        <v>4.3</v>
      </c>
    </row>
    <row r="1584" spans="1:2" x14ac:dyDescent="0.3">
      <c r="A1584" s="2" t="s">
        <v>988</v>
      </c>
      <c r="B1584" s="4">
        <v>4.3</v>
      </c>
    </row>
    <row r="1585" spans="1:2" x14ac:dyDescent="0.3">
      <c r="A1585" s="2" t="s">
        <v>1233</v>
      </c>
      <c r="B1585" s="4">
        <v>4.3</v>
      </c>
    </row>
    <row r="1586" spans="1:2" x14ac:dyDescent="0.3">
      <c r="A1586" s="2" t="s">
        <v>839</v>
      </c>
      <c r="B1586" s="4">
        <v>4.3</v>
      </c>
    </row>
    <row r="1587" spans="1:2" x14ac:dyDescent="0.3">
      <c r="A1587" s="2" t="s">
        <v>1576</v>
      </c>
      <c r="B1587" s="4">
        <v>4.3</v>
      </c>
    </row>
    <row r="1588" spans="1:2" x14ac:dyDescent="0.3">
      <c r="A1588" s="2" t="s">
        <v>1771</v>
      </c>
      <c r="B1588" s="4">
        <v>4.2</v>
      </c>
    </row>
    <row r="1589" spans="1:2" x14ac:dyDescent="0.3">
      <c r="A1589" s="2" t="s">
        <v>1360</v>
      </c>
      <c r="B1589" s="4">
        <v>4.2</v>
      </c>
    </row>
    <row r="1590" spans="1:2" x14ac:dyDescent="0.3">
      <c r="A1590" s="2" t="s">
        <v>646</v>
      </c>
      <c r="B1590" s="4">
        <v>4.2</v>
      </c>
    </row>
    <row r="1591" spans="1:2" x14ac:dyDescent="0.3">
      <c r="A1591" s="2" t="s">
        <v>615</v>
      </c>
      <c r="B1591" s="4">
        <v>4.0999999999999996</v>
      </c>
    </row>
    <row r="1592" spans="1:2" x14ac:dyDescent="0.3">
      <c r="A1592" s="2" t="s">
        <v>1066</v>
      </c>
      <c r="B1592" s="4">
        <v>4.0999999999999996</v>
      </c>
    </row>
    <row r="1593" spans="1:2" x14ac:dyDescent="0.3">
      <c r="A1593" s="2" t="s">
        <v>1192</v>
      </c>
      <c r="B1593" s="4">
        <v>4.0999999999999996</v>
      </c>
    </row>
    <row r="1594" spans="1:2" x14ac:dyDescent="0.3">
      <c r="A1594" s="2" t="s">
        <v>1113</v>
      </c>
      <c r="B1594" s="4">
        <v>4.0999999999999996</v>
      </c>
    </row>
    <row r="1595" spans="1:2" x14ac:dyDescent="0.3">
      <c r="A1595" s="2" t="s">
        <v>893</v>
      </c>
      <c r="B1595" s="4">
        <v>4.0999999999999996</v>
      </c>
    </row>
    <row r="1596" spans="1:2" x14ac:dyDescent="0.3">
      <c r="A1596" s="2" t="s">
        <v>654</v>
      </c>
      <c r="B1596" s="4">
        <v>4.0999999999999996</v>
      </c>
    </row>
    <row r="1597" spans="1:2" x14ac:dyDescent="0.3">
      <c r="A1597" s="2" t="s">
        <v>895</v>
      </c>
      <c r="B1597" s="4">
        <v>4.0999999999999996</v>
      </c>
    </row>
    <row r="1598" spans="1:2" x14ac:dyDescent="0.3">
      <c r="A1598" s="2" t="s">
        <v>1123</v>
      </c>
      <c r="B1598" s="4">
        <v>4.0999999999999996</v>
      </c>
    </row>
    <row r="1599" spans="1:2" x14ac:dyDescent="0.3">
      <c r="A1599" s="2" t="s">
        <v>1593</v>
      </c>
      <c r="B1599" s="4">
        <v>4.0999999999999996</v>
      </c>
    </row>
    <row r="1600" spans="1:2" x14ac:dyDescent="0.3">
      <c r="A1600" s="2" t="s">
        <v>322</v>
      </c>
      <c r="B1600" s="4">
        <v>4.0999999999999996</v>
      </c>
    </row>
    <row r="1601" spans="1:2" x14ac:dyDescent="0.3">
      <c r="A1601" s="2" t="s">
        <v>1320</v>
      </c>
      <c r="B1601" s="4">
        <v>4.0999999999999996</v>
      </c>
    </row>
    <row r="1602" spans="1:2" x14ac:dyDescent="0.3">
      <c r="A1602" s="2" t="s">
        <v>327</v>
      </c>
      <c r="B1602" s="4">
        <v>4.0999999999999996</v>
      </c>
    </row>
    <row r="1603" spans="1:2" x14ac:dyDescent="0.3">
      <c r="A1603" s="2" t="s">
        <v>923</v>
      </c>
      <c r="B1603" s="4">
        <v>4.0999999999999996</v>
      </c>
    </row>
    <row r="1604" spans="1:2" x14ac:dyDescent="0.3">
      <c r="A1604" s="2" t="s">
        <v>795</v>
      </c>
      <c r="B1604" s="4">
        <v>4.0999999999999996</v>
      </c>
    </row>
    <row r="1605" spans="1:2" x14ac:dyDescent="0.3">
      <c r="A1605" s="2" t="s">
        <v>977</v>
      </c>
      <c r="B1605" s="4">
        <v>4</v>
      </c>
    </row>
    <row r="1606" spans="1:2" x14ac:dyDescent="0.3">
      <c r="A1606" s="2" t="s">
        <v>1410</v>
      </c>
      <c r="B1606" s="4">
        <v>4</v>
      </c>
    </row>
    <row r="1607" spans="1:2" x14ac:dyDescent="0.3">
      <c r="A1607" s="2" t="s">
        <v>1119</v>
      </c>
      <c r="B1607" s="4">
        <v>4</v>
      </c>
    </row>
    <row r="1608" spans="1:2" x14ac:dyDescent="0.3">
      <c r="A1608" s="2" t="s">
        <v>641</v>
      </c>
      <c r="B1608" s="4">
        <v>4</v>
      </c>
    </row>
    <row r="1609" spans="1:2" x14ac:dyDescent="0.3">
      <c r="A1609" s="2" t="s">
        <v>1532</v>
      </c>
      <c r="B1609" s="4">
        <v>4</v>
      </c>
    </row>
    <row r="1610" spans="1:2" x14ac:dyDescent="0.3">
      <c r="A1610" s="2" t="s">
        <v>605</v>
      </c>
      <c r="B1610" s="4">
        <v>4</v>
      </c>
    </row>
    <row r="1611" spans="1:2" x14ac:dyDescent="0.3">
      <c r="A1611" s="2" t="s">
        <v>1181</v>
      </c>
      <c r="B1611" s="4">
        <v>3.9</v>
      </c>
    </row>
    <row r="1612" spans="1:2" x14ac:dyDescent="0.3">
      <c r="A1612" s="2" t="s">
        <v>1342</v>
      </c>
      <c r="B1612" s="4">
        <v>3.9</v>
      </c>
    </row>
    <row r="1613" spans="1:2" x14ac:dyDescent="0.3">
      <c r="A1613" s="2" t="s">
        <v>959</v>
      </c>
      <c r="B1613" s="4">
        <v>3.9</v>
      </c>
    </row>
    <row r="1614" spans="1:2" x14ac:dyDescent="0.3">
      <c r="A1614" s="2" t="s">
        <v>1558</v>
      </c>
      <c r="B1614" s="4">
        <v>3.9</v>
      </c>
    </row>
    <row r="1615" spans="1:2" x14ac:dyDescent="0.3">
      <c r="A1615" s="2" t="s">
        <v>922</v>
      </c>
      <c r="B1615" s="4">
        <v>3.9</v>
      </c>
    </row>
    <row r="1616" spans="1:2" x14ac:dyDescent="0.3">
      <c r="A1616" s="2" t="s">
        <v>960</v>
      </c>
      <c r="B1616" s="4">
        <v>3.9</v>
      </c>
    </row>
    <row r="1617" spans="1:2" x14ac:dyDescent="0.3">
      <c r="A1617" s="2" t="s">
        <v>1611</v>
      </c>
      <c r="B1617" s="4">
        <v>3.9</v>
      </c>
    </row>
    <row r="1618" spans="1:2" x14ac:dyDescent="0.3">
      <c r="A1618" s="2" t="s">
        <v>1457</v>
      </c>
      <c r="B1618" s="4">
        <v>3.8</v>
      </c>
    </row>
    <row r="1619" spans="1:2" x14ac:dyDescent="0.3">
      <c r="A1619" s="2" t="s">
        <v>702</v>
      </c>
      <c r="B1619" s="4">
        <v>3.8</v>
      </c>
    </row>
    <row r="1620" spans="1:2" x14ac:dyDescent="0.3">
      <c r="A1620" s="2" t="s">
        <v>401</v>
      </c>
      <c r="B1620" s="4">
        <v>3.8</v>
      </c>
    </row>
    <row r="1621" spans="1:2" x14ac:dyDescent="0.3">
      <c r="A1621" s="2" t="s">
        <v>1491</v>
      </c>
      <c r="B1621" s="4">
        <v>3.8</v>
      </c>
    </row>
    <row r="1622" spans="1:2" x14ac:dyDescent="0.3">
      <c r="A1622" s="2" t="s">
        <v>203</v>
      </c>
      <c r="B1622" s="4">
        <v>3.8</v>
      </c>
    </row>
    <row r="1623" spans="1:2" x14ac:dyDescent="0.3">
      <c r="A1623" s="2" t="s">
        <v>233</v>
      </c>
      <c r="B1623" s="4">
        <v>3.7</v>
      </c>
    </row>
    <row r="1624" spans="1:2" x14ac:dyDescent="0.3">
      <c r="A1624" s="2" t="s">
        <v>364</v>
      </c>
      <c r="B1624" s="4">
        <v>3.6</v>
      </c>
    </row>
    <row r="1625" spans="1:2" x14ac:dyDescent="0.3">
      <c r="A1625" s="2" t="s">
        <v>1061</v>
      </c>
      <c r="B1625" s="4">
        <v>3.6</v>
      </c>
    </row>
    <row r="1626" spans="1:2" x14ac:dyDescent="0.3">
      <c r="A1626" s="2" t="s">
        <v>1430</v>
      </c>
      <c r="B1626" s="4">
        <v>3.6</v>
      </c>
    </row>
    <row r="1627" spans="1:2" x14ac:dyDescent="0.3">
      <c r="A1627" s="2" t="s">
        <v>745</v>
      </c>
      <c r="B1627" s="4">
        <v>3.6</v>
      </c>
    </row>
    <row r="1628" spans="1:2" x14ac:dyDescent="0.3">
      <c r="A1628" s="2" t="s">
        <v>1009</v>
      </c>
      <c r="B1628" s="4">
        <v>3.6</v>
      </c>
    </row>
    <row r="1629" spans="1:2" x14ac:dyDescent="0.3">
      <c r="A1629" s="2" t="s">
        <v>991</v>
      </c>
      <c r="B1629" s="4">
        <v>3.5333333333333332</v>
      </c>
    </row>
    <row r="1630" spans="1:2" x14ac:dyDescent="0.3">
      <c r="A1630" s="2" t="s">
        <v>1407</v>
      </c>
      <c r="B1630" s="4">
        <v>3.5</v>
      </c>
    </row>
    <row r="1631" spans="1:2" x14ac:dyDescent="0.3">
      <c r="A1631" s="2" t="s">
        <v>1036</v>
      </c>
      <c r="B1631" s="4">
        <v>3.5</v>
      </c>
    </row>
    <row r="1632" spans="1:2" x14ac:dyDescent="0.3">
      <c r="A1632" s="2" t="s">
        <v>867</v>
      </c>
      <c r="B1632" s="4">
        <v>3.5</v>
      </c>
    </row>
    <row r="1633" spans="1:2" x14ac:dyDescent="0.3">
      <c r="A1633" s="2" t="s">
        <v>1372</v>
      </c>
      <c r="B1633" s="4">
        <v>3.5</v>
      </c>
    </row>
    <row r="1634" spans="1:2" x14ac:dyDescent="0.3">
      <c r="A1634" s="2" t="s">
        <v>1338</v>
      </c>
      <c r="B1634" s="4">
        <v>3.5</v>
      </c>
    </row>
    <row r="1635" spans="1:2" x14ac:dyDescent="0.3">
      <c r="A1635" s="2" t="s">
        <v>780</v>
      </c>
      <c r="B1635" s="4">
        <v>3.4</v>
      </c>
    </row>
    <row r="1636" spans="1:2" x14ac:dyDescent="0.3">
      <c r="A1636" s="2" t="s">
        <v>1687</v>
      </c>
      <c r="B1636" s="4">
        <v>3.4</v>
      </c>
    </row>
    <row r="1637" spans="1:2" x14ac:dyDescent="0.3">
      <c r="A1637" s="2" t="s">
        <v>1327</v>
      </c>
      <c r="B1637" s="4">
        <v>3.3</v>
      </c>
    </row>
    <row r="1638" spans="1:2" x14ac:dyDescent="0.3">
      <c r="A1638" s="2" t="s">
        <v>1075</v>
      </c>
      <c r="B1638" s="4">
        <v>3.3</v>
      </c>
    </row>
    <row r="1639" spans="1:2" x14ac:dyDescent="0.3">
      <c r="A1639" s="2" t="s">
        <v>229</v>
      </c>
      <c r="B1639" s="4">
        <v>3.3</v>
      </c>
    </row>
    <row r="1640" spans="1:2" x14ac:dyDescent="0.3">
      <c r="A1640" s="2" t="s">
        <v>1511</v>
      </c>
      <c r="B1640" s="4">
        <v>3.3</v>
      </c>
    </row>
    <row r="1641" spans="1:2" x14ac:dyDescent="0.3">
      <c r="A1641" s="2" t="s">
        <v>875</v>
      </c>
      <c r="B1641" s="4">
        <v>3.3</v>
      </c>
    </row>
    <row r="1642" spans="1:2" x14ac:dyDescent="0.3">
      <c r="A1642" s="2" t="s">
        <v>1629</v>
      </c>
      <c r="B1642" s="4">
        <v>3.3</v>
      </c>
    </row>
    <row r="1643" spans="1:2" x14ac:dyDescent="0.3">
      <c r="A1643" s="2" t="s">
        <v>866</v>
      </c>
      <c r="B1643" s="4">
        <v>3.3</v>
      </c>
    </row>
    <row r="1644" spans="1:2" x14ac:dyDescent="0.3">
      <c r="A1644" s="2" t="s">
        <v>1337</v>
      </c>
      <c r="B1644" s="4">
        <v>3.3</v>
      </c>
    </row>
    <row r="1645" spans="1:2" x14ac:dyDescent="0.3">
      <c r="A1645" s="2" t="s">
        <v>1579</v>
      </c>
      <c r="B1645" s="4">
        <v>3.2</v>
      </c>
    </row>
    <row r="1646" spans="1:2" x14ac:dyDescent="0.3">
      <c r="A1646" s="2" t="s">
        <v>1019</v>
      </c>
      <c r="B1646" s="4">
        <v>3.1</v>
      </c>
    </row>
    <row r="1647" spans="1:2" x14ac:dyDescent="0.3">
      <c r="A1647" s="2" t="s">
        <v>1058</v>
      </c>
      <c r="B1647" s="4">
        <v>3.1</v>
      </c>
    </row>
    <row r="1648" spans="1:2" x14ac:dyDescent="0.3">
      <c r="A1648" s="2" t="s">
        <v>1403</v>
      </c>
      <c r="B1648" s="4">
        <v>3.1</v>
      </c>
    </row>
    <row r="1649" spans="1:2" x14ac:dyDescent="0.3">
      <c r="A1649" s="2" t="s">
        <v>449</v>
      </c>
      <c r="B1649" s="4">
        <v>3</v>
      </c>
    </row>
    <row r="1650" spans="1:2" x14ac:dyDescent="0.3">
      <c r="A1650" s="2" t="s">
        <v>1578</v>
      </c>
      <c r="B1650" s="4">
        <v>3</v>
      </c>
    </row>
    <row r="1651" spans="1:2" x14ac:dyDescent="0.3">
      <c r="A1651" s="2" t="s">
        <v>1064</v>
      </c>
      <c r="B1651" s="4">
        <v>3</v>
      </c>
    </row>
    <row r="1652" spans="1:2" x14ac:dyDescent="0.3">
      <c r="A1652" s="2" t="s">
        <v>1441</v>
      </c>
      <c r="B1652" s="4">
        <v>2.9</v>
      </c>
    </row>
    <row r="1653" spans="1:2" x14ac:dyDescent="0.3">
      <c r="A1653" s="2" t="s">
        <v>1139</v>
      </c>
      <c r="B1653" s="4">
        <v>2.8</v>
      </c>
    </row>
    <row r="1654" spans="1:2" x14ac:dyDescent="0.3">
      <c r="A1654" s="2" t="s">
        <v>908</v>
      </c>
      <c r="B1654" s="4">
        <v>2.8</v>
      </c>
    </row>
    <row r="1655" spans="1:2" x14ac:dyDescent="0.3">
      <c r="A1655" s="2" t="s">
        <v>1088</v>
      </c>
      <c r="B1655" s="4">
        <v>2.8</v>
      </c>
    </row>
    <row r="1656" spans="1:2" x14ac:dyDescent="0.3">
      <c r="A1656" s="2" t="s">
        <v>992</v>
      </c>
      <c r="B1656" s="4">
        <v>2.8</v>
      </c>
    </row>
    <row r="1657" spans="1:2" x14ac:dyDescent="0.3">
      <c r="A1657" s="2" t="s">
        <v>1536</v>
      </c>
      <c r="B1657" s="4">
        <v>2.7</v>
      </c>
    </row>
    <row r="1658" spans="1:2" x14ac:dyDescent="0.3">
      <c r="A1658" s="2" t="s">
        <v>946</v>
      </c>
      <c r="B1658" s="4">
        <v>2.7</v>
      </c>
    </row>
    <row r="1659" spans="1:2" x14ac:dyDescent="0.3">
      <c r="A1659" s="2" t="s">
        <v>773</v>
      </c>
      <c r="B1659" s="4">
        <v>2.6</v>
      </c>
    </row>
    <row r="1660" spans="1:2" x14ac:dyDescent="0.3">
      <c r="A1660" s="2" t="s">
        <v>311</v>
      </c>
      <c r="B1660" s="4">
        <v>2.4</v>
      </c>
    </row>
    <row r="1661" spans="1:2" x14ac:dyDescent="0.3">
      <c r="A1661" s="2" t="s">
        <v>1419</v>
      </c>
      <c r="B1661" s="4">
        <v>2.2999999999999998</v>
      </c>
    </row>
    <row r="1662" spans="1:2" x14ac:dyDescent="0.3">
      <c r="A1662" s="2" t="s">
        <v>1050</v>
      </c>
      <c r="B1662" s="4">
        <v>2.1</v>
      </c>
    </row>
    <row r="1663" spans="1:2" x14ac:dyDescent="0.3">
      <c r="A1663" s="2" t="s">
        <v>1779</v>
      </c>
      <c r="B1663" s="4">
        <v>6.4656728444802374</v>
      </c>
    </row>
  </sheetData>
  <conditionalFormatting sqref="A3:B1663">
    <cfRule type="top10" dxfId="2" priority="1" rank="10"/>
  </conditionalFormatting>
  <conditionalFormatting sqref="L8">
    <cfRule type="top10" dxfId="1" priority="2" rank="10"/>
    <cfRule type="top10" dxfId="0" priority="3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731"/>
  <sheetViews>
    <sheetView tabSelected="1" topLeftCell="V26" workbookViewId="0">
      <selection activeCell="AE31" sqref="AE31"/>
    </sheetView>
  </sheetViews>
  <sheetFormatPr defaultRowHeight="14.4" x14ac:dyDescent="0.3"/>
  <cols>
    <col min="1" max="1" width="14.6640625" bestFit="1" customWidth="1"/>
    <col min="2" max="2" width="29.6640625" bestFit="1" customWidth="1"/>
    <col min="3" max="3" width="9.5546875" customWidth="1"/>
    <col min="4" max="4" width="10" bestFit="1" customWidth="1"/>
    <col min="5" max="5" width="15.6640625" bestFit="1" customWidth="1"/>
    <col min="14" max="14" width="72.77734375" bestFit="1" customWidth="1"/>
    <col min="18" max="18" width="14.6640625" bestFit="1" customWidth="1"/>
    <col min="19" max="19" width="12" bestFit="1" customWidth="1"/>
    <col min="22" max="22" width="11.6640625" bestFit="1" customWidth="1"/>
    <col min="23" max="23" width="11.6640625" customWidth="1"/>
    <col min="24" max="24" width="19.44140625" bestFit="1" customWidth="1"/>
    <col min="25" max="25" width="10.88671875" bestFit="1" customWidth="1"/>
    <col min="30" max="30" width="11" customWidth="1"/>
    <col min="31" max="31" width="10.21875" customWidth="1"/>
    <col min="32" max="32" width="12.44140625" customWidth="1"/>
    <col min="34" max="34" width="29.6640625" bestFit="1" customWidth="1"/>
    <col min="35" max="35" width="19.33203125" bestFit="1" customWidth="1"/>
    <col min="37" max="37" width="19.441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1782</v>
      </c>
      <c r="E1" s="3" t="s">
        <v>1783</v>
      </c>
      <c r="F1" t="s">
        <v>1800</v>
      </c>
      <c r="G1" t="s">
        <v>1801</v>
      </c>
      <c r="H1" t="s">
        <v>1802</v>
      </c>
      <c r="I1" t="s">
        <v>1803</v>
      </c>
      <c r="J1" t="s">
        <v>1804</v>
      </c>
      <c r="K1" t="s">
        <v>1805</v>
      </c>
      <c r="L1" t="s">
        <v>1806</v>
      </c>
      <c r="M1" t="s">
        <v>5456</v>
      </c>
      <c r="N1" t="s">
        <v>3</v>
      </c>
      <c r="O1" t="s">
        <v>4</v>
      </c>
      <c r="P1" t="s">
        <v>5</v>
      </c>
      <c r="Q1" t="s">
        <v>6</v>
      </c>
      <c r="R1" s="3" t="s">
        <v>1781</v>
      </c>
      <c r="S1" t="s">
        <v>1780</v>
      </c>
      <c r="T1" t="s">
        <v>7</v>
      </c>
      <c r="U1" t="s">
        <v>8</v>
      </c>
      <c r="V1" t="s">
        <v>1784</v>
      </c>
      <c r="X1" t="s">
        <v>5464</v>
      </c>
      <c r="Y1" s="23" t="s">
        <v>5471</v>
      </c>
      <c r="Z1" s="24"/>
      <c r="AA1" s="24"/>
      <c r="AB1" s="24"/>
      <c r="AD1" s="25" t="s">
        <v>5472</v>
      </c>
      <c r="AE1" s="25"/>
      <c r="AF1" s="25"/>
    </row>
    <row r="2" spans="1:36" x14ac:dyDescent="0.3">
      <c r="A2" t="s">
        <v>9</v>
      </c>
      <c r="B2" t="s">
        <v>10</v>
      </c>
      <c r="C2">
        <v>178</v>
      </c>
      <c r="D2">
        <v>760505847</v>
      </c>
      <c r="E2" s="3">
        <f t="shared" ref="E2:E65" si="0">D2/1000000</f>
        <v>760.50584700000002</v>
      </c>
      <c r="F2" t="s">
        <v>171</v>
      </c>
      <c r="G2" t="s">
        <v>134</v>
      </c>
      <c r="H2" t="s">
        <v>1786</v>
      </c>
      <c r="I2" t="s">
        <v>1787</v>
      </c>
      <c r="N2" t="s">
        <v>11</v>
      </c>
      <c r="O2" t="s">
        <v>12</v>
      </c>
      <c r="P2" t="s">
        <v>13</v>
      </c>
      <c r="Q2" t="s">
        <v>14</v>
      </c>
      <c r="R2" s="3">
        <f t="shared" ref="R2:R65" si="1">S2/1000000</f>
        <v>237</v>
      </c>
      <c r="S2">
        <v>237000000</v>
      </c>
      <c r="T2">
        <v>2009</v>
      </c>
      <c r="U2">
        <v>7.9</v>
      </c>
      <c r="V2" s="3">
        <f t="shared" ref="V2:V65" si="2">E2-R2</f>
        <v>523.50584700000002</v>
      </c>
      <c r="W2" s="3"/>
      <c r="X2">
        <f>CORREL($R$2:$R$3724,$E$2:$E$3724)</f>
        <v>9.3887336584344588E-2</v>
      </c>
      <c r="Y2" s="12" t="s">
        <v>4</v>
      </c>
      <c r="Z2" s="13" t="s">
        <v>5462</v>
      </c>
      <c r="AA2" s="13" t="s">
        <v>5458</v>
      </c>
      <c r="AB2" s="14" t="s">
        <v>5463</v>
      </c>
      <c r="AD2" t="s">
        <v>5455</v>
      </c>
      <c r="AE2" t="s">
        <v>5460</v>
      </c>
      <c r="AF2" t="s">
        <v>5461</v>
      </c>
      <c r="AH2" s="18" t="str" cm="1">
        <f t="array" ref="AH2:AH1661">_xlfn.UNIQUE(B2:B3724)</f>
        <v>James Cameron</v>
      </c>
      <c r="AI2" s="4">
        <f t="shared" ref="AI2:AI65" si="3">AVERAGEIFS($U$2:$U$3724, $B$2:$B$3724, AH2)</f>
        <v>7.9142857142857155</v>
      </c>
      <c r="AJ2">
        <f>PERCENTILE(AI2:AI3724, 0.9)</f>
        <v>7.5</v>
      </c>
    </row>
    <row r="3" spans="1:36" x14ac:dyDescent="0.3">
      <c r="A3" t="s">
        <v>9</v>
      </c>
      <c r="B3" t="s">
        <v>43</v>
      </c>
      <c r="C3">
        <v>124</v>
      </c>
      <c r="D3">
        <v>652177271</v>
      </c>
      <c r="E3" s="3">
        <f t="shared" si="0"/>
        <v>652.17727100000002</v>
      </c>
      <c r="F3" t="s">
        <v>171</v>
      </c>
      <c r="G3" t="s">
        <v>134</v>
      </c>
      <c r="H3" t="s">
        <v>1787</v>
      </c>
      <c r="I3" t="s">
        <v>918</v>
      </c>
      <c r="N3" t="s">
        <v>44</v>
      </c>
      <c r="O3" t="s">
        <v>12</v>
      </c>
      <c r="P3" t="s">
        <v>13</v>
      </c>
      <c r="Q3" t="s">
        <v>14</v>
      </c>
      <c r="R3" s="3">
        <f t="shared" si="1"/>
        <v>150</v>
      </c>
      <c r="S3">
        <v>150000000</v>
      </c>
      <c r="T3">
        <v>2015</v>
      </c>
      <c r="U3">
        <v>7</v>
      </c>
      <c r="V3" s="3">
        <f t="shared" si="2"/>
        <v>502.17727100000002</v>
      </c>
      <c r="W3" s="3"/>
      <c r="Y3" s="21" t="str">
        <f t="array" ref="Y3:Y35">_xlfn.UNIQUE($O$2:$O$3724)</f>
        <v>English</v>
      </c>
      <c r="Z3" s="6" cm="1">
        <f t="array" ref="Z3">AVERAGE(IF($O$2:$O$3657=Y3,$U$2:$U$3657))</f>
        <v>6.4251142857142831</v>
      </c>
      <c r="AA3" s="6" cm="1">
        <f t="array" ref="AA3">MEDIAN(IF($O$2:$O$3657=Y3,$U$2:$U$3657))</f>
        <v>6.5</v>
      </c>
      <c r="AB3" s="8" cm="1">
        <f t="array" ref="AB3">_xlfn.STDEV.S(IF($O$2:$O$3657=Y3,$U$2:$U$3657))</f>
        <v>1.0524379968195405</v>
      </c>
      <c r="AD3" t="s">
        <v>5453</v>
      </c>
      <c r="AE3" s="4">
        <f>AVERAGE(C2:C3657)</f>
        <v>110.16821663019694</v>
      </c>
      <c r="AF3" s="4">
        <f>AVERAGE(U2:U3657)</f>
        <v>6.463512035010937</v>
      </c>
      <c r="AH3" t="str">
        <v>Colin Trevorrow</v>
      </c>
      <c r="AI3" s="4">
        <f t="shared" si="3"/>
        <v>7</v>
      </c>
    </row>
    <row r="4" spans="1:36" x14ac:dyDescent="0.3">
      <c r="A4" t="s">
        <v>9</v>
      </c>
      <c r="B4" t="s">
        <v>10</v>
      </c>
      <c r="C4">
        <v>194</v>
      </c>
      <c r="D4">
        <v>658672302</v>
      </c>
      <c r="E4" s="3">
        <f t="shared" si="0"/>
        <v>658.67230199999995</v>
      </c>
      <c r="F4" t="s">
        <v>356</v>
      </c>
      <c r="G4" t="s">
        <v>1788</v>
      </c>
      <c r="N4" t="s">
        <v>40</v>
      </c>
      <c r="O4" t="s">
        <v>12</v>
      </c>
      <c r="P4" t="s">
        <v>13</v>
      </c>
      <c r="Q4" t="s">
        <v>14</v>
      </c>
      <c r="R4" s="3">
        <f t="shared" si="1"/>
        <v>200</v>
      </c>
      <c r="S4">
        <v>200000000</v>
      </c>
      <c r="T4">
        <v>1997</v>
      </c>
      <c r="U4">
        <v>7.7</v>
      </c>
      <c r="V4" s="3">
        <f t="shared" si="2"/>
        <v>458.67230199999995</v>
      </c>
      <c r="W4" s="3"/>
      <c r="Y4" s="22" t="str">
        <v>Mandarin</v>
      </c>
      <c r="Z4" s="6" cm="1">
        <f t="array" ref="Z4">AVERAGE(IF($O$2:$O$3657=Y4,$U$2:$U$3657))</f>
        <v>7.0214285714285705</v>
      </c>
      <c r="AA4" s="6" cm="1">
        <f t="array" ref="AA4">MEDIAN(IF($O$2:$O$3657=Y4,$U$2:$U$3657))</f>
        <v>7.25</v>
      </c>
      <c r="AB4" s="10">
        <f t="array" ref="AB4">_xlfn.STDEV.S(IF($O$2:$O$3724=Y4,$U$2:$U$3724))</f>
        <v>0.7657862439536206</v>
      </c>
      <c r="AD4" t="s">
        <v>1785</v>
      </c>
      <c r="AE4" s="4">
        <f>MEDIAN($C$2:$C$3657)</f>
        <v>106</v>
      </c>
      <c r="AF4" s="4">
        <f>MEDIAN(U2:U3657)</f>
        <v>6.6</v>
      </c>
      <c r="AH4" t="str">
        <v>George Lucas</v>
      </c>
      <c r="AI4" s="4">
        <f t="shared" si="3"/>
        <v>7.4</v>
      </c>
    </row>
    <row r="5" spans="1:36" x14ac:dyDescent="0.3">
      <c r="A5" t="s">
        <v>9</v>
      </c>
      <c r="B5" t="s">
        <v>180</v>
      </c>
      <c r="C5">
        <v>125</v>
      </c>
      <c r="D5">
        <v>460935665</v>
      </c>
      <c r="E5" s="3">
        <f t="shared" si="0"/>
        <v>460.93566499999997</v>
      </c>
      <c r="F5" t="s">
        <v>171</v>
      </c>
      <c r="G5" t="s">
        <v>134</v>
      </c>
      <c r="H5" t="s">
        <v>1786</v>
      </c>
      <c r="I5" t="s">
        <v>1787</v>
      </c>
      <c r="N5" t="s">
        <v>1264</v>
      </c>
      <c r="O5" t="s">
        <v>12</v>
      </c>
      <c r="P5" t="s">
        <v>13</v>
      </c>
      <c r="Q5" t="s">
        <v>24</v>
      </c>
      <c r="R5" s="3">
        <f t="shared" si="1"/>
        <v>11</v>
      </c>
      <c r="S5">
        <v>11000000</v>
      </c>
      <c r="T5">
        <v>1977</v>
      </c>
      <c r="U5">
        <v>8.6999999999999993</v>
      </c>
      <c r="V5" s="3">
        <f t="shared" si="2"/>
        <v>449.93566499999997</v>
      </c>
      <c r="W5" s="3"/>
      <c r="Y5" s="21" t="str">
        <v>French</v>
      </c>
      <c r="Z5" s="6" cm="1">
        <f t="array" ref="Z5">AVERAGE(IF($O$2:$O$3657=Y5,$U$2:$U$3657))</f>
        <v>7.355882352941177</v>
      </c>
      <c r="AA5" s="6" cm="1">
        <f t="array" ref="AA5">MEDIAN(IF($O$2:$O$3657=Y5,$U$2:$U$3657))</f>
        <v>7.3</v>
      </c>
      <c r="AB5" s="8">
        <f t="array" ref="AB5">_xlfn.STDEV.S(IF($O$2:$O$3724=Y5,$U$2:$U$3724))</f>
        <v>0.51943511069680193</v>
      </c>
      <c r="AD5" t="s">
        <v>5454</v>
      </c>
      <c r="AE5" s="4">
        <f>_xlfn.STDEV.S(C2:C3657)</f>
        <v>22.696495970733046</v>
      </c>
      <c r="AF5" s="4">
        <f>_xlfn.STDEV.S(U2:U3657)</f>
        <v>1.0577435790044294</v>
      </c>
      <c r="AH5" t="str">
        <v>Steven Spielberg</v>
      </c>
      <c r="AI5" s="4">
        <f t="shared" si="3"/>
        <v>7.5439999999999996</v>
      </c>
    </row>
    <row r="6" spans="1:36" x14ac:dyDescent="0.3">
      <c r="A6" t="s">
        <v>9</v>
      </c>
      <c r="B6" t="s">
        <v>66</v>
      </c>
      <c r="C6">
        <v>120</v>
      </c>
      <c r="D6">
        <v>434949459</v>
      </c>
      <c r="E6" s="3">
        <f t="shared" si="0"/>
        <v>434.94945899999999</v>
      </c>
      <c r="F6" t="s">
        <v>1789</v>
      </c>
      <c r="G6" t="s">
        <v>1787</v>
      </c>
      <c r="N6" t="s">
        <v>1284</v>
      </c>
      <c r="O6" t="s">
        <v>12</v>
      </c>
      <c r="P6" t="s">
        <v>13</v>
      </c>
      <c r="Q6" t="s">
        <v>24</v>
      </c>
      <c r="R6" s="3">
        <f t="shared" si="1"/>
        <v>10.5</v>
      </c>
      <c r="S6">
        <v>10500000</v>
      </c>
      <c r="T6">
        <v>1982</v>
      </c>
      <c r="U6">
        <v>7.9</v>
      </c>
      <c r="V6" s="3">
        <f t="shared" si="2"/>
        <v>424.44945899999999</v>
      </c>
      <c r="W6" s="3"/>
      <c r="Y6" s="22" t="str">
        <v>Spanish</v>
      </c>
      <c r="Z6" s="6" cm="1">
        <f t="array" ref="Z6">AVERAGE(IF($O$2:$O$3657=Y6,$U$2:$U$3657))</f>
        <v>7.0826086956521728</v>
      </c>
      <c r="AA6" s="6" cm="1">
        <f t="array" ref="AA6">MEDIAN(IF($O$2:$O$3657=Y6,$U$2:$U$3657))</f>
        <v>7.2</v>
      </c>
      <c r="AB6" s="10">
        <f t="array" ref="AB6">_xlfn.STDEV.S(IF($O$2:$O$3724=Y6,$U$2:$U$3724))</f>
        <v>0.86057706533203293</v>
      </c>
      <c r="AH6" t="str">
        <v>Joss Whedon</v>
      </c>
      <c r="AI6" s="4">
        <f t="shared" si="3"/>
        <v>7.8666666666666671</v>
      </c>
    </row>
    <row r="7" spans="1:36" x14ac:dyDescent="0.3">
      <c r="A7" t="s">
        <v>9</v>
      </c>
      <c r="B7" t="s">
        <v>25</v>
      </c>
      <c r="C7">
        <v>173</v>
      </c>
      <c r="D7">
        <v>623279547</v>
      </c>
      <c r="E7" s="3">
        <f t="shared" si="0"/>
        <v>623.27954699999998</v>
      </c>
      <c r="F7" t="s">
        <v>171</v>
      </c>
      <c r="G7" t="s">
        <v>134</v>
      </c>
      <c r="H7" t="s">
        <v>1787</v>
      </c>
      <c r="N7" t="s">
        <v>32</v>
      </c>
      <c r="O7" t="s">
        <v>12</v>
      </c>
      <c r="P7" t="s">
        <v>13</v>
      </c>
      <c r="Q7" t="s">
        <v>14</v>
      </c>
      <c r="R7" s="3">
        <f t="shared" si="1"/>
        <v>220</v>
      </c>
      <c r="S7">
        <v>220000000</v>
      </c>
      <c r="T7">
        <v>2012</v>
      </c>
      <c r="U7">
        <v>8.1</v>
      </c>
      <c r="V7" s="3">
        <f t="shared" si="2"/>
        <v>403.27954699999998</v>
      </c>
      <c r="W7" s="3"/>
      <c r="Y7" s="21" t="str">
        <v>Cantonese</v>
      </c>
      <c r="Z7" s="6" cm="1">
        <f t="array" ref="Z7">AVERAGE(IF($O$2:$O$3657=Y7,$U$2:$U$3657))</f>
        <v>7.3428571428571434</v>
      </c>
      <c r="AA7" s="6" cm="1">
        <f t="array" ref="AA7">MEDIAN(IF($O$2:$O$3657=Y7,$U$2:$U$3657))</f>
        <v>7.3</v>
      </c>
      <c r="AB7" s="8">
        <f t="array" ref="AB7">_xlfn.STDEV.S(IF($O$2:$O$3724=Y7,$U$2:$U$3724))</f>
        <v>0.35050983275386549</v>
      </c>
      <c r="AH7" t="str">
        <v>Roger Allers</v>
      </c>
      <c r="AI7" s="4">
        <f t="shared" si="3"/>
        <v>7.35</v>
      </c>
    </row>
    <row r="8" spans="1:36" x14ac:dyDescent="0.3">
      <c r="A8" t="s">
        <v>9</v>
      </c>
      <c r="B8" t="s">
        <v>274</v>
      </c>
      <c r="C8">
        <v>73</v>
      </c>
      <c r="D8">
        <v>422783777</v>
      </c>
      <c r="E8" s="3">
        <f t="shared" si="0"/>
        <v>422.78377699999999</v>
      </c>
      <c r="F8" t="s">
        <v>134</v>
      </c>
      <c r="G8" t="s">
        <v>1790</v>
      </c>
      <c r="H8" t="s">
        <v>356</v>
      </c>
      <c r="I8" t="s">
        <v>1789</v>
      </c>
      <c r="J8" t="s">
        <v>1791</v>
      </c>
      <c r="N8" t="s">
        <v>318</v>
      </c>
      <c r="O8" t="s">
        <v>12</v>
      </c>
      <c r="P8" t="s">
        <v>13</v>
      </c>
      <c r="Q8" t="s">
        <v>52</v>
      </c>
      <c r="R8" s="3">
        <f t="shared" si="1"/>
        <v>45</v>
      </c>
      <c r="S8">
        <v>45000000</v>
      </c>
      <c r="T8">
        <v>1994</v>
      </c>
      <c r="U8">
        <v>8.5</v>
      </c>
      <c r="V8" s="3">
        <f t="shared" si="2"/>
        <v>377.78377699999999</v>
      </c>
      <c r="W8" s="3"/>
      <c r="Y8" s="22" t="str">
        <v>Maya</v>
      </c>
      <c r="Z8" s="6" cm="1">
        <f t="array" ref="Z8">AVERAGE(IF($O$2:$O$3657=Y8,$U$2:$U$3657))</f>
        <v>7.8</v>
      </c>
      <c r="AA8" s="6" cm="1">
        <f t="array" ref="AA8">MEDIAN(IF($O$2:$O$3657=Y8,$U$2:$U$3657))</f>
        <v>7.8</v>
      </c>
      <c r="AB8" s="10">
        <v>0</v>
      </c>
      <c r="AH8" t="str">
        <v>Christopher Nolan</v>
      </c>
      <c r="AI8" s="4">
        <f t="shared" si="3"/>
        <v>8.4250000000000007</v>
      </c>
    </row>
    <row r="9" spans="1:36" x14ac:dyDescent="0.3">
      <c r="A9" t="s">
        <v>9</v>
      </c>
      <c r="B9" t="s">
        <v>180</v>
      </c>
      <c r="C9">
        <v>136</v>
      </c>
      <c r="D9">
        <v>474544677</v>
      </c>
      <c r="E9" s="3">
        <f t="shared" si="0"/>
        <v>474.54467699999998</v>
      </c>
      <c r="F9" t="s">
        <v>171</v>
      </c>
      <c r="G9" t="s">
        <v>134</v>
      </c>
      <c r="H9" t="s">
        <v>1786</v>
      </c>
      <c r="I9" t="s">
        <v>1787</v>
      </c>
      <c r="N9" t="s">
        <v>181</v>
      </c>
      <c r="O9" t="s">
        <v>12</v>
      </c>
      <c r="P9" t="s">
        <v>13</v>
      </c>
      <c r="Q9" t="s">
        <v>24</v>
      </c>
      <c r="R9" s="3">
        <f t="shared" si="1"/>
        <v>115</v>
      </c>
      <c r="S9">
        <v>115000000</v>
      </c>
      <c r="T9">
        <v>1999</v>
      </c>
      <c r="U9">
        <v>6.5</v>
      </c>
      <c r="V9" s="3">
        <f t="shared" si="2"/>
        <v>359.54467699999998</v>
      </c>
      <c r="W9" s="3"/>
      <c r="Y9" s="21" t="str">
        <v>German</v>
      </c>
      <c r="Z9" s="6" cm="1">
        <f t="array" ref="Z9">AVERAGE(IF($O$2:$O$3657=Y9,$U$2:$U$3657))</f>
        <v>7.7700000000000005</v>
      </c>
      <c r="AA9" s="6" cm="1">
        <f t="array" ref="AA9">MEDIAN(IF($O$2:$O$3657=Y9,$U$2:$U$3657))</f>
        <v>7.8</v>
      </c>
      <c r="AB9" s="8">
        <f t="array" ref="AB9">_xlfn.STDEV.S(IF($O$2:$O$3724=Y9,$U$2:$U$3724))</f>
        <v>0.71188326134119639</v>
      </c>
      <c r="AH9" t="str">
        <v>Gary Ross</v>
      </c>
      <c r="AI9" s="4">
        <f t="shared" si="3"/>
        <v>7.1000000000000005</v>
      </c>
    </row>
    <row r="10" spans="1:36" x14ac:dyDescent="0.3">
      <c r="A10" t="s">
        <v>9</v>
      </c>
      <c r="B10" t="s">
        <v>18</v>
      </c>
      <c r="C10">
        <v>152</v>
      </c>
      <c r="D10">
        <v>533316061</v>
      </c>
      <c r="E10" s="3">
        <f t="shared" si="0"/>
        <v>533.31606099999999</v>
      </c>
      <c r="F10" t="s">
        <v>171</v>
      </c>
      <c r="G10" t="s">
        <v>1792</v>
      </c>
      <c r="H10" t="s">
        <v>356</v>
      </c>
      <c r="I10" t="s">
        <v>918</v>
      </c>
      <c r="N10" t="s">
        <v>74</v>
      </c>
      <c r="O10" t="s">
        <v>12</v>
      </c>
      <c r="P10" t="s">
        <v>13</v>
      </c>
      <c r="Q10" t="s">
        <v>14</v>
      </c>
      <c r="R10" s="3">
        <f t="shared" si="1"/>
        <v>185</v>
      </c>
      <c r="S10">
        <v>185000000</v>
      </c>
      <c r="T10">
        <v>2008</v>
      </c>
      <c r="U10">
        <v>9</v>
      </c>
      <c r="V10" s="3">
        <f t="shared" si="2"/>
        <v>348.31606099999999</v>
      </c>
      <c r="W10" s="3"/>
      <c r="Y10" s="22" t="str">
        <v>Hindi</v>
      </c>
      <c r="Z10" s="6" cm="1">
        <f t="array" ref="Z10">AVERAGE(IF($O$2:$O$3657=Y10,$U$2:$U$3657))</f>
        <v>7.2200000000000006</v>
      </c>
      <c r="AA10" s="6" cm="1">
        <f t="array" ref="AA10">MEDIAN(IF($O$2:$O$3657=Y10,$U$2:$U$3657))</f>
        <v>7.4</v>
      </c>
      <c r="AB10" s="10">
        <f t="array" ref="AB10">_xlfn.STDEV.S(IF($O$2:$O$3724=Y10,$U$2:$U$3724))</f>
        <v>0.80124902496040507</v>
      </c>
      <c r="AH10" t="str">
        <v>Tim Miller</v>
      </c>
      <c r="AI10" s="4">
        <f t="shared" si="3"/>
        <v>8.1</v>
      </c>
    </row>
    <row r="11" spans="1:36" x14ac:dyDescent="0.3">
      <c r="A11" t="s">
        <v>9</v>
      </c>
      <c r="B11" t="s">
        <v>268</v>
      </c>
      <c r="C11">
        <v>142</v>
      </c>
      <c r="D11">
        <v>407999255</v>
      </c>
      <c r="E11" s="3">
        <f t="shared" si="0"/>
        <v>407.99925500000001</v>
      </c>
      <c r="F11" t="s">
        <v>134</v>
      </c>
      <c r="G11" t="s">
        <v>356</v>
      </c>
      <c r="H11" t="s">
        <v>1787</v>
      </c>
      <c r="I11" t="s">
        <v>918</v>
      </c>
      <c r="N11" t="s">
        <v>287</v>
      </c>
      <c r="O11" t="s">
        <v>12</v>
      </c>
      <c r="P11" t="s">
        <v>13</v>
      </c>
      <c r="Q11" t="s">
        <v>14</v>
      </c>
      <c r="R11" s="3">
        <f t="shared" si="1"/>
        <v>78</v>
      </c>
      <c r="S11">
        <v>78000000</v>
      </c>
      <c r="T11">
        <v>2012</v>
      </c>
      <c r="U11">
        <v>7.3</v>
      </c>
      <c r="V11" s="3">
        <f t="shared" si="2"/>
        <v>329.99925500000001</v>
      </c>
      <c r="W11" s="3"/>
      <c r="Y11" s="21" t="str">
        <v>Persian</v>
      </c>
      <c r="Z11" s="6" cm="1">
        <f t="array" ref="Z11">AVERAGE(IF($O$2:$O$3657=Y11,$U$2:$U$3657))</f>
        <v>8.1333333333333329</v>
      </c>
      <c r="AA11" s="6" cm="1">
        <f t="array" ref="AA11">MEDIAN(IF($O$2:$O$3657=Y11,$U$2:$U$3657))</f>
        <v>8.4</v>
      </c>
      <c r="AB11" s="8">
        <f t="array" ref="AB11">_xlfn.STDEV.S(IF($O$2:$O$3724=Y11,$U$2:$U$3724))</f>
        <v>0.55075705472861036</v>
      </c>
      <c r="AH11" t="str">
        <v>Francis Lawrence</v>
      </c>
      <c r="AI11" s="4">
        <f t="shared" si="3"/>
        <v>7</v>
      </c>
    </row>
    <row r="12" spans="1:36" x14ac:dyDescent="0.3">
      <c r="A12" t="s">
        <v>9</v>
      </c>
      <c r="B12" t="s">
        <v>452</v>
      </c>
      <c r="C12">
        <v>108</v>
      </c>
      <c r="D12">
        <v>363024263</v>
      </c>
      <c r="E12" s="3">
        <f t="shared" si="0"/>
        <v>363.02426300000002</v>
      </c>
      <c r="F12" t="s">
        <v>171</v>
      </c>
      <c r="G12" t="s">
        <v>134</v>
      </c>
      <c r="H12" t="s">
        <v>205</v>
      </c>
      <c r="I12" t="s">
        <v>1788</v>
      </c>
      <c r="J12" t="s">
        <v>1787</v>
      </c>
      <c r="N12" t="s">
        <v>453</v>
      </c>
      <c r="O12" t="s">
        <v>12</v>
      </c>
      <c r="P12" t="s">
        <v>13</v>
      </c>
      <c r="Q12" t="s">
        <v>90</v>
      </c>
      <c r="R12" s="3">
        <f t="shared" si="1"/>
        <v>58</v>
      </c>
      <c r="S12">
        <v>58000000</v>
      </c>
      <c r="T12">
        <v>2016</v>
      </c>
      <c r="U12">
        <v>8.1</v>
      </c>
      <c r="V12" s="3">
        <f t="shared" si="2"/>
        <v>305.02426300000002</v>
      </c>
      <c r="W12" s="3"/>
      <c r="Y12" s="22" t="str">
        <v>Italian</v>
      </c>
      <c r="Z12" s="6" cm="1">
        <f t="array" ref="Z12">AVERAGE(IF($O$2:$O$3657=Y12,$U$2:$U$3657))</f>
        <v>7.1857142857142851</v>
      </c>
      <c r="AA12" s="6" cm="1">
        <f t="array" ref="AA12">MEDIAN(IF($O$2:$O$3657=Y12,$U$2:$U$3657))</f>
        <v>7</v>
      </c>
      <c r="AB12" s="10">
        <f t="array" ref="AB12">_xlfn.STDEV.S(IF($O$2:$O$3724=Y12,$U$2:$U$3724))</f>
        <v>1.1553189623484605</v>
      </c>
      <c r="AH12" t="str">
        <v>Pierre Coffin</v>
      </c>
      <c r="AI12" s="4">
        <f t="shared" si="3"/>
        <v>7.6</v>
      </c>
    </row>
    <row r="13" spans="1:36" x14ac:dyDescent="0.3">
      <c r="A13" t="s">
        <v>9</v>
      </c>
      <c r="B13" t="s">
        <v>103</v>
      </c>
      <c r="C13">
        <v>146</v>
      </c>
      <c r="D13">
        <v>424645577</v>
      </c>
      <c r="E13" s="3">
        <f t="shared" si="0"/>
        <v>424.645577</v>
      </c>
      <c r="F13" t="s">
        <v>134</v>
      </c>
      <c r="G13" t="s">
        <v>1787</v>
      </c>
      <c r="H13" t="s">
        <v>918</v>
      </c>
      <c r="N13" t="s">
        <v>1809</v>
      </c>
      <c r="O13" t="s">
        <v>12</v>
      </c>
      <c r="P13" t="s">
        <v>13</v>
      </c>
      <c r="Q13" t="s">
        <v>14</v>
      </c>
      <c r="R13" s="3">
        <f t="shared" si="1"/>
        <v>130</v>
      </c>
      <c r="S13">
        <v>130000000</v>
      </c>
      <c r="T13">
        <v>2013</v>
      </c>
      <c r="U13">
        <v>7.6</v>
      </c>
      <c r="V13" s="3">
        <f t="shared" si="2"/>
        <v>294.645577</v>
      </c>
      <c r="W13" s="3"/>
      <c r="Y13" s="21" t="str">
        <v>Portuguese</v>
      </c>
      <c r="Z13" s="6" cm="1">
        <f t="array" ref="Z13">AVERAGE(IF($O$2:$O$3657=Y13,$U$2:$U$3657))</f>
        <v>7.7600000000000007</v>
      </c>
      <c r="AA13" s="6" cm="1">
        <f t="array" ref="AA13">MEDIAN(IF($O$2:$O$3657=Y13,$U$2:$U$3657))</f>
        <v>8</v>
      </c>
      <c r="AB13" s="8">
        <f t="array" ref="AB13">_xlfn.STDEV.S(IF($O$2:$O$3724=Y13,$U$2:$U$3724))</f>
        <v>0.97877474425936439</v>
      </c>
      <c r="AH13" t="str">
        <v>Clint Eastwood</v>
      </c>
      <c r="AI13" s="4">
        <f t="shared" si="3"/>
        <v>7.2052631578947368</v>
      </c>
    </row>
    <row r="14" spans="1:36" x14ac:dyDescent="0.3">
      <c r="A14" t="s">
        <v>9</v>
      </c>
      <c r="B14" t="s">
        <v>66</v>
      </c>
      <c r="C14">
        <v>127</v>
      </c>
      <c r="D14">
        <v>356784000</v>
      </c>
      <c r="E14" s="3">
        <f t="shared" si="0"/>
        <v>356.78399999999999</v>
      </c>
      <c r="F14" t="s">
        <v>134</v>
      </c>
      <c r="G14" t="s">
        <v>1787</v>
      </c>
      <c r="H14" t="s">
        <v>918</v>
      </c>
      <c r="N14" t="s">
        <v>1810</v>
      </c>
      <c r="O14" t="s">
        <v>12</v>
      </c>
      <c r="P14" t="s">
        <v>13</v>
      </c>
      <c r="Q14" t="s">
        <v>14</v>
      </c>
      <c r="R14" s="3">
        <f t="shared" si="1"/>
        <v>63</v>
      </c>
      <c r="S14">
        <v>63000000</v>
      </c>
      <c r="T14">
        <v>1993</v>
      </c>
      <c r="U14">
        <v>8.1</v>
      </c>
      <c r="V14" s="3">
        <f t="shared" si="2"/>
        <v>293.78399999999999</v>
      </c>
      <c r="W14" s="3"/>
      <c r="Y14" s="22" t="str">
        <v>Indonesian</v>
      </c>
      <c r="Z14" s="6" cm="1">
        <f t="array" ref="Z14">AVERAGE(IF($O$2:$O$3657=Y14,$U$2:$U$3657))</f>
        <v>7.8999999999999995</v>
      </c>
      <c r="AA14" s="6" cm="1">
        <f t="array" ref="AA14">MEDIAN(IF($O$2:$O$3657=Y14,$U$2:$U$3657))</f>
        <v>7.8999999999999995</v>
      </c>
      <c r="AB14" s="10">
        <f t="array" ref="AB14">_xlfn.STDEV.S(IF($O$2:$O$3724=Y14,$U$2:$U$3724))</f>
        <v>0.42426406871192829</v>
      </c>
      <c r="AH14" t="str">
        <v>Andrew Stanton</v>
      </c>
      <c r="AI14" s="4">
        <f t="shared" si="3"/>
        <v>7.7333333333333343</v>
      </c>
    </row>
    <row r="15" spans="1:36" x14ac:dyDescent="0.3">
      <c r="A15" t="s">
        <v>9</v>
      </c>
      <c r="B15" t="s">
        <v>326</v>
      </c>
      <c r="C15">
        <v>98</v>
      </c>
      <c r="D15">
        <v>368049635</v>
      </c>
      <c r="E15" s="3">
        <f t="shared" si="0"/>
        <v>368.04963500000002</v>
      </c>
      <c r="F15" t="s">
        <v>1790</v>
      </c>
      <c r="G15" t="s">
        <v>205</v>
      </c>
      <c r="H15" t="s">
        <v>1789</v>
      </c>
      <c r="I15" t="s">
        <v>1787</v>
      </c>
      <c r="N15" t="s">
        <v>1811</v>
      </c>
      <c r="O15" t="s">
        <v>12</v>
      </c>
      <c r="P15" t="s">
        <v>13</v>
      </c>
      <c r="Q15" t="s">
        <v>24</v>
      </c>
      <c r="R15" s="3">
        <f t="shared" si="1"/>
        <v>76</v>
      </c>
      <c r="S15">
        <v>76000000</v>
      </c>
      <c r="T15">
        <v>2013</v>
      </c>
      <c r="U15">
        <v>7.5</v>
      </c>
      <c r="V15" s="3">
        <f t="shared" si="2"/>
        <v>292.04963500000002</v>
      </c>
      <c r="W15" s="3"/>
      <c r="Y15" s="21" t="str">
        <v>Dari</v>
      </c>
      <c r="Z15" s="6" cm="1">
        <f t="array" ref="Z15">AVERAGE(IF($O$2:$O$3657=Y15,$U$2:$U$3657))</f>
        <v>7.5</v>
      </c>
      <c r="AA15" s="6" cm="1">
        <f t="array" ref="AA15">MEDIAN(IF($O$2:$O$3657=Y15,$U$2:$U$3657))</f>
        <v>7.5</v>
      </c>
      <c r="AB15" s="8">
        <f t="array" ref="AB15">_xlfn.STDEV.S(IF($O$2:$O$3724=Y15,$U$2:$U$3724))</f>
        <v>0.141421356237309</v>
      </c>
      <c r="AH15" t="str">
        <v>Andrew Adamson</v>
      </c>
      <c r="AI15" s="4">
        <f t="shared" si="3"/>
        <v>7.15</v>
      </c>
    </row>
    <row r="16" spans="1:36" x14ac:dyDescent="0.3">
      <c r="A16" t="s">
        <v>9</v>
      </c>
      <c r="B16" t="s">
        <v>384</v>
      </c>
      <c r="C16">
        <v>133</v>
      </c>
      <c r="D16">
        <v>350123553</v>
      </c>
      <c r="E16" s="3">
        <f t="shared" si="0"/>
        <v>350.12355300000002</v>
      </c>
      <c r="F16" t="s">
        <v>171</v>
      </c>
      <c r="G16" t="s">
        <v>1793</v>
      </c>
      <c r="H16" t="s">
        <v>356</v>
      </c>
      <c r="I16" t="s">
        <v>1794</v>
      </c>
      <c r="J16" t="s">
        <v>918</v>
      </c>
      <c r="K16" t="s">
        <v>1795</v>
      </c>
      <c r="N16" t="s">
        <v>1812</v>
      </c>
      <c r="O16" t="s">
        <v>12</v>
      </c>
      <c r="P16" t="s">
        <v>13</v>
      </c>
      <c r="Q16" t="s">
        <v>90</v>
      </c>
      <c r="R16" s="3">
        <f t="shared" si="1"/>
        <v>58.8</v>
      </c>
      <c r="S16">
        <v>58800000</v>
      </c>
      <c r="T16">
        <v>2014</v>
      </c>
      <c r="U16">
        <v>7.3</v>
      </c>
      <c r="V16" s="3">
        <f t="shared" si="2"/>
        <v>291.323553</v>
      </c>
      <c r="W16" s="3"/>
      <c r="Y16" s="22" t="str">
        <v>Hebrew</v>
      </c>
      <c r="Z16" s="6" cm="1">
        <f t="array" ref="Z16">AVERAGE(IF($O$2:$O$3657=Y16,$U$2:$U$3657))</f>
        <v>8</v>
      </c>
      <c r="AA16" s="6" cm="1">
        <f t="array" ref="AA16">MEDIAN(IF($O$2:$O$3657=Y16,$U$2:$U$3657))</f>
        <v>8</v>
      </c>
      <c r="AB16" s="10">
        <v>0</v>
      </c>
      <c r="AH16" t="str">
        <v>Peter Jackson</v>
      </c>
      <c r="AI16" s="4">
        <f t="shared" si="3"/>
        <v>7.8875000000000011</v>
      </c>
    </row>
    <row r="17" spans="1:35" x14ac:dyDescent="0.3">
      <c r="A17" t="s">
        <v>9</v>
      </c>
      <c r="B17" t="s">
        <v>21</v>
      </c>
      <c r="C17">
        <v>100</v>
      </c>
      <c r="D17">
        <v>380838870</v>
      </c>
      <c r="E17" s="3">
        <f t="shared" si="0"/>
        <v>380.83886999999999</v>
      </c>
      <c r="F17" t="s">
        <v>134</v>
      </c>
      <c r="G17" t="s">
        <v>1790</v>
      </c>
      <c r="H17" t="s">
        <v>205</v>
      </c>
      <c r="I17" t="s">
        <v>1789</v>
      </c>
      <c r="N17" t="s">
        <v>1813</v>
      </c>
      <c r="O17" t="s">
        <v>12</v>
      </c>
      <c r="P17" t="s">
        <v>13</v>
      </c>
      <c r="Q17" t="s">
        <v>52</v>
      </c>
      <c r="R17" s="3">
        <f t="shared" si="1"/>
        <v>94</v>
      </c>
      <c r="S17">
        <v>94000000</v>
      </c>
      <c r="T17">
        <v>2003</v>
      </c>
      <c r="U17">
        <v>8.1999999999999993</v>
      </c>
      <c r="V17" s="3">
        <f t="shared" si="2"/>
        <v>286.83886999999999</v>
      </c>
      <c r="W17" s="3"/>
      <c r="Y17" s="21" t="str">
        <v>Romanian</v>
      </c>
      <c r="Z17" s="6" cm="1">
        <f t="array" ref="Z17">AVERAGE(IF($O$2:$O$3657=Y17,$U$2:$U$3657))</f>
        <v>7.9</v>
      </c>
      <c r="AA17" s="6" cm="1">
        <f t="array" ref="AA17">MEDIAN(IF($O$2:$O$3657=Y17,$U$2:$U$3657))</f>
        <v>7.9</v>
      </c>
      <c r="AB17" s="8">
        <v>0</v>
      </c>
      <c r="AH17" t="str">
        <v>Richard Marquand</v>
      </c>
      <c r="AI17" s="4">
        <f t="shared" si="3"/>
        <v>8.4</v>
      </c>
    </row>
    <row r="18" spans="1:35" x14ac:dyDescent="0.3">
      <c r="A18" t="s">
        <v>9</v>
      </c>
      <c r="B18" t="s">
        <v>31</v>
      </c>
      <c r="C18">
        <v>93</v>
      </c>
      <c r="D18">
        <v>436471036</v>
      </c>
      <c r="E18" s="3">
        <f t="shared" si="0"/>
        <v>436.47103600000003</v>
      </c>
      <c r="F18" t="s">
        <v>134</v>
      </c>
      <c r="G18" t="s">
        <v>1790</v>
      </c>
      <c r="H18" t="s">
        <v>205</v>
      </c>
      <c r="I18" t="s">
        <v>1789</v>
      </c>
      <c r="J18" t="s">
        <v>1786</v>
      </c>
      <c r="K18" t="s">
        <v>1788</v>
      </c>
      <c r="N18" t="s">
        <v>1814</v>
      </c>
      <c r="O18" t="s">
        <v>12</v>
      </c>
      <c r="P18" t="s">
        <v>13</v>
      </c>
      <c r="Q18" t="s">
        <v>24</v>
      </c>
      <c r="R18" s="3">
        <f t="shared" si="1"/>
        <v>150</v>
      </c>
      <c r="S18">
        <v>150000000</v>
      </c>
      <c r="T18">
        <v>2004</v>
      </c>
      <c r="U18">
        <v>7.2</v>
      </c>
      <c r="V18" s="3">
        <f t="shared" si="2"/>
        <v>286.47103600000003</v>
      </c>
      <c r="W18" s="3"/>
      <c r="Y18" s="22" t="str">
        <v>Danish</v>
      </c>
      <c r="Z18" s="6" cm="1">
        <f t="array" ref="Z18">AVERAGE(IF($O$2:$O$3657=Y18,$U$2:$U$3657))</f>
        <v>7.8999999999999995</v>
      </c>
      <c r="AA18" s="6" cm="1">
        <f t="array" ref="AA18">MEDIAN(IF($O$2:$O$3657=Y18,$U$2:$U$3657))</f>
        <v>8.1</v>
      </c>
      <c r="AB18" s="10">
        <f t="array" ref="AB18">_xlfn.STDEV.S(IF($O$2:$O$3724=Y18,$U$2:$U$3724))</f>
        <v>0.5291502622129185</v>
      </c>
      <c r="AH18" t="str">
        <v>Robert Zemeckis</v>
      </c>
      <c r="AI18" s="4">
        <f t="shared" si="3"/>
        <v>7.3076923076923066</v>
      </c>
    </row>
    <row r="19" spans="1:35" x14ac:dyDescent="0.3">
      <c r="A19" t="s">
        <v>9</v>
      </c>
      <c r="B19" t="s">
        <v>35</v>
      </c>
      <c r="C19">
        <v>192</v>
      </c>
      <c r="D19">
        <v>377019252</v>
      </c>
      <c r="E19" s="3">
        <f t="shared" si="0"/>
        <v>377.01925199999999</v>
      </c>
      <c r="F19" t="s">
        <v>171</v>
      </c>
      <c r="G19" t="s">
        <v>134</v>
      </c>
      <c r="H19" t="s">
        <v>356</v>
      </c>
      <c r="I19" t="s">
        <v>1786</v>
      </c>
      <c r="N19" t="s">
        <v>1815</v>
      </c>
      <c r="O19" t="s">
        <v>12</v>
      </c>
      <c r="P19" t="s">
        <v>13</v>
      </c>
      <c r="Q19" t="s">
        <v>14</v>
      </c>
      <c r="R19" s="3">
        <f t="shared" si="1"/>
        <v>94</v>
      </c>
      <c r="S19">
        <v>94000000</v>
      </c>
      <c r="T19">
        <v>2003</v>
      </c>
      <c r="U19">
        <v>8.9</v>
      </c>
      <c r="V19" s="3">
        <f t="shared" si="2"/>
        <v>283.01925199999999</v>
      </c>
      <c r="W19" s="3"/>
      <c r="Y19" s="21" t="str">
        <v>Aboriginal</v>
      </c>
      <c r="Z19" s="6" cm="1">
        <f t="array" ref="Z19">AVERAGE(IF($O$2:$O$3657=Y19,$U$2:$U$3657))</f>
        <v>6.95</v>
      </c>
      <c r="AA19" s="6" cm="1">
        <f t="array" ref="AA19">MEDIAN(IF($O$2:$O$3657=Y19,$U$2:$U$3657))</f>
        <v>6.95</v>
      </c>
      <c r="AB19" s="8">
        <f t="array" ref="AB19">_xlfn.STDEV.S(IF($O$2:$O$3724=Y19,$U$2:$U$3724))</f>
        <v>0.77781745930520207</v>
      </c>
      <c r="AH19" t="str">
        <v>Irvin Kershner</v>
      </c>
      <c r="AI19" s="4">
        <f t="shared" si="3"/>
        <v>7.5</v>
      </c>
    </row>
    <row r="20" spans="1:35" x14ac:dyDescent="0.3">
      <c r="A20" t="s">
        <v>9</v>
      </c>
      <c r="B20" t="s">
        <v>736</v>
      </c>
      <c r="C20">
        <v>134</v>
      </c>
      <c r="D20">
        <v>309125409</v>
      </c>
      <c r="E20" s="3">
        <f t="shared" si="0"/>
        <v>309.12540899999999</v>
      </c>
      <c r="F20" t="s">
        <v>171</v>
      </c>
      <c r="G20" t="s">
        <v>134</v>
      </c>
      <c r="H20" t="s">
        <v>1786</v>
      </c>
      <c r="I20" t="s">
        <v>1787</v>
      </c>
      <c r="N20" t="s">
        <v>1816</v>
      </c>
      <c r="O20" t="s">
        <v>12</v>
      </c>
      <c r="P20" t="s">
        <v>13</v>
      </c>
      <c r="Q20" t="s">
        <v>24</v>
      </c>
      <c r="R20" s="3">
        <f t="shared" si="1"/>
        <v>32.5</v>
      </c>
      <c r="S20">
        <v>32500000</v>
      </c>
      <c r="T20">
        <v>1983</v>
      </c>
      <c r="U20">
        <v>8.4</v>
      </c>
      <c r="V20" s="3">
        <f t="shared" si="2"/>
        <v>276.62540899999999</v>
      </c>
      <c r="W20" s="3"/>
      <c r="Y20" s="22" t="str">
        <v>Zulu</v>
      </c>
      <c r="Z20" s="6" cm="1">
        <f t="array" ref="Z20">AVERAGE(IF($O$2:$O$3657=Y20,$U$2:$U$3657))</f>
        <v>7.3</v>
      </c>
      <c r="AA20" s="6" cm="1">
        <f t="array" ref="AA20">MEDIAN(IF($O$2:$O$3657=Y20,$U$2:$U$3657))</f>
        <v>7.3</v>
      </c>
      <c r="AB20" s="10">
        <v>0</v>
      </c>
      <c r="AH20" t="str">
        <v>Chris Columbus</v>
      </c>
      <c r="AI20" s="4">
        <f t="shared" si="3"/>
        <v>6.6545454545454552</v>
      </c>
    </row>
    <row r="21" spans="1:35" x14ac:dyDescent="0.3">
      <c r="A21" t="s">
        <v>111</v>
      </c>
      <c r="B21" t="s">
        <v>72</v>
      </c>
      <c r="C21">
        <v>142</v>
      </c>
      <c r="D21">
        <v>329691196</v>
      </c>
      <c r="E21" s="3">
        <f t="shared" si="0"/>
        <v>329.69119599999999</v>
      </c>
      <c r="F21" t="s">
        <v>205</v>
      </c>
      <c r="G21" t="s">
        <v>356</v>
      </c>
      <c r="N21" t="s">
        <v>1817</v>
      </c>
      <c r="O21" t="s">
        <v>12</v>
      </c>
      <c r="P21" t="s">
        <v>13</v>
      </c>
      <c r="Q21" t="s">
        <v>14</v>
      </c>
      <c r="R21" s="3">
        <f t="shared" si="1"/>
        <v>55</v>
      </c>
      <c r="S21">
        <v>55000000</v>
      </c>
      <c r="T21">
        <v>1994</v>
      </c>
      <c r="U21">
        <v>8.8000000000000007</v>
      </c>
      <c r="V21" s="3">
        <f t="shared" si="2"/>
        <v>274.69119599999999</v>
      </c>
      <c r="W21" s="3"/>
      <c r="Y21" s="21" t="str">
        <v>Arabic</v>
      </c>
      <c r="Z21" s="6" cm="1">
        <f t="array" ref="Z21">AVERAGE(IF($O$2:$O$3657=Y21,$U$2:$U$3657))</f>
        <v>7.2</v>
      </c>
      <c r="AA21" s="6" cm="1">
        <f t="array" ref="AA21">MEDIAN(IF($O$2:$O$3657=Y21,$U$2:$U$3657))</f>
        <v>7.2</v>
      </c>
      <c r="AB21" s="8">
        <v>0</v>
      </c>
      <c r="AH21" t="str">
        <v>Sam Raimi</v>
      </c>
      <c r="AI21" s="4">
        <f t="shared" si="3"/>
        <v>6.9599999999999991</v>
      </c>
    </row>
    <row r="22" spans="1:35" x14ac:dyDescent="0.3">
      <c r="A22" t="s">
        <v>9</v>
      </c>
      <c r="B22" t="s">
        <v>684</v>
      </c>
      <c r="C22">
        <v>127</v>
      </c>
      <c r="D22">
        <v>290158751</v>
      </c>
      <c r="E22" s="3">
        <f t="shared" si="0"/>
        <v>290.158751</v>
      </c>
      <c r="F22" t="s">
        <v>171</v>
      </c>
      <c r="G22" t="s">
        <v>134</v>
      </c>
      <c r="H22" t="s">
        <v>1786</v>
      </c>
      <c r="I22" t="s">
        <v>1787</v>
      </c>
      <c r="N22" t="s">
        <v>1818</v>
      </c>
      <c r="O22" t="s">
        <v>12</v>
      </c>
      <c r="P22" t="s">
        <v>13</v>
      </c>
      <c r="Q22" t="s">
        <v>24</v>
      </c>
      <c r="R22" s="3">
        <f t="shared" si="1"/>
        <v>18</v>
      </c>
      <c r="S22">
        <v>18000000</v>
      </c>
      <c r="T22">
        <v>1980</v>
      </c>
      <c r="U22">
        <v>8.8000000000000007</v>
      </c>
      <c r="V22" s="3">
        <f t="shared" si="2"/>
        <v>272.158751</v>
      </c>
      <c r="W22" s="3"/>
      <c r="Y22" s="22" t="str">
        <v>Norwegian</v>
      </c>
      <c r="Z22" s="6" cm="1">
        <f t="array" ref="Z22">AVERAGE(IF($O$2:$O$3657=Y22,$U$2:$U$3657))</f>
        <v>7.15</v>
      </c>
      <c r="AA22" s="6" cm="1">
        <f t="array" ref="AA22">MEDIAN(IF($O$2:$O$3657=Y22,$U$2:$U$3657))</f>
        <v>7.3</v>
      </c>
      <c r="AB22" s="10">
        <f t="array" ref="AB22">_xlfn.STDEV.S(IF($O$2:$O$3724=Y22,$U$2:$U$3724))</f>
        <v>0.57445626465380251</v>
      </c>
      <c r="AH22" t="str">
        <v>Kyle Balda</v>
      </c>
      <c r="AI22" s="4">
        <f t="shared" si="3"/>
        <v>6.4</v>
      </c>
    </row>
    <row r="23" spans="1:35" x14ac:dyDescent="0.3">
      <c r="A23" t="s">
        <v>9</v>
      </c>
      <c r="B23" t="s">
        <v>163</v>
      </c>
      <c r="C23">
        <v>103</v>
      </c>
      <c r="D23">
        <v>285761243</v>
      </c>
      <c r="E23" s="3">
        <f t="shared" si="0"/>
        <v>285.76124299999998</v>
      </c>
      <c r="F23" t="s">
        <v>205</v>
      </c>
      <c r="G23" t="s">
        <v>1789</v>
      </c>
      <c r="N23" t="s">
        <v>1819</v>
      </c>
      <c r="O23" t="s">
        <v>12</v>
      </c>
      <c r="P23" t="s">
        <v>13</v>
      </c>
      <c r="Q23" t="s">
        <v>24</v>
      </c>
      <c r="R23" s="3">
        <f t="shared" si="1"/>
        <v>18</v>
      </c>
      <c r="S23">
        <v>18000000</v>
      </c>
      <c r="T23">
        <v>1990</v>
      </c>
      <c r="U23">
        <v>7.5</v>
      </c>
      <c r="V23" s="3">
        <f t="shared" si="2"/>
        <v>267.76124299999998</v>
      </c>
      <c r="W23" s="3"/>
      <c r="Y23" s="21" t="str">
        <v>Korean</v>
      </c>
      <c r="Z23" s="6" cm="1">
        <f t="array" ref="Z23">AVERAGE(IF($O$2:$O$3657=Y23,$U$2:$U$3657))</f>
        <v>7.7</v>
      </c>
      <c r="AA23" s="6" cm="1">
        <f t="array" ref="AA23">MEDIAN(IF($O$2:$O$3657=Y23,$U$2:$U$3657))</f>
        <v>7.7</v>
      </c>
      <c r="AB23" s="8">
        <f t="array" ref="AB23">_xlfn.STDEV.S(IF($O$2:$O$3724=Y23,$U$2:$U$3724))</f>
        <v>0.57008771254956914</v>
      </c>
      <c r="AH23" t="str">
        <v>M. Night Shyamalan</v>
      </c>
      <c r="AI23" s="4">
        <f t="shared" si="3"/>
        <v>6.0250000000000004</v>
      </c>
    </row>
    <row r="24" spans="1:35" x14ac:dyDescent="0.3">
      <c r="A24" t="s">
        <v>9</v>
      </c>
      <c r="B24" t="s">
        <v>180</v>
      </c>
      <c r="C24">
        <v>140</v>
      </c>
      <c r="D24">
        <v>380262555</v>
      </c>
      <c r="E24" s="3">
        <f t="shared" si="0"/>
        <v>380.26255500000002</v>
      </c>
      <c r="F24" t="s">
        <v>171</v>
      </c>
      <c r="G24" t="s">
        <v>134</v>
      </c>
      <c r="H24" t="s">
        <v>1786</v>
      </c>
      <c r="I24" t="s">
        <v>1787</v>
      </c>
      <c r="N24" t="s">
        <v>1820</v>
      </c>
      <c r="O24" t="s">
        <v>12</v>
      </c>
      <c r="P24" t="s">
        <v>13</v>
      </c>
      <c r="Q24" t="s">
        <v>14</v>
      </c>
      <c r="R24" s="3">
        <f t="shared" si="1"/>
        <v>113</v>
      </c>
      <c r="S24">
        <v>113000000</v>
      </c>
      <c r="T24">
        <v>2005</v>
      </c>
      <c r="U24">
        <v>7.6</v>
      </c>
      <c r="V24" s="3">
        <f t="shared" si="2"/>
        <v>267.26255500000002</v>
      </c>
      <c r="W24" s="3"/>
      <c r="Y24" s="22" t="str">
        <v>Vietnamese</v>
      </c>
      <c r="Z24" s="6" cm="1">
        <f t="array" ref="Z24">AVERAGE(IF($O$2:$O$3657=Y24,$U$2:$U$3657))</f>
        <v>7.4</v>
      </c>
      <c r="AA24" s="6" cm="1">
        <f t="array" ref="AA24">MEDIAN(IF($O$2:$O$3657=Y24,$U$2:$U$3657))</f>
        <v>7.4</v>
      </c>
      <c r="AB24" s="10">
        <v>0</v>
      </c>
      <c r="AH24" t="str">
        <v>Chris Buck</v>
      </c>
      <c r="AI24" s="4">
        <f t="shared" si="3"/>
        <v>7.6</v>
      </c>
    </row>
    <row r="25" spans="1:35" x14ac:dyDescent="0.3">
      <c r="A25" t="s">
        <v>9</v>
      </c>
      <c r="B25" t="s">
        <v>22</v>
      </c>
      <c r="C25">
        <v>121</v>
      </c>
      <c r="D25">
        <v>403706375</v>
      </c>
      <c r="E25" s="3">
        <f t="shared" si="0"/>
        <v>403.70637499999998</v>
      </c>
      <c r="F25" t="s">
        <v>171</v>
      </c>
      <c r="G25" t="s">
        <v>134</v>
      </c>
      <c r="H25" t="s">
        <v>1786</v>
      </c>
      <c r="I25" t="s">
        <v>1788</v>
      </c>
      <c r="N25" t="s">
        <v>1821</v>
      </c>
      <c r="O25" t="s">
        <v>12</v>
      </c>
      <c r="P25" t="s">
        <v>13</v>
      </c>
      <c r="Q25" t="s">
        <v>14</v>
      </c>
      <c r="R25" s="3">
        <f t="shared" si="1"/>
        <v>139</v>
      </c>
      <c r="S25">
        <v>139000000</v>
      </c>
      <c r="T25">
        <v>2002</v>
      </c>
      <c r="U25">
        <v>7.3</v>
      </c>
      <c r="V25" s="3">
        <f t="shared" si="2"/>
        <v>264.70637499999998</v>
      </c>
      <c r="W25" s="3"/>
      <c r="Y25" s="21" t="str">
        <v>Japanese</v>
      </c>
      <c r="Z25" s="6" cm="1">
        <f t="array" ref="Z25">AVERAGE(IF($O$2:$O$3657=Y25,$U$2:$U$3657))</f>
        <v>7.660000000000001</v>
      </c>
      <c r="AA25" s="6" cm="1">
        <f t="array" ref="AA25">MEDIAN(IF($O$2:$O$3657=Y25,$U$2:$U$3657))</f>
        <v>8</v>
      </c>
      <c r="AB25" s="8">
        <f t="array" ref="AB25">_xlfn.STDEV.S(IF($O$2:$O$3724=Y25,$U$2:$U$3724))</f>
        <v>0.99017394655910174</v>
      </c>
      <c r="AH25" t="str">
        <v>Yarrow Cheney</v>
      </c>
      <c r="AI25" s="4">
        <f t="shared" si="3"/>
        <v>6.8</v>
      </c>
    </row>
    <row r="26" spans="1:35" x14ac:dyDescent="0.3">
      <c r="A26" t="s">
        <v>9</v>
      </c>
      <c r="B26" t="s">
        <v>340</v>
      </c>
      <c r="C26">
        <v>91</v>
      </c>
      <c r="D26">
        <v>336029560</v>
      </c>
      <c r="E26" s="3">
        <f t="shared" si="0"/>
        <v>336.02956</v>
      </c>
      <c r="F26" t="s">
        <v>171</v>
      </c>
      <c r="G26" t="s">
        <v>1790</v>
      </c>
      <c r="H26" t="s">
        <v>205</v>
      </c>
      <c r="I26" t="s">
        <v>1789</v>
      </c>
      <c r="J26" t="s">
        <v>1787</v>
      </c>
      <c r="N26" t="s">
        <v>1822</v>
      </c>
      <c r="O26" t="s">
        <v>12</v>
      </c>
      <c r="P26" t="s">
        <v>13</v>
      </c>
      <c r="Q26" t="s">
        <v>24</v>
      </c>
      <c r="R26" s="3">
        <f t="shared" si="1"/>
        <v>74</v>
      </c>
      <c r="S26">
        <v>74000000</v>
      </c>
      <c r="T26">
        <v>2015</v>
      </c>
      <c r="U26">
        <v>6.4</v>
      </c>
      <c r="V26" s="3">
        <f t="shared" si="2"/>
        <v>262.02956</v>
      </c>
      <c r="W26" s="3"/>
      <c r="Y26" s="22" t="str">
        <v>Russian</v>
      </c>
      <c r="Z26" s="6" cm="1">
        <f t="array" ref="Z26">AVERAGE(IF($O$2:$O$3657=Y26,$U$2:$U$3657))</f>
        <v>6.5</v>
      </c>
      <c r="AA26" s="6" cm="1">
        <f t="array" ref="AA26">MEDIAN(IF($O$2:$O$3657=Y26,$U$2:$U$3657))</f>
        <v>6.5</v>
      </c>
      <c r="AB26" s="10">
        <v>0</v>
      </c>
      <c r="AH26" t="str">
        <v>Chris Weitz</v>
      </c>
      <c r="AI26" s="4">
        <f t="shared" si="3"/>
        <v>6.08</v>
      </c>
    </row>
    <row r="27" spans="1:35" x14ac:dyDescent="0.3">
      <c r="A27" t="s">
        <v>9</v>
      </c>
      <c r="B27" t="s">
        <v>129</v>
      </c>
      <c r="C27">
        <v>107</v>
      </c>
      <c r="D27">
        <v>293501675</v>
      </c>
      <c r="E27" s="3">
        <f t="shared" si="0"/>
        <v>293.50167499999998</v>
      </c>
      <c r="F27" t="s">
        <v>356</v>
      </c>
      <c r="G27" t="s">
        <v>1796</v>
      </c>
      <c r="H27" t="s">
        <v>918</v>
      </c>
      <c r="N27" t="s">
        <v>1823</v>
      </c>
      <c r="O27" t="s">
        <v>12</v>
      </c>
      <c r="P27" t="s">
        <v>13</v>
      </c>
      <c r="Q27" t="s">
        <v>14</v>
      </c>
      <c r="R27" s="3">
        <f t="shared" si="1"/>
        <v>40</v>
      </c>
      <c r="S27">
        <v>40000000</v>
      </c>
      <c r="T27">
        <v>1999</v>
      </c>
      <c r="U27">
        <v>8.1</v>
      </c>
      <c r="V27" s="3">
        <f t="shared" si="2"/>
        <v>253.50167499999998</v>
      </c>
      <c r="W27" s="3"/>
      <c r="Y27" s="21" t="str">
        <v>Dutch</v>
      </c>
      <c r="Z27" s="6" cm="1">
        <f t="array" ref="Z27">AVERAGE(IF($O$2:$O$3657=Y27,$U$2:$U$3657))</f>
        <v>7.5666666666666664</v>
      </c>
      <c r="AA27" s="6" cm="1">
        <f t="array" ref="AA27">MEDIAN(IF($O$2:$O$3657=Y27,$U$2:$U$3657))</f>
        <v>7.8</v>
      </c>
      <c r="AB27" s="8">
        <f t="array" ref="AB27">_xlfn.STDEV.S(IF($O$2:$O$3724=Y27,$U$2:$U$3724))</f>
        <v>0.40414518843273811</v>
      </c>
      <c r="AH27" t="str">
        <v>Todd Phillips</v>
      </c>
      <c r="AI27" s="4">
        <f t="shared" si="3"/>
        <v>6.6571428571428575</v>
      </c>
    </row>
    <row r="28" spans="1:35" x14ac:dyDescent="0.3">
      <c r="A28" t="s">
        <v>9</v>
      </c>
      <c r="B28" t="s">
        <v>66</v>
      </c>
      <c r="C28">
        <v>130</v>
      </c>
      <c r="D28">
        <v>260000000</v>
      </c>
      <c r="E28" s="3">
        <f t="shared" si="0"/>
        <v>260</v>
      </c>
      <c r="F28" t="s">
        <v>134</v>
      </c>
      <c r="G28" t="s">
        <v>356</v>
      </c>
      <c r="H28" t="s">
        <v>918</v>
      </c>
      <c r="N28" t="s">
        <v>1824</v>
      </c>
      <c r="O28" t="s">
        <v>12</v>
      </c>
      <c r="P28" t="s">
        <v>13</v>
      </c>
      <c r="Q28" t="s">
        <v>24</v>
      </c>
      <c r="R28" s="3">
        <f t="shared" si="1"/>
        <v>8</v>
      </c>
      <c r="S28">
        <v>8000000</v>
      </c>
      <c r="T28">
        <v>1975</v>
      </c>
      <c r="U28">
        <v>8</v>
      </c>
      <c r="V28" s="3">
        <f t="shared" si="2"/>
        <v>252</v>
      </c>
      <c r="W28" s="3"/>
      <c r="Y28" s="22" t="str">
        <v>Bosnian</v>
      </c>
      <c r="Z28" s="6" cm="1">
        <f t="array" ref="Z28">AVERAGE(IF($O$2:$O$3657=Y28,$U$2:$U$3657))</f>
        <v>4.3</v>
      </c>
      <c r="AA28" s="6" cm="1">
        <f t="array" ref="AA28">MEDIAN(IF($O$2:$O$3657=Y28,$U$2:$U$3657))</f>
        <v>4.3</v>
      </c>
      <c r="AB28" s="10">
        <v>0</v>
      </c>
      <c r="AH28" t="str">
        <v>Joel Zwick</v>
      </c>
      <c r="AI28" s="4">
        <f t="shared" si="3"/>
        <v>5.4499999999999993</v>
      </c>
    </row>
    <row r="29" spans="1:35" x14ac:dyDescent="0.3">
      <c r="A29" t="s">
        <v>9</v>
      </c>
      <c r="B29" t="s">
        <v>117</v>
      </c>
      <c r="C29">
        <v>102</v>
      </c>
      <c r="D29">
        <v>400736600</v>
      </c>
      <c r="E29" s="3">
        <f t="shared" si="0"/>
        <v>400.73660000000001</v>
      </c>
      <c r="F29" t="s">
        <v>134</v>
      </c>
      <c r="G29" t="s">
        <v>1790</v>
      </c>
      <c r="H29" t="s">
        <v>205</v>
      </c>
      <c r="I29" t="s">
        <v>1789</v>
      </c>
      <c r="J29" t="s">
        <v>1786</v>
      </c>
      <c r="K29" t="s">
        <v>1791</v>
      </c>
      <c r="N29" t="s">
        <v>1825</v>
      </c>
      <c r="O29" t="s">
        <v>12</v>
      </c>
      <c r="P29" t="s">
        <v>13</v>
      </c>
      <c r="Q29" t="s">
        <v>24</v>
      </c>
      <c r="R29" s="3">
        <f t="shared" si="1"/>
        <v>150</v>
      </c>
      <c r="S29">
        <v>150000000</v>
      </c>
      <c r="T29">
        <v>2013</v>
      </c>
      <c r="U29">
        <v>7.6</v>
      </c>
      <c r="V29" s="3">
        <f t="shared" si="2"/>
        <v>250.73660000000001</v>
      </c>
      <c r="W29" s="3"/>
      <c r="Y29" s="21" t="str">
        <v>Mongolian</v>
      </c>
      <c r="Z29" s="6" cm="1">
        <f t="array" ref="Z29">AVERAGE(IF($O$2:$O$3657=Y29,$U$2:$U$3657))</f>
        <v>7.3</v>
      </c>
      <c r="AA29" s="6" cm="1">
        <f t="array" ref="AA29">MEDIAN(IF($O$2:$O$3657=Y29,$U$2:$U$3657))</f>
        <v>7.3</v>
      </c>
      <c r="AB29" s="8">
        <v>0</v>
      </c>
      <c r="AH29" t="str">
        <v>David Slade</v>
      </c>
      <c r="AI29" s="4">
        <f t="shared" si="3"/>
        <v>6.2</v>
      </c>
    </row>
    <row r="30" spans="1:35" x14ac:dyDescent="0.3">
      <c r="A30" t="s">
        <v>9</v>
      </c>
      <c r="B30" t="s">
        <v>323</v>
      </c>
      <c r="C30">
        <v>87</v>
      </c>
      <c r="D30">
        <v>323505540</v>
      </c>
      <c r="E30" s="3">
        <f t="shared" si="0"/>
        <v>323.50554</v>
      </c>
      <c r="F30" t="s">
        <v>1790</v>
      </c>
      <c r="G30" t="s">
        <v>205</v>
      </c>
      <c r="H30" t="s">
        <v>1789</v>
      </c>
      <c r="N30" t="s">
        <v>1826</v>
      </c>
      <c r="O30" t="s">
        <v>12</v>
      </c>
      <c r="P30" t="s">
        <v>100</v>
      </c>
      <c r="Q30" t="s">
        <v>24</v>
      </c>
      <c r="R30" s="3">
        <f t="shared" si="1"/>
        <v>75</v>
      </c>
      <c r="S30">
        <v>75000000</v>
      </c>
      <c r="T30">
        <v>2016</v>
      </c>
      <c r="U30">
        <v>6.8</v>
      </c>
      <c r="V30" s="3">
        <f t="shared" si="2"/>
        <v>248.50554</v>
      </c>
      <c r="W30" s="3"/>
      <c r="Y30" s="22" t="str">
        <v>Kazakh</v>
      </c>
      <c r="Z30" s="6" cm="1">
        <f t="array" ref="Z30">AVERAGE(IF($O$2:$O$3657=Y30,$U$2:$U$3657))</f>
        <v>6</v>
      </c>
      <c r="AA30" s="6" cm="1">
        <f t="array" ref="AA30">MEDIAN(IF($O$2:$O$3657=Y30,$U$2:$U$3657))</f>
        <v>6</v>
      </c>
      <c r="AB30" s="10">
        <v>0</v>
      </c>
      <c r="AH30" t="str">
        <v>Roland Emmerich</v>
      </c>
      <c r="AI30" s="4">
        <f t="shared" si="3"/>
        <v>6.1874999999999991</v>
      </c>
    </row>
    <row r="31" spans="1:35" x14ac:dyDescent="0.3">
      <c r="A31" t="s">
        <v>9</v>
      </c>
      <c r="B31" t="s">
        <v>39</v>
      </c>
      <c r="C31">
        <v>130</v>
      </c>
      <c r="D31">
        <v>296623634</v>
      </c>
      <c r="E31" s="3">
        <f t="shared" si="0"/>
        <v>296.62363399999998</v>
      </c>
      <c r="F31" t="s">
        <v>134</v>
      </c>
      <c r="G31" t="s">
        <v>356</v>
      </c>
      <c r="H31" t="s">
        <v>1786</v>
      </c>
      <c r="I31" t="s">
        <v>1788</v>
      </c>
      <c r="N31" t="s">
        <v>1827</v>
      </c>
      <c r="O31" t="s">
        <v>12</v>
      </c>
      <c r="P31" t="s">
        <v>13</v>
      </c>
      <c r="Q31" t="s">
        <v>14</v>
      </c>
      <c r="R31" s="3">
        <f t="shared" si="1"/>
        <v>50</v>
      </c>
      <c r="S31">
        <v>50000000</v>
      </c>
      <c r="T31">
        <v>2009</v>
      </c>
      <c r="U31">
        <v>4.5999999999999996</v>
      </c>
      <c r="V31" s="3">
        <f t="shared" si="2"/>
        <v>246.62363399999998</v>
      </c>
      <c r="W31" s="3"/>
      <c r="Y31" s="21" t="str">
        <v>Aramaic</v>
      </c>
      <c r="Z31" s="6" cm="1">
        <f t="array" ref="Z31">AVERAGE(IF($O$2:$O$3657=Y31,$U$2:$U$3657))</f>
        <v>7.1</v>
      </c>
      <c r="AA31" s="6" cm="1">
        <f t="array" ref="AA31">MEDIAN(IF($O$2:$O$3657=Y31,$U$2:$U$3657))</f>
        <v>7.1</v>
      </c>
      <c r="AB31" s="8">
        <v>0</v>
      </c>
      <c r="AH31" t="str">
        <v>John Lee Hancock</v>
      </c>
      <c r="AI31" s="4">
        <f t="shared" si="3"/>
        <v>7.05</v>
      </c>
    </row>
    <row r="32" spans="1:35" x14ac:dyDescent="0.3">
      <c r="A32" t="s">
        <v>9</v>
      </c>
      <c r="B32" t="s">
        <v>35</v>
      </c>
      <c r="C32">
        <v>172</v>
      </c>
      <c r="D32">
        <v>340478898</v>
      </c>
      <c r="E32" s="3">
        <f t="shared" si="0"/>
        <v>340.47889800000002</v>
      </c>
      <c r="F32" t="s">
        <v>171</v>
      </c>
      <c r="G32" t="s">
        <v>134</v>
      </c>
      <c r="H32" t="s">
        <v>356</v>
      </c>
      <c r="I32" t="s">
        <v>1786</v>
      </c>
      <c r="N32" t="s">
        <v>1828</v>
      </c>
      <c r="O32" t="s">
        <v>12</v>
      </c>
      <c r="P32" t="s">
        <v>13</v>
      </c>
      <c r="Q32" t="s">
        <v>14</v>
      </c>
      <c r="R32" s="3">
        <f t="shared" si="1"/>
        <v>94</v>
      </c>
      <c r="S32">
        <v>94000000</v>
      </c>
      <c r="T32">
        <v>2002</v>
      </c>
      <c r="U32">
        <v>8.6999999999999993</v>
      </c>
      <c r="V32" s="3">
        <f t="shared" si="2"/>
        <v>246.47889800000002</v>
      </c>
      <c r="W32" s="3"/>
      <c r="Y32" s="22" t="str">
        <v>Filipino</v>
      </c>
      <c r="Z32" s="6" cm="1">
        <f t="array" ref="Z32">AVERAGE(IF($O$2:$O$3657=Y32,$U$2:$U$3657))</f>
        <v>6.7</v>
      </c>
      <c r="AA32" s="6" cm="1">
        <f t="array" ref="AA32">MEDIAN(IF($O$2:$O$3657=Y32,$U$2:$U$3657))</f>
        <v>6.7</v>
      </c>
      <c r="AB32" s="10">
        <v>0</v>
      </c>
      <c r="AH32" t="str">
        <v>Martin Brest</v>
      </c>
      <c r="AI32" s="4">
        <f t="shared" si="3"/>
        <v>6.1</v>
      </c>
    </row>
    <row r="33" spans="1:35" x14ac:dyDescent="0.3">
      <c r="A33" t="s">
        <v>9</v>
      </c>
      <c r="B33" t="s">
        <v>288</v>
      </c>
      <c r="C33">
        <v>108</v>
      </c>
      <c r="D33">
        <v>277313371</v>
      </c>
      <c r="E33" s="3">
        <f t="shared" si="0"/>
        <v>277.31337100000002</v>
      </c>
      <c r="F33" t="s">
        <v>205</v>
      </c>
      <c r="N33" t="s">
        <v>1829</v>
      </c>
      <c r="O33" t="s">
        <v>12</v>
      </c>
      <c r="P33" t="s">
        <v>13</v>
      </c>
      <c r="Q33" t="s">
        <v>90</v>
      </c>
      <c r="R33" s="3">
        <f t="shared" si="1"/>
        <v>35</v>
      </c>
      <c r="S33">
        <v>35000000</v>
      </c>
      <c r="T33">
        <v>2009</v>
      </c>
      <c r="U33">
        <v>7.8</v>
      </c>
      <c r="V33" s="3">
        <f t="shared" si="2"/>
        <v>242.31337100000002</v>
      </c>
      <c r="W33" s="3"/>
      <c r="Y33" s="21" t="str">
        <v>Czech</v>
      </c>
      <c r="Z33" s="6" cm="1">
        <f t="array" ref="Z33">AVERAGE(IF($O$2:$O$3657=Y33,$U$2:$U$3657))</f>
        <v>7.4</v>
      </c>
      <c r="AA33" s="6" cm="1">
        <f t="array" ref="AA33">MEDIAN(IF($O$2:$O$3657=Y33,$U$2:$U$3657))</f>
        <v>7.4</v>
      </c>
      <c r="AB33" s="8">
        <v>0</v>
      </c>
      <c r="AH33" t="str">
        <v>Tim Burton</v>
      </c>
      <c r="AI33" s="4">
        <f t="shared" si="3"/>
        <v>7.05</v>
      </c>
    </row>
    <row r="34" spans="1:35" x14ac:dyDescent="0.3">
      <c r="A34" t="s">
        <v>9</v>
      </c>
      <c r="B34" t="s">
        <v>571</v>
      </c>
      <c r="C34">
        <v>95</v>
      </c>
      <c r="D34">
        <v>241437427</v>
      </c>
      <c r="E34" s="3">
        <f t="shared" si="0"/>
        <v>241.43742700000001</v>
      </c>
      <c r="F34" t="s">
        <v>205</v>
      </c>
      <c r="G34" t="s">
        <v>1789</v>
      </c>
      <c r="H34" t="s">
        <v>1788</v>
      </c>
      <c r="N34" t="s">
        <v>1830</v>
      </c>
      <c r="O34" t="s">
        <v>12</v>
      </c>
      <c r="P34" t="s">
        <v>13</v>
      </c>
      <c r="Q34" t="s">
        <v>24</v>
      </c>
      <c r="R34" s="3">
        <f t="shared" si="1"/>
        <v>5</v>
      </c>
      <c r="S34">
        <v>5000000</v>
      </c>
      <c r="T34">
        <v>2002</v>
      </c>
      <c r="U34">
        <v>6.6</v>
      </c>
      <c r="V34" s="3">
        <f t="shared" si="2"/>
        <v>236.43742700000001</v>
      </c>
      <c r="W34" s="3"/>
      <c r="Y34" s="22" t="str">
        <v>Thai</v>
      </c>
      <c r="Z34" s="6" cm="1">
        <f t="array" ref="Z34">AVERAGE(IF($O$2:$O$3657=Y34,$U$2:$U$3657))</f>
        <v>6.6333333333333329</v>
      </c>
      <c r="AA34" s="6" cm="1">
        <f t="array" ref="AA34">MEDIAN(IF($O$2:$O$3657=Y34,$U$2:$U$3657))</f>
        <v>6.6</v>
      </c>
      <c r="AB34" s="10">
        <f t="array" ref="AB34">_xlfn.STDEV.S(IF($O$2:$O$3724=Y34,$U$2:$U$3724))</f>
        <v>0.4509249752822892</v>
      </c>
      <c r="AH34" t="str">
        <v>Lee Unkrich</v>
      </c>
      <c r="AI34" s="4">
        <f t="shared" si="3"/>
        <v>8.3000000000000007</v>
      </c>
    </row>
    <row r="35" spans="1:35" x14ac:dyDescent="0.3">
      <c r="A35" t="s">
        <v>9</v>
      </c>
      <c r="B35" t="s">
        <v>371</v>
      </c>
      <c r="C35">
        <v>124</v>
      </c>
      <c r="D35">
        <v>300523113</v>
      </c>
      <c r="E35" s="3">
        <f t="shared" si="0"/>
        <v>300.52311300000002</v>
      </c>
      <c r="F35" t="s">
        <v>134</v>
      </c>
      <c r="G35" t="s">
        <v>356</v>
      </c>
      <c r="H35" t="s">
        <v>1786</v>
      </c>
      <c r="I35" t="s">
        <v>1788</v>
      </c>
      <c r="N35" t="s">
        <v>1831</v>
      </c>
      <c r="O35" t="s">
        <v>12</v>
      </c>
      <c r="P35" t="s">
        <v>13</v>
      </c>
      <c r="Q35" t="s">
        <v>14</v>
      </c>
      <c r="R35" s="3">
        <f t="shared" si="1"/>
        <v>68</v>
      </c>
      <c r="S35">
        <v>68000000</v>
      </c>
      <c r="T35">
        <v>2010</v>
      </c>
      <c r="U35">
        <v>4.9000000000000004</v>
      </c>
      <c r="V35" s="3">
        <f t="shared" si="2"/>
        <v>232.52311300000002</v>
      </c>
      <c r="W35" s="3"/>
      <c r="Y35" s="20" t="str">
        <v>Hungarian</v>
      </c>
      <c r="Z35" s="6" cm="1">
        <f t="array" ref="Z35">AVERAGE(IF($O$2:$O$3657=Y35,$U$2:$U$3657))</f>
        <v>7.1</v>
      </c>
      <c r="AA35" s="6" cm="1">
        <f t="array" ref="AA35">MEDIAN(IF($O$2:$O$3657=Y35,$U$2:$U$3657))</f>
        <v>7.1</v>
      </c>
      <c r="AB35" s="15">
        <v>0</v>
      </c>
      <c r="AH35" t="str">
        <v>Shane Black</v>
      </c>
      <c r="AI35" s="4">
        <f t="shared" si="3"/>
        <v>7.4</v>
      </c>
    </row>
    <row r="36" spans="1:35" x14ac:dyDescent="0.3">
      <c r="A36" t="s">
        <v>9</v>
      </c>
      <c r="B36" t="s">
        <v>70</v>
      </c>
      <c r="C36">
        <v>154</v>
      </c>
      <c r="D36">
        <v>306124059</v>
      </c>
      <c r="E36" s="3">
        <f t="shared" si="0"/>
        <v>306.12405899999999</v>
      </c>
      <c r="F36" t="s">
        <v>171</v>
      </c>
      <c r="G36" t="s">
        <v>134</v>
      </c>
      <c r="H36" t="s">
        <v>1787</v>
      </c>
      <c r="N36" t="s">
        <v>1832</v>
      </c>
      <c r="O36" t="s">
        <v>12</v>
      </c>
      <c r="P36" t="s">
        <v>13</v>
      </c>
      <c r="Q36" t="s">
        <v>14</v>
      </c>
      <c r="R36" s="3">
        <f t="shared" si="1"/>
        <v>75</v>
      </c>
      <c r="S36">
        <v>75000000</v>
      </c>
      <c r="T36">
        <v>1996</v>
      </c>
      <c r="U36">
        <v>6.9</v>
      </c>
      <c r="V36" s="3">
        <f t="shared" si="2"/>
        <v>231.12405899999999</v>
      </c>
      <c r="W36" s="3"/>
      <c r="AH36" t="str">
        <v>Michael Bay</v>
      </c>
      <c r="AI36" s="4">
        <f t="shared" si="3"/>
        <v>6.6166666666666671</v>
      </c>
    </row>
    <row r="37" spans="1:35" x14ac:dyDescent="0.3">
      <c r="A37" t="s">
        <v>9</v>
      </c>
      <c r="B37" t="s">
        <v>250</v>
      </c>
      <c r="C37">
        <v>129</v>
      </c>
      <c r="D37">
        <v>255950375</v>
      </c>
      <c r="E37" s="3">
        <f t="shared" si="0"/>
        <v>255.95037500000001</v>
      </c>
      <c r="F37" t="s">
        <v>1793</v>
      </c>
      <c r="G37" t="s">
        <v>356</v>
      </c>
      <c r="H37" t="s">
        <v>1797</v>
      </c>
      <c r="N37" t="s">
        <v>1833</v>
      </c>
      <c r="O37" t="s">
        <v>12</v>
      </c>
      <c r="P37" t="s">
        <v>13</v>
      </c>
      <c r="Q37" t="s">
        <v>14</v>
      </c>
      <c r="R37" s="3">
        <f t="shared" si="1"/>
        <v>29</v>
      </c>
      <c r="S37">
        <v>29000000</v>
      </c>
      <c r="T37">
        <v>2009</v>
      </c>
      <c r="U37">
        <v>7.7</v>
      </c>
      <c r="V37" s="3">
        <f t="shared" si="2"/>
        <v>226.95037500000001</v>
      </c>
      <c r="W37" s="3"/>
      <c r="Y37" s="25" t="s">
        <v>5473</v>
      </c>
      <c r="Z37" s="26"/>
      <c r="AA37" s="26"/>
      <c r="AB37" s="26"/>
      <c r="AC37" s="26"/>
      <c r="AD37" s="26"/>
      <c r="AE37" s="26"/>
      <c r="AF37" s="26"/>
      <c r="AH37" t="str">
        <v>Jay Roach</v>
      </c>
      <c r="AI37" s="4">
        <f t="shared" si="3"/>
        <v>6.5714285714285712</v>
      </c>
    </row>
    <row r="38" spans="1:35" x14ac:dyDescent="0.3">
      <c r="A38" t="s">
        <v>9</v>
      </c>
      <c r="B38" t="s">
        <v>66</v>
      </c>
      <c r="C38">
        <v>115</v>
      </c>
      <c r="D38">
        <v>242374454</v>
      </c>
      <c r="E38" s="3">
        <f t="shared" si="0"/>
        <v>242.37445399999999</v>
      </c>
      <c r="F38" t="s">
        <v>171</v>
      </c>
      <c r="G38" t="s">
        <v>134</v>
      </c>
      <c r="N38" t="s">
        <v>1834</v>
      </c>
      <c r="O38" t="s">
        <v>12</v>
      </c>
      <c r="P38" t="s">
        <v>13</v>
      </c>
      <c r="Q38" t="s">
        <v>24</v>
      </c>
      <c r="R38" s="3">
        <f t="shared" si="1"/>
        <v>18</v>
      </c>
      <c r="S38">
        <v>18000000</v>
      </c>
      <c r="T38">
        <v>1981</v>
      </c>
      <c r="U38">
        <v>8.5</v>
      </c>
      <c r="V38" s="3">
        <f t="shared" si="2"/>
        <v>224.37445399999999</v>
      </c>
      <c r="W38" s="3"/>
      <c r="Y38" s="19" t="s">
        <v>1807</v>
      </c>
      <c r="Z38" s="14" t="s">
        <v>1808</v>
      </c>
      <c r="AA38" t="s">
        <v>5465</v>
      </c>
      <c r="AB38" t="s">
        <v>5458</v>
      </c>
      <c r="AC38" t="s">
        <v>5466</v>
      </c>
      <c r="AD38" t="s">
        <v>5467</v>
      </c>
      <c r="AE38" t="s">
        <v>5469</v>
      </c>
      <c r="AF38" t="s">
        <v>5468</v>
      </c>
      <c r="AH38" t="str">
        <v>Gore Verbinski</v>
      </c>
      <c r="AI38" s="4">
        <f t="shared" si="3"/>
        <v>6.9857142857142867</v>
      </c>
    </row>
    <row r="39" spans="1:35" x14ac:dyDescent="0.3">
      <c r="A39" t="s">
        <v>9</v>
      </c>
      <c r="B39" t="s">
        <v>35</v>
      </c>
      <c r="C39">
        <v>171</v>
      </c>
      <c r="D39">
        <v>313837577</v>
      </c>
      <c r="E39" s="3">
        <f t="shared" si="0"/>
        <v>313.83757700000001</v>
      </c>
      <c r="F39" t="s">
        <v>171</v>
      </c>
      <c r="G39" t="s">
        <v>134</v>
      </c>
      <c r="H39" t="s">
        <v>356</v>
      </c>
      <c r="I39" t="s">
        <v>1786</v>
      </c>
      <c r="N39" t="s">
        <v>1835</v>
      </c>
      <c r="O39" t="s">
        <v>12</v>
      </c>
      <c r="P39" t="s">
        <v>36</v>
      </c>
      <c r="Q39" t="s">
        <v>14</v>
      </c>
      <c r="R39" s="3">
        <f t="shared" si="1"/>
        <v>93</v>
      </c>
      <c r="S39">
        <v>93000000</v>
      </c>
      <c r="T39">
        <v>2001</v>
      </c>
      <c r="U39">
        <v>8.8000000000000007</v>
      </c>
      <c r="V39" s="3">
        <f t="shared" si="2"/>
        <v>220.83757700000001</v>
      </c>
      <c r="W39" s="3"/>
      <c r="Y39" s="7" t="s">
        <v>171</v>
      </c>
      <c r="Z39" s="11">
        <f>COUNTIF($F$2:$M$3724,Y39)</f>
        <v>924</v>
      </c>
      <c r="AA39" s="4" cm="1">
        <f t="array" ref="AA39">AVERAGE(IF($F$2:$M$3657=Y39, $U$2:$U$3657))</f>
        <v>6.2850649350649404</v>
      </c>
      <c r="AB39" cm="1">
        <f t="array" ref="AB39">MEDIAN(IF($F$2:$M$3657=Y39, $U$2:$U$3657))</f>
        <v>6.3</v>
      </c>
      <c r="AC39" cm="1">
        <f t="array" ref="AC39">MAX(IF($F$2:$M$3657=Y39, $U$2:$U$3657))</f>
        <v>9</v>
      </c>
      <c r="AD39" cm="1">
        <f t="array" ref="AD39">MIN(IF($F$2:$M$3657=Y39, $U$2:$U$3657))</f>
        <v>2.1</v>
      </c>
      <c r="AE39" s="4" cm="1">
        <f t="array" ref="AE39">_xlfn.VAR.P(IF($F$2:$M$3657=Y39, $U$2:$U$3657))</f>
        <v>1.0788462079045622</v>
      </c>
      <c r="AF39" s="4" cm="1">
        <f t="array" ref="AF39">_xlfn.STDEV.S(IF($F$2:$M$3657=Y39, $U$2:$U$3657))</f>
        <v>1.0392377280329457</v>
      </c>
      <c r="AH39" t="str">
        <v>Phil Lord</v>
      </c>
      <c r="AI39" s="4">
        <f t="shared" si="3"/>
        <v>7.2749999999999995</v>
      </c>
    </row>
    <row r="40" spans="1:35" x14ac:dyDescent="0.3">
      <c r="A40" t="s">
        <v>9</v>
      </c>
      <c r="B40" t="s">
        <v>278</v>
      </c>
      <c r="C40">
        <v>105</v>
      </c>
      <c r="D40">
        <v>234760500</v>
      </c>
      <c r="E40" s="3">
        <f t="shared" si="0"/>
        <v>234.76050000000001</v>
      </c>
      <c r="F40" t="s">
        <v>171</v>
      </c>
      <c r="G40" t="s">
        <v>205</v>
      </c>
      <c r="H40" t="s">
        <v>1792</v>
      </c>
      <c r="N40" t="s">
        <v>1836</v>
      </c>
      <c r="O40" t="s">
        <v>12</v>
      </c>
      <c r="P40" t="s">
        <v>13</v>
      </c>
      <c r="Q40" t="s">
        <v>90</v>
      </c>
      <c r="R40" s="3">
        <f t="shared" si="1"/>
        <v>14</v>
      </c>
      <c r="S40">
        <v>14000000</v>
      </c>
      <c r="T40">
        <v>1984</v>
      </c>
      <c r="U40">
        <v>7.3</v>
      </c>
      <c r="V40" s="3">
        <f t="shared" si="2"/>
        <v>220.76050000000001</v>
      </c>
      <c r="W40" s="3"/>
      <c r="Y40" s="9" t="s">
        <v>134</v>
      </c>
      <c r="Z40" s="17">
        <f>COUNTIF($F$2:$M$3724,Y40)</f>
        <v>752</v>
      </c>
      <c r="AA40" s="4" cm="1">
        <f t="array" ref="AA40">AVERAGE(IF($F$2:$M$3657=Y40, $U$2:$U$3657))</f>
        <v>6.4488031914893718</v>
      </c>
      <c r="AB40" cm="1">
        <f t="array" ref="AB40">MEDIAN(IF($F$2:$M$3657=Y40, $U$2:$U$3657))</f>
        <v>6.6</v>
      </c>
      <c r="AC40" cm="1">
        <f t="array" ref="AC40">MAX(IF($F$2:$M$3657=Y40, $U$2:$U$3657))</f>
        <v>8.9</v>
      </c>
      <c r="AD40" cm="1">
        <f t="array" ref="AD40">MIN(IF($F$2:$M$3657=Y40, $U$2:$U$3657))</f>
        <v>2.2999999999999998</v>
      </c>
      <c r="AE40" s="4" cm="1">
        <f t="array" ref="AE40">_xlfn.VAR.P(IF($F$2:$M$3657=Y40, $U$2:$U$3657))</f>
        <v>1.2566475038195117</v>
      </c>
      <c r="AF40" s="4" cm="1">
        <f t="array" ref="AF40">_xlfn.STDEV.S(IF($F$2:$M$3657=Y40, $U$2:$U$3657))</f>
        <v>1.1217489927605695</v>
      </c>
      <c r="AH40" t="str">
        <v>William Friedkin</v>
      </c>
      <c r="AI40" s="4">
        <f t="shared" si="3"/>
        <v>6.4499999999999993</v>
      </c>
    </row>
    <row r="41" spans="1:35" x14ac:dyDescent="0.3">
      <c r="A41" t="s">
        <v>9</v>
      </c>
      <c r="B41" t="s">
        <v>47</v>
      </c>
      <c r="C41">
        <v>126</v>
      </c>
      <c r="D41">
        <v>251188924</v>
      </c>
      <c r="E41" s="3">
        <f t="shared" si="0"/>
        <v>251.18892399999999</v>
      </c>
      <c r="F41" t="s">
        <v>171</v>
      </c>
      <c r="G41" t="s">
        <v>134</v>
      </c>
      <c r="N41" t="s">
        <v>1837</v>
      </c>
      <c r="O41" t="s">
        <v>12</v>
      </c>
      <c r="P41" t="s">
        <v>13</v>
      </c>
      <c r="Q41" t="s">
        <v>14</v>
      </c>
      <c r="R41" s="3">
        <f t="shared" si="1"/>
        <v>35</v>
      </c>
      <c r="S41">
        <v>35000000</v>
      </c>
      <c r="T41">
        <v>1989</v>
      </c>
      <c r="U41">
        <v>7.6</v>
      </c>
      <c r="V41" s="3">
        <f t="shared" si="2"/>
        <v>216.18892399999999</v>
      </c>
      <c r="W41" s="3"/>
      <c r="Y41" s="7" t="s">
        <v>1790</v>
      </c>
      <c r="Z41" s="11">
        <f>COUNTIF($F$2:$M$3724,Y41)</f>
        <v>194</v>
      </c>
      <c r="AA41" s="4" cm="1">
        <f t="array" ref="AA41">AVERAGE(IF($F$2:$M$3657=Y41, $U$2:$U$3657))</f>
        <v>6.7025773195876299</v>
      </c>
      <c r="AB41" cm="1">
        <f t="array" ref="AB41">MEDIAN(IF($F$2:$M$3657=Y41, $U$2:$U$3657))</f>
        <v>6.8</v>
      </c>
      <c r="AC41" cm="1">
        <f t="array" ref="AC41">MAX(IF($F$2:$M$3657=Y41, $U$2:$U$3657))</f>
        <v>8.6</v>
      </c>
      <c r="AD41" cm="1">
        <f t="array" ref="AD41">MIN(IF($F$2:$M$3657=Y41, $U$2:$U$3657))</f>
        <v>2.8</v>
      </c>
      <c r="AE41" s="4" cm="1">
        <f t="array" ref="AE41">_xlfn.VAR.P(IF($F$2:$M$3657=Y41, $U$2:$U$3657))</f>
        <v>0.9841686151556629</v>
      </c>
      <c r="AF41" s="4" cm="1">
        <f t="array" ref="AF41">_xlfn.STDEV.S(IF($F$2:$M$3657=Y41, $U$2:$U$3657))</f>
        <v>0.99461949227087598</v>
      </c>
      <c r="AH41" t="str">
        <v>Jerry Zucker</v>
      </c>
      <c r="AI41" s="4">
        <f t="shared" si="3"/>
        <v>6.4333333333333336</v>
      </c>
    </row>
    <row r="42" spans="1:35" x14ac:dyDescent="0.3">
      <c r="A42" t="s">
        <v>9</v>
      </c>
      <c r="B42" t="s">
        <v>57</v>
      </c>
      <c r="C42">
        <v>103</v>
      </c>
      <c r="D42">
        <v>414984497</v>
      </c>
      <c r="E42" s="3">
        <f t="shared" si="0"/>
        <v>414.98449699999998</v>
      </c>
      <c r="F42" t="s">
        <v>134</v>
      </c>
      <c r="G42" t="s">
        <v>1790</v>
      </c>
      <c r="H42" t="s">
        <v>205</v>
      </c>
      <c r="I42" t="s">
        <v>1789</v>
      </c>
      <c r="J42" t="s">
        <v>1786</v>
      </c>
      <c r="N42" t="s">
        <v>1838</v>
      </c>
      <c r="O42" t="s">
        <v>12</v>
      </c>
      <c r="P42" t="s">
        <v>13</v>
      </c>
      <c r="Q42" t="s">
        <v>52</v>
      </c>
      <c r="R42" s="3">
        <f t="shared" si="1"/>
        <v>200</v>
      </c>
      <c r="S42">
        <v>200000000</v>
      </c>
      <c r="T42">
        <v>2010</v>
      </c>
      <c r="U42">
        <v>8.3000000000000007</v>
      </c>
      <c r="V42" s="3">
        <f t="shared" si="2"/>
        <v>214.98449699999998</v>
      </c>
      <c r="W42" s="3"/>
      <c r="Y42" s="9" t="s">
        <v>1793</v>
      </c>
      <c r="Z42" s="17">
        <f>COUNTIF($F$2:$M$3724,Y42)</f>
        <v>237</v>
      </c>
      <c r="AA42" s="4" cm="1">
        <f t="array" ref="AA42">AVERAGE(IF($F$2:$M$3657=Y42, $U$2:$U$3657))</f>
        <v>7.1561181434599161</v>
      </c>
      <c r="AB42" cm="1">
        <f t="array" ref="AB42">MEDIAN(IF($F$2:$M$3657=Y42, $U$2:$U$3657))</f>
        <v>7.2</v>
      </c>
      <c r="AC42" cm="1">
        <f t="array" ref="AC42">MAX(IF($F$2:$M$3657=Y42, $U$2:$U$3657))</f>
        <v>8.9</v>
      </c>
      <c r="AD42" cm="1">
        <f t="array" ref="AD42">MIN(IF($F$2:$M$3657=Y42, $U$2:$U$3657))</f>
        <v>4.5</v>
      </c>
      <c r="AE42" s="4" cm="1">
        <f t="array" ref="AE42">_xlfn.VAR.P(IF($F$2:$M$3657=Y42, $U$2:$U$3657))</f>
        <v>0.47908704089444304</v>
      </c>
      <c r="AF42" s="4" cm="1">
        <f t="array" ref="AF42">_xlfn.STDEV.S(IF($F$2:$M$3657=Y42, $U$2:$U$3657))</f>
        <v>0.69362603089037944</v>
      </c>
      <c r="AH42" t="str">
        <v>Victor Fleming</v>
      </c>
      <c r="AI42" s="4">
        <f t="shared" si="3"/>
        <v>8.1499999999999986</v>
      </c>
    </row>
    <row r="43" spans="1:35" x14ac:dyDescent="0.3">
      <c r="A43" t="s">
        <v>9</v>
      </c>
      <c r="B43" t="s">
        <v>103</v>
      </c>
      <c r="C43">
        <v>123</v>
      </c>
      <c r="D43">
        <v>337103873</v>
      </c>
      <c r="E43" s="3">
        <f t="shared" si="0"/>
        <v>337.10387300000002</v>
      </c>
      <c r="F43" t="s">
        <v>134</v>
      </c>
      <c r="G43" t="s">
        <v>1787</v>
      </c>
      <c r="H43" t="s">
        <v>918</v>
      </c>
      <c r="N43" t="s">
        <v>1839</v>
      </c>
      <c r="O43" t="s">
        <v>12</v>
      </c>
      <c r="P43" t="s">
        <v>13</v>
      </c>
      <c r="Q43" t="s">
        <v>14</v>
      </c>
      <c r="R43" s="3">
        <f t="shared" si="1"/>
        <v>125</v>
      </c>
      <c r="S43">
        <v>125000000</v>
      </c>
      <c r="T43">
        <v>2014</v>
      </c>
      <c r="U43">
        <v>6.7</v>
      </c>
      <c r="V43" s="3">
        <f t="shared" si="2"/>
        <v>212.10387300000002</v>
      </c>
      <c r="W43" s="3"/>
      <c r="Y43" s="7" t="s">
        <v>205</v>
      </c>
      <c r="Z43" s="11">
        <f>COUNTIF($F$2:$M$3724,Y43)</f>
        <v>1443</v>
      </c>
      <c r="AA43" s="4" cm="1">
        <f t="array" ref="AA43">AVERAGE(IF($F$2:$M$3657=Y43, $U$2:$U$3657))</f>
        <v>6.1869715869715787</v>
      </c>
      <c r="AB43" cm="1">
        <f t="array" ref="AB43">MEDIAN(IF($F$2:$M$3657=Y43, $U$2:$U$3657))</f>
        <v>6.3</v>
      </c>
      <c r="AC43" cm="1">
        <f t="array" ref="AC43">MAX(IF($F$2:$M$3657=Y43, $U$2:$U$3657))</f>
        <v>8.8000000000000007</v>
      </c>
      <c r="AD43" cm="1">
        <f t="array" ref="AD43">MIN(IF($F$2:$M$3657=Y43, $U$2:$U$3657))</f>
        <v>1.9</v>
      </c>
      <c r="AE43" s="4" cm="1">
        <f t="array" ref="AE43">_xlfn.VAR.P(IF($F$2:$M$3657=Y43, $U$2:$U$3657))</f>
        <v>1.0700173706411686</v>
      </c>
      <c r="AF43" s="4" cm="1">
        <f t="array" ref="AF43">_xlfn.STDEV.S(IF($F$2:$M$3657=Y43, $U$2:$U$3657))</f>
        <v>1.0347750517154499</v>
      </c>
      <c r="AH43" t="str">
        <v>Ron Clements</v>
      </c>
      <c r="AI43" s="4">
        <f t="shared" si="3"/>
        <v>7.3999999999999995</v>
      </c>
    </row>
    <row r="44" spans="1:35" x14ac:dyDescent="0.3">
      <c r="A44" t="s">
        <v>9</v>
      </c>
      <c r="B44" t="s">
        <v>45</v>
      </c>
      <c r="C44">
        <v>195</v>
      </c>
      <c r="D44">
        <v>408992272</v>
      </c>
      <c r="E44" s="3">
        <f t="shared" si="0"/>
        <v>408.99227200000001</v>
      </c>
      <c r="F44" t="s">
        <v>171</v>
      </c>
      <c r="G44" t="s">
        <v>134</v>
      </c>
      <c r="H44" t="s">
        <v>1787</v>
      </c>
      <c r="N44" t="s">
        <v>1840</v>
      </c>
      <c r="O44" t="s">
        <v>12</v>
      </c>
      <c r="P44" t="s">
        <v>13</v>
      </c>
      <c r="Q44" t="s">
        <v>14</v>
      </c>
      <c r="R44" s="3">
        <f t="shared" si="1"/>
        <v>200</v>
      </c>
      <c r="S44">
        <v>200000000</v>
      </c>
      <c r="T44">
        <v>2013</v>
      </c>
      <c r="U44">
        <v>7.2</v>
      </c>
      <c r="V44" s="3">
        <f t="shared" si="2"/>
        <v>208.99227200000001</v>
      </c>
      <c r="W44" s="3"/>
      <c r="Y44" s="9" t="s">
        <v>1792</v>
      </c>
      <c r="Z44" s="17">
        <f>COUNTIF($F$2:$M$3724,Y44)</f>
        <v>692</v>
      </c>
      <c r="AA44" s="4" cm="1">
        <f t="array" ref="AA44">AVERAGE(IF($F$2:$M$3657=Y44, $U$2:$U$3657))</f>
        <v>6.5452312138728326</v>
      </c>
      <c r="AB44" cm="1">
        <f t="array" ref="AB44">MEDIAN(IF($F$2:$M$3657=Y44, $U$2:$U$3657))</f>
        <v>6.6</v>
      </c>
      <c r="AC44" cm="1">
        <f t="array" ref="AC44">MAX(IF($F$2:$M$3657=Y44, $U$2:$U$3657))</f>
        <v>9.3000000000000007</v>
      </c>
      <c r="AD44" cm="1">
        <f t="array" ref="AD44">MIN(IF($F$2:$M$3657=Y44, $U$2:$U$3657))</f>
        <v>2.4</v>
      </c>
      <c r="AE44" s="4" cm="1">
        <f t="array" ref="AE44">_xlfn.VAR.P(IF($F$2:$M$3657=Y44, $U$2:$U$3657))</f>
        <v>0.9706564494302945</v>
      </c>
      <c r="AF44" s="4" cm="1">
        <f t="array" ref="AF44">_xlfn.STDEV.S(IF($F$2:$M$3657=Y44, $U$2:$U$3657))</f>
        <v>0.9859316214080327</v>
      </c>
      <c r="AH44" t="str">
        <v>Jon Favreau</v>
      </c>
      <c r="AI44" s="4">
        <f t="shared" si="3"/>
        <v>7.0166666666666666</v>
      </c>
    </row>
    <row r="45" spans="1:35" x14ac:dyDescent="0.3">
      <c r="A45" t="s">
        <v>9</v>
      </c>
      <c r="B45" t="s">
        <v>25</v>
      </c>
      <c r="C45">
        <v>141</v>
      </c>
      <c r="D45">
        <v>458991599</v>
      </c>
      <c r="E45" s="3">
        <f t="shared" si="0"/>
        <v>458.99159900000001</v>
      </c>
      <c r="F45" t="s">
        <v>171</v>
      </c>
      <c r="G45" t="s">
        <v>134</v>
      </c>
      <c r="H45" t="s">
        <v>1787</v>
      </c>
      <c r="N45" t="s">
        <v>1841</v>
      </c>
      <c r="O45" t="s">
        <v>12</v>
      </c>
      <c r="P45" t="s">
        <v>13</v>
      </c>
      <c r="Q45" t="s">
        <v>14</v>
      </c>
      <c r="R45" s="3">
        <f t="shared" si="1"/>
        <v>250</v>
      </c>
      <c r="S45">
        <v>250000000</v>
      </c>
      <c r="T45">
        <v>2015</v>
      </c>
      <c r="U45">
        <v>7.5</v>
      </c>
      <c r="V45" s="3">
        <f t="shared" si="2"/>
        <v>208.99159900000001</v>
      </c>
      <c r="W45" s="3"/>
      <c r="Y45" s="7" t="s">
        <v>20</v>
      </c>
      <c r="Z45" s="11">
        <f>COUNTIF($F$2:$M$3724,Y45)</f>
        <v>45</v>
      </c>
      <c r="AA45" s="4" cm="1">
        <f t="array" ref="AA45">AVERAGE(IF($F$2:$M$3657=Y45, $U$2:$U$3657))</f>
        <v>6.9888888888888916</v>
      </c>
      <c r="AB45" cm="1">
        <f t="array" ref="AB45">MEDIAN(IF($F$2:$M$3657=Y45, $U$2:$U$3657))</f>
        <v>7.4</v>
      </c>
      <c r="AC45" cm="1">
        <f t="array" ref="AC45">MAX(IF($F$2:$M$3657=Y45, $U$2:$U$3657))</f>
        <v>8.5</v>
      </c>
      <c r="AD45" cm="1">
        <f t="array" ref="AD45">MIN(IF($F$2:$M$3657=Y45, $U$2:$U$3657))</f>
        <v>1.6</v>
      </c>
      <c r="AE45" s="4" cm="1">
        <f t="array" ref="AE45">_xlfn.VAR.P(IF($F$2:$M$3657=Y45, $U$2:$U$3657))</f>
        <v>1.8747654320987195</v>
      </c>
      <c r="AF45" s="4" cm="1">
        <f t="array" ref="AF45">_xlfn.STDEV.S(IF($F$2:$M$3657=Y45, $U$2:$U$3657))</f>
        <v>1.3846926508701074</v>
      </c>
      <c r="AH45" t="str">
        <v>William Cottrell</v>
      </c>
      <c r="AI45" s="4">
        <f t="shared" si="3"/>
        <v>7.7</v>
      </c>
    </row>
    <row r="46" spans="1:35" x14ac:dyDescent="0.3">
      <c r="A46" t="s">
        <v>9</v>
      </c>
      <c r="B46" t="s">
        <v>31</v>
      </c>
      <c r="C46">
        <v>90</v>
      </c>
      <c r="D46">
        <v>267652016</v>
      </c>
      <c r="E46" s="3">
        <f t="shared" si="0"/>
        <v>267.652016</v>
      </c>
      <c r="F46" t="s">
        <v>134</v>
      </c>
      <c r="G46" t="s">
        <v>1790</v>
      </c>
      <c r="H46" t="s">
        <v>205</v>
      </c>
      <c r="I46" t="s">
        <v>1789</v>
      </c>
      <c r="J46" t="s">
        <v>1786</v>
      </c>
      <c r="N46" t="s">
        <v>1842</v>
      </c>
      <c r="O46" t="s">
        <v>12</v>
      </c>
      <c r="P46" t="s">
        <v>13</v>
      </c>
      <c r="Q46" t="s">
        <v>24</v>
      </c>
      <c r="R46" s="3">
        <f t="shared" si="1"/>
        <v>60</v>
      </c>
      <c r="S46">
        <v>60000000</v>
      </c>
      <c r="T46">
        <v>2001</v>
      </c>
      <c r="U46">
        <v>7.9</v>
      </c>
      <c r="V46" s="3">
        <f t="shared" si="2"/>
        <v>207.652016</v>
      </c>
      <c r="W46" s="3"/>
      <c r="Y46" s="9" t="s">
        <v>356</v>
      </c>
      <c r="Z46" s="17">
        <f>COUNTIF($F$2:$M$3724,Y46)</f>
        <v>1846</v>
      </c>
      <c r="AA46" s="4" cm="1">
        <f t="array" ref="AA46">AVERAGE(IF($F$2:$M$3657=Y46, $U$2:$U$3657))</f>
        <v>6.7956663055254722</v>
      </c>
      <c r="AB46" cm="1">
        <f t="array" ref="AB46">MEDIAN(IF($F$2:$M$3657=Y46, $U$2:$U$3657))</f>
        <v>6.9</v>
      </c>
      <c r="AC46" cm="1">
        <f t="array" ref="AC46">MAX(IF($F$2:$M$3657=Y46, $U$2:$U$3657))</f>
        <v>9.3000000000000007</v>
      </c>
      <c r="AD46" cm="1">
        <f t="array" ref="AD46">MIN(IF($F$2:$M$3657=Y46, $U$2:$U$3657))</f>
        <v>2.1</v>
      </c>
      <c r="AE46" s="4" cm="1">
        <f t="array" ref="AE46">_xlfn.VAR.P(IF($F$2:$M$3657=Y46, $U$2:$U$3657))</f>
        <v>0.79300397098804187</v>
      </c>
      <c r="AF46" s="4" cm="1">
        <f t="array" ref="AF46">_xlfn.STDEV.S(IF($F$2:$M$3657=Y46, $U$2:$U$3657))</f>
        <v>0.89074900136819801</v>
      </c>
      <c r="AH46" t="str">
        <v>Pete Docter</v>
      </c>
      <c r="AI46" s="4">
        <f t="shared" si="3"/>
        <v>8.2333333333333325</v>
      </c>
    </row>
    <row r="47" spans="1:35" x14ac:dyDescent="0.3">
      <c r="A47" t="s">
        <v>9</v>
      </c>
      <c r="B47" t="s">
        <v>53</v>
      </c>
      <c r="C47">
        <v>150</v>
      </c>
      <c r="D47">
        <v>402076689</v>
      </c>
      <c r="E47" s="3">
        <f t="shared" si="0"/>
        <v>402.07668899999999</v>
      </c>
      <c r="F47" t="s">
        <v>171</v>
      </c>
      <c r="G47" t="s">
        <v>134</v>
      </c>
      <c r="H47" t="s">
        <v>1787</v>
      </c>
      <c r="N47" t="s">
        <v>1843</v>
      </c>
      <c r="O47" t="s">
        <v>12</v>
      </c>
      <c r="P47" t="s">
        <v>13</v>
      </c>
      <c r="Q47" t="s">
        <v>14</v>
      </c>
      <c r="R47" s="3">
        <f t="shared" si="1"/>
        <v>200</v>
      </c>
      <c r="S47">
        <v>200000000</v>
      </c>
      <c r="T47">
        <v>2009</v>
      </c>
      <c r="U47">
        <v>6</v>
      </c>
      <c r="V47" s="3">
        <f t="shared" si="2"/>
        <v>202.07668899999999</v>
      </c>
      <c r="W47" s="3"/>
      <c r="Y47" s="7" t="s">
        <v>1789</v>
      </c>
      <c r="Z47" s="11">
        <f>COUNTIF($F$2:$M$3724,Y47)</f>
        <v>431</v>
      </c>
      <c r="AA47" s="4" cm="1">
        <f t="array" ref="AA47">AVERAGE(IF($F$2:$M$3657=Y47, $U$2:$U$3657))</f>
        <v>6.205800464037126</v>
      </c>
      <c r="AB47" cm="1">
        <f t="array" ref="AB47">MEDIAN(IF($F$2:$M$3657=Y47, $U$2:$U$3657))</f>
        <v>6.3</v>
      </c>
      <c r="AC47" cm="1">
        <f t="array" ref="AC47">MAX(IF($F$2:$M$3657=Y47, $U$2:$U$3657))</f>
        <v>8.6</v>
      </c>
      <c r="AD47" cm="1">
        <f t="array" ref="AD47">MIN(IF($F$2:$M$3657=Y47, $U$2:$U$3657))</f>
        <v>1.9</v>
      </c>
      <c r="AE47" s="4" cm="1">
        <f t="array" ref="AE47">_xlfn.VAR.P(IF($F$2:$M$3657=Y47, $U$2:$U$3657))</f>
        <v>1.368017398700462</v>
      </c>
      <c r="AF47" s="4" cm="1">
        <f t="array" ref="AF47">_xlfn.STDEV.S(IF($F$2:$M$3657=Y47, $U$2:$U$3657))</f>
        <v>1.1709819958100953</v>
      </c>
      <c r="AH47" t="str">
        <v>Randal Kleiser</v>
      </c>
      <c r="AI47" s="4">
        <f t="shared" si="3"/>
        <v>6.95</v>
      </c>
    </row>
    <row r="48" spans="1:35" x14ac:dyDescent="0.3">
      <c r="A48" t="s">
        <v>9</v>
      </c>
      <c r="B48" t="s">
        <v>241</v>
      </c>
      <c r="C48">
        <v>106</v>
      </c>
      <c r="D48">
        <v>279167575</v>
      </c>
      <c r="E48" s="3">
        <f t="shared" si="0"/>
        <v>279.167575</v>
      </c>
      <c r="F48" t="s">
        <v>205</v>
      </c>
      <c r="G48" t="s">
        <v>1788</v>
      </c>
      <c r="N48" t="s">
        <v>1844</v>
      </c>
      <c r="O48" t="s">
        <v>12</v>
      </c>
      <c r="P48" t="s">
        <v>13</v>
      </c>
      <c r="Q48" t="s">
        <v>14</v>
      </c>
      <c r="R48" s="3">
        <f t="shared" si="1"/>
        <v>80</v>
      </c>
      <c r="S48">
        <v>80000000</v>
      </c>
      <c r="T48">
        <v>2004</v>
      </c>
      <c r="U48">
        <v>6.3</v>
      </c>
      <c r="V48" s="3">
        <f t="shared" si="2"/>
        <v>199.167575</v>
      </c>
      <c r="W48" s="3"/>
      <c r="Y48" s="9" t="s">
        <v>1786</v>
      </c>
      <c r="Z48" s="17">
        <f>COUNTIF($F$2:$M$3724,Y48)</f>
        <v>486</v>
      </c>
      <c r="AA48" s="4" cm="1">
        <f t="array" ref="AA48">AVERAGE(IF($F$2:$M$3657=Y48, $U$2:$U$3657))</f>
        <v>6.2810699588477386</v>
      </c>
      <c r="AB48" cm="1">
        <f t="array" ref="AB48">MEDIAN(IF($F$2:$M$3657=Y48, $U$2:$U$3657))</f>
        <v>6.4</v>
      </c>
      <c r="AC48" cm="1">
        <f t="array" ref="AC48">MAX(IF($F$2:$M$3657=Y48, $U$2:$U$3657))</f>
        <v>8.9</v>
      </c>
      <c r="AD48" cm="1">
        <f t="array" ref="AD48">MIN(IF($F$2:$M$3657=Y48, $U$2:$U$3657))</f>
        <v>2.2000000000000002</v>
      </c>
      <c r="AE48" s="4" cm="1">
        <f t="array" ref="AE48">_xlfn.VAR.P(IF($F$2:$M$3657=Y48, $U$2:$U$3657))</f>
        <v>1.2931395959287908</v>
      </c>
      <c r="AF48" s="4" cm="1">
        <f t="array" ref="AF48">_xlfn.STDEV.S(IF($F$2:$M$3657=Y48, $U$2:$U$3657))</f>
        <v>1.1383346885415093</v>
      </c>
      <c r="AH48" t="str">
        <v>Alfonso CuarÃ³n</v>
      </c>
      <c r="AI48" s="4">
        <f t="shared" si="3"/>
        <v>7.8000000000000007</v>
      </c>
    </row>
    <row r="49" spans="1:35" x14ac:dyDescent="0.3">
      <c r="A49" t="s">
        <v>9</v>
      </c>
      <c r="B49" t="s">
        <v>18</v>
      </c>
      <c r="C49">
        <v>164</v>
      </c>
      <c r="D49">
        <v>448130642</v>
      </c>
      <c r="E49" s="3">
        <f t="shared" si="0"/>
        <v>448.13064200000002</v>
      </c>
      <c r="F49" t="s">
        <v>171</v>
      </c>
      <c r="G49" t="s">
        <v>918</v>
      </c>
      <c r="N49" t="s">
        <v>1845</v>
      </c>
      <c r="O49" t="s">
        <v>12</v>
      </c>
      <c r="P49" t="s">
        <v>13</v>
      </c>
      <c r="Q49" t="s">
        <v>14</v>
      </c>
      <c r="R49" s="3">
        <f t="shared" si="1"/>
        <v>250</v>
      </c>
      <c r="S49">
        <v>250000000</v>
      </c>
      <c r="T49">
        <v>2012</v>
      </c>
      <c r="U49">
        <v>8.5</v>
      </c>
      <c r="V49" s="3">
        <f t="shared" si="2"/>
        <v>198.13064200000002</v>
      </c>
      <c r="W49" s="3"/>
      <c r="Y49" s="7" t="s">
        <v>1799</v>
      </c>
      <c r="Z49" s="11">
        <f>COUNTIF($F$2:$M$3724,Y49)</f>
        <v>1</v>
      </c>
      <c r="AA49" s="4" cm="1">
        <f t="array" ref="AA49">AVERAGE(IF($F$2:$M$3657=Y49, $U$2:$U$3657))</f>
        <v>7.7</v>
      </c>
      <c r="AB49" cm="1">
        <f t="array" ref="AB49">MEDIAN(IF($F$2:$M$3657=Y49, $U$2:$U$3657))</f>
        <v>7.7</v>
      </c>
      <c r="AC49" cm="1">
        <f t="array" ref="AC49">MAX(IF($F$2:$M$3657=Y49, $U$2:$U$3657))</f>
        <v>7.7</v>
      </c>
      <c r="AD49" cm="1">
        <f t="array" ref="AD49">MIN(IF($F$2:$M$3657=Y49, $U$2:$U$3657))</f>
        <v>7.7</v>
      </c>
      <c r="AE49" s="4" cm="1">
        <f t="array" ref="AE49">_xlfn.VAR.P(IF($F$2:$M$3657=Y49, $U$2:$U$3657))</f>
        <v>0</v>
      </c>
      <c r="AF49" s="4">
        <v>0</v>
      </c>
      <c r="AH49" t="str">
        <v>Bill Condon</v>
      </c>
      <c r="AI49" s="4">
        <f t="shared" si="3"/>
        <v>6.5600000000000005</v>
      </c>
    </row>
    <row r="50" spans="1:35" x14ac:dyDescent="0.3">
      <c r="A50" t="s">
        <v>9</v>
      </c>
      <c r="B50" t="s">
        <v>15</v>
      </c>
      <c r="C50">
        <v>151</v>
      </c>
      <c r="D50">
        <v>423032628</v>
      </c>
      <c r="E50" s="3">
        <f t="shared" si="0"/>
        <v>423.03262799999999</v>
      </c>
      <c r="F50" t="s">
        <v>171</v>
      </c>
      <c r="G50" t="s">
        <v>134</v>
      </c>
      <c r="H50" t="s">
        <v>1786</v>
      </c>
      <c r="N50" t="s">
        <v>1846</v>
      </c>
      <c r="O50" t="s">
        <v>12</v>
      </c>
      <c r="P50" t="s">
        <v>13</v>
      </c>
      <c r="Q50" t="s">
        <v>14</v>
      </c>
      <c r="R50" s="3">
        <f t="shared" si="1"/>
        <v>225</v>
      </c>
      <c r="S50">
        <v>225000000</v>
      </c>
      <c r="T50">
        <v>2006</v>
      </c>
      <c r="U50">
        <v>7.3</v>
      </c>
      <c r="V50" s="3">
        <f t="shared" si="2"/>
        <v>198.03262799999999</v>
      </c>
      <c r="W50" s="3"/>
      <c r="Y50" s="9" t="s">
        <v>1794</v>
      </c>
      <c r="Z50" s="17">
        <f>COUNTIF($F$2:$M$3724,Y50)</f>
        <v>146</v>
      </c>
      <c r="AA50" s="4" cm="1">
        <f t="array" ref="AA50">AVERAGE(IF($F$2:$M$3657=Y50, $U$2:$U$3657))</f>
        <v>7.1527397260274013</v>
      </c>
      <c r="AB50" cm="1">
        <f t="array" ref="AB50">MEDIAN(IF($F$2:$M$3657=Y50, $U$2:$U$3657))</f>
        <v>7.2</v>
      </c>
      <c r="AC50" cm="1">
        <f t="array" ref="AC50">MAX(IF($F$2:$M$3657=Y50, $U$2:$U$3657))</f>
        <v>8.9</v>
      </c>
      <c r="AD50" cm="1">
        <f t="array" ref="AD50">MIN(IF($F$2:$M$3657=Y50, $U$2:$U$3657))</f>
        <v>5.5</v>
      </c>
      <c r="AE50" s="4" cm="1">
        <f t="array" ref="AE50">_xlfn.VAR.P(IF($F$2:$M$3657=Y50, $U$2:$U$3657))</f>
        <v>0.44125961718896589</v>
      </c>
      <c r="AF50" s="4" cm="1">
        <f t="array" ref="AF50">_xlfn.STDEV.S(IF($F$2:$M$3657=Y50, $U$2:$U$3657))</f>
        <v>0.66656041508829711</v>
      </c>
      <c r="AH50" t="str">
        <v>Brad Bird</v>
      </c>
      <c r="AI50" s="4">
        <f t="shared" si="3"/>
        <v>7.58</v>
      </c>
    </row>
    <row r="51" spans="1:35" x14ac:dyDescent="0.3">
      <c r="A51" t="s">
        <v>9</v>
      </c>
      <c r="B51" t="s">
        <v>252</v>
      </c>
      <c r="C51">
        <v>100</v>
      </c>
      <c r="D51">
        <v>257756197</v>
      </c>
      <c r="E51" s="3">
        <f t="shared" si="0"/>
        <v>257.75619699999999</v>
      </c>
      <c r="F51" t="s">
        <v>171</v>
      </c>
      <c r="G51" t="s">
        <v>134</v>
      </c>
      <c r="H51" t="s">
        <v>1790</v>
      </c>
      <c r="I51" t="s">
        <v>205</v>
      </c>
      <c r="J51" t="s">
        <v>1789</v>
      </c>
      <c r="K51" t="s">
        <v>1786</v>
      </c>
      <c r="N51" t="s">
        <v>1847</v>
      </c>
      <c r="O51" t="s">
        <v>12</v>
      </c>
      <c r="P51" t="s">
        <v>63</v>
      </c>
      <c r="Q51" t="s">
        <v>24</v>
      </c>
      <c r="R51" s="3">
        <f t="shared" si="1"/>
        <v>60</v>
      </c>
      <c r="S51">
        <v>60000000</v>
      </c>
      <c r="T51">
        <v>2014</v>
      </c>
      <c r="U51">
        <v>7.8</v>
      </c>
      <c r="V51" s="3">
        <f t="shared" si="2"/>
        <v>197.75619699999999</v>
      </c>
      <c r="W51" s="3"/>
      <c r="Y51" s="7" t="s">
        <v>620</v>
      </c>
      <c r="Z51" s="11">
        <f>COUNTIF($F$2:$M$3724,Y51)</f>
        <v>374</v>
      </c>
      <c r="AA51" s="4" cm="1">
        <f t="array" ref="AA51">AVERAGE(IF($F$2:$M$3657=Y51, $U$2:$U$3657))</f>
        <v>5.8999999999999986</v>
      </c>
      <c r="AB51" cm="1">
        <f t="array" ref="AB51">MEDIAN(IF($F$2:$M$3657=Y51, $U$2:$U$3657))</f>
        <v>5.9</v>
      </c>
      <c r="AC51" cm="1">
        <f t="array" ref="AC51">MAX(IF($F$2:$M$3657=Y51, $U$2:$U$3657))</f>
        <v>8.6</v>
      </c>
      <c r="AD51" cm="1">
        <f t="array" ref="AD51">MIN(IF($F$2:$M$3657=Y51, $U$2:$U$3657))</f>
        <v>2.2999999999999998</v>
      </c>
      <c r="AE51" s="4" cm="1">
        <f t="array" ref="AE51">_xlfn.VAR.P(IF($F$2:$M$3657=Y51, $U$2:$U$3657))</f>
        <v>0.97919786096256867</v>
      </c>
      <c r="AF51" s="4" cm="1">
        <f t="array" ref="AF51">_xlfn.STDEV.S(IF($F$2:$M$3657=Y51, $U$2:$U$3657))</f>
        <v>0.99086984831524227</v>
      </c>
      <c r="AH51" t="str">
        <v>Seth MacFarlane</v>
      </c>
      <c r="AI51" s="4">
        <f t="shared" si="3"/>
        <v>6.5</v>
      </c>
    </row>
    <row r="52" spans="1:35" x14ac:dyDescent="0.3">
      <c r="A52" t="s">
        <v>9</v>
      </c>
      <c r="B52" t="s">
        <v>473</v>
      </c>
      <c r="C52">
        <v>132</v>
      </c>
      <c r="D52">
        <v>204565000</v>
      </c>
      <c r="E52" s="3">
        <f t="shared" si="0"/>
        <v>204.565</v>
      </c>
      <c r="F52" t="s">
        <v>620</v>
      </c>
      <c r="N52" t="s">
        <v>1848</v>
      </c>
      <c r="O52" t="s">
        <v>12</v>
      </c>
      <c r="P52" t="s">
        <v>13</v>
      </c>
      <c r="Q52" t="s">
        <v>90</v>
      </c>
      <c r="R52" s="3">
        <f t="shared" si="1"/>
        <v>8</v>
      </c>
      <c r="S52">
        <v>8000000</v>
      </c>
      <c r="T52">
        <v>1973</v>
      </c>
      <c r="U52">
        <v>8</v>
      </c>
      <c r="V52" s="3">
        <f t="shared" si="2"/>
        <v>196.565</v>
      </c>
      <c r="W52" s="3"/>
      <c r="Y52" s="9" t="s">
        <v>1798</v>
      </c>
      <c r="Z52" s="17">
        <f>COUNTIF($F$2:$M$3724,Y52)</f>
        <v>149</v>
      </c>
      <c r="AA52" s="4" cm="1">
        <f t="array" ref="AA52">AVERAGE(IF($F$2:$M$3657=Y52, $U$2:$U$3657))</f>
        <v>6.3369127516778523</v>
      </c>
      <c r="AB52" cm="1">
        <f t="array" ref="AB52">MEDIAN(IF($F$2:$M$3657=Y52, $U$2:$U$3657))</f>
        <v>6.5</v>
      </c>
      <c r="AC52" cm="1">
        <f t="array" ref="AC52">MAX(IF($F$2:$M$3657=Y52, $U$2:$U$3657))</f>
        <v>8.5</v>
      </c>
      <c r="AD52" cm="1">
        <f t="array" ref="AD52">MIN(IF($F$2:$M$3657=Y52, $U$2:$U$3657))</f>
        <v>1.6</v>
      </c>
      <c r="AE52" s="4" cm="1">
        <f t="array" ref="AE52">_xlfn.VAR.P(IF($F$2:$M$3657=Y52, $U$2:$U$3657))</f>
        <v>1.5078320796360685</v>
      </c>
      <c r="AF52" s="4" cm="1">
        <f t="array" ref="AF52">_xlfn.STDEV.S(IF($F$2:$M$3657=Y52, $U$2:$U$3657))</f>
        <v>1.2320795973589542</v>
      </c>
      <c r="AH52" t="str">
        <v>Peter Faiman</v>
      </c>
      <c r="AI52" s="4">
        <f t="shared" si="3"/>
        <v>6.5</v>
      </c>
    </row>
    <row r="53" spans="1:35" x14ac:dyDescent="0.3">
      <c r="A53" t="s">
        <v>9</v>
      </c>
      <c r="B53" t="s">
        <v>180</v>
      </c>
      <c r="C53">
        <v>142</v>
      </c>
      <c r="D53">
        <v>310675583</v>
      </c>
      <c r="E53" s="3">
        <f t="shared" si="0"/>
        <v>310.67558300000002</v>
      </c>
      <c r="F53" t="s">
        <v>171</v>
      </c>
      <c r="G53" t="s">
        <v>134</v>
      </c>
      <c r="H53" t="s">
        <v>1786</v>
      </c>
      <c r="I53" t="s">
        <v>1787</v>
      </c>
      <c r="N53" t="s">
        <v>1849</v>
      </c>
      <c r="O53" t="s">
        <v>12</v>
      </c>
      <c r="P53" t="s">
        <v>13</v>
      </c>
      <c r="Q53" t="s">
        <v>24</v>
      </c>
      <c r="R53" s="3">
        <f t="shared" si="1"/>
        <v>115</v>
      </c>
      <c r="S53">
        <v>115000000</v>
      </c>
      <c r="T53">
        <v>2002</v>
      </c>
      <c r="U53">
        <v>6.7</v>
      </c>
      <c r="V53" s="3">
        <f t="shared" si="2"/>
        <v>195.67558300000002</v>
      </c>
      <c r="W53" s="3"/>
      <c r="Y53" s="7" t="s">
        <v>1791</v>
      </c>
      <c r="Z53" s="11">
        <f>COUNTIF($F$2:$M$3724,Y53)</f>
        <v>95</v>
      </c>
      <c r="AA53" s="4" cm="1">
        <f t="array" ref="AA53">AVERAGE(IF($F$2:$M$3657=Y53, $U$2:$U$3657))</f>
        <v>6.5884210526315785</v>
      </c>
      <c r="AB53" cm="1">
        <f t="array" ref="AB53">MEDIAN(IF($F$2:$M$3657=Y53, $U$2:$U$3657))</f>
        <v>6.7</v>
      </c>
      <c r="AC53" cm="1">
        <f t="array" ref="AC53">MAX(IF($F$2:$M$3657=Y53, $U$2:$U$3657))</f>
        <v>8.5</v>
      </c>
      <c r="AD53" cm="1">
        <f t="array" ref="AD53">MIN(IF($F$2:$M$3657=Y53, $U$2:$U$3657))</f>
        <v>2.1</v>
      </c>
      <c r="AE53" s="4" cm="1">
        <f t="array" ref="AE53">_xlfn.VAR.P(IF($F$2:$M$3657=Y53, $U$2:$U$3657))</f>
        <v>1.2073396121883775</v>
      </c>
      <c r="AF53" s="4" cm="1">
        <f t="array" ref="AF53">_xlfn.STDEV.S(IF($F$2:$M$3657=Y53, $U$2:$U$3657))</f>
        <v>1.1046192333179385</v>
      </c>
      <c r="AH53" t="str">
        <v>Garry Marshall</v>
      </c>
      <c r="AI53" s="4">
        <f t="shared" si="3"/>
        <v>5.95</v>
      </c>
    </row>
    <row r="54" spans="1:35" x14ac:dyDescent="0.3">
      <c r="A54" t="s">
        <v>9</v>
      </c>
      <c r="B54" t="s">
        <v>334</v>
      </c>
      <c r="C54">
        <v>127</v>
      </c>
      <c r="D54">
        <v>217631306</v>
      </c>
      <c r="E54" s="3">
        <f t="shared" si="0"/>
        <v>217.631306</v>
      </c>
      <c r="F54" t="s">
        <v>356</v>
      </c>
      <c r="G54" t="s">
        <v>1786</v>
      </c>
      <c r="H54" t="s">
        <v>1788</v>
      </c>
      <c r="I54" t="s">
        <v>918</v>
      </c>
      <c r="N54" t="s">
        <v>1850</v>
      </c>
      <c r="O54" t="s">
        <v>12</v>
      </c>
      <c r="P54" t="s">
        <v>13</v>
      </c>
      <c r="Q54" t="s">
        <v>14</v>
      </c>
      <c r="R54" s="3">
        <f t="shared" si="1"/>
        <v>22</v>
      </c>
      <c r="S54">
        <v>22000000</v>
      </c>
      <c r="T54">
        <v>1990</v>
      </c>
      <c r="U54">
        <v>7</v>
      </c>
      <c r="V54" s="3">
        <f t="shared" si="2"/>
        <v>195.631306</v>
      </c>
      <c r="W54" s="3"/>
      <c r="Y54" s="9" t="s">
        <v>1796</v>
      </c>
      <c r="Z54" s="17">
        <f>COUNTIF($F$2:$M$3724,Y54)</f>
        <v>371</v>
      </c>
      <c r="AA54" s="4" cm="1">
        <f t="array" ref="AA54">AVERAGE(IF($F$2:$M$3657=Y54, $U$2:$U$3657))</f>
        <v>6.4773584905660373</v>
      </c>
      <c r="AB54" cm="1">
        <f t="array" ref="AB54">MEDIAN(IF($F$2:$M$3657=Y54, $U$2:$U$3657))</f>
        <v>6.5</v>
      </c>
      <c r="AC54" cm="1">
        <f t="array" ref="AC54">MAX(IF($F$2:$M$3657=Y54, $U$2:$U$3657))</f>
        <v>8.6</v>
      </c>
      <c r="AD54" cm="1">
        <f t="array" ref="AD54">MIN(IF($F$2:$M$3657=Y54, $U$2:$U$3657))</f>
        <v>3.1</v>
      </c>
      <c r="AE54" s="4" cm="1">
        <f t="array" ref="AE54">_xlfn.VAR.P(IF($F$2:$M$3657=Y54, $U$2:$U$3657))</f>
        <v>1.0069267151502648</v>
      </c>
      <c r="AF54" s="4" cm="1">
        <f t="array" ref="AF54">_xlfn.STDEV.S(IF($F$2:$M$3657=Y54, $U$2:$U$3657))</f>
        <v>1.004812489325609</v>
      </c>
      <c r="AH54" t="str">
        <v>James Gunn</v>
      </c>
      <c r="AI54" s="4">
        <f t="shared" si="3"/>
        <v>7.1333333333333329</v>
      </c>
    </row>
    <row r="55" spans="1:35" x14ac:dyDescent="0.3">
      <c r="A55" t="s">
        <v>9</v>
      </c>
      <c r="B55" t="s">
        <v>1549</v>
      </c>
      <c r="C55">
        <v>226</v>
      </c>
      <c r="D55">
        <v>198655278</v>
      </c>
      <c r="E55" s="3">
        <f t="shared" si="0"/>
        <v>198.65527800000001</v>
      </c>
      <c r="F55" t="s">
        <v>356</v>
      </c>
      <c r="G55" t="s">
        <v>1794</v>
      </c>
      <c r="H55" t="s">
        <v>1788</v>
      </c>
      <c r="I55" t="s">
        <v>1795</v>
      </c>
      <c r="N55" t="s">
        <v>1851</v>
      </c>
      <c r="O55" t="s">
        <v>12</v>
      </c>
      <c r="P55" t="s">
        <v>13</v>
      </c>
      <c r="Q55" t="s">
        <v>52</v>
      </c>
      <c r="R55" s="3">
        <f t="shared" si="1"/>
        <v>3.9769999999999999</v>
      </c>
      <c r="S55">
        <v>3977000</v>
      </c>
      <c r="T55">
        <v>1939</v>
      </c>
      <c r="U55">
        <v>8.1999999999999993</v>
      </c>
      <c r="V55" s="3">
        <f t="shared" si="2"/>
        <v>194.67827800000001</v>
      </c>
      <c r="W55" s="3"/>
      <c r="Y55" s="7" t="s">
        <v>1788</v>
      </c>
      <c r="Z55" s="11">
        <f>COUNTIF($F$2:$M$3724,Y55)</f>
        <v>839</v>
      </c>
      <c r="AA55" s="4" cm="1">
        <f t="array" ref="AA55">AVERAGE(IF($F$2:$M$3657=Y55, $U$2:$U$3657))</f>
        <v>6.4332538736591127</v>
      </c>
      <c r="AB55" cm="1">
        <f t="array" ref="AB55">MEDIAN(IF($F$2:$M$3657=Y55, $U$2:$U$3657))</f>
        <v>6.5</v>
      </c>
      <c r="AC55" cm="1">
        <f t="array" ref="AC55">MAX(IF($F$2:$M$3657=Y55, $U$2:$U$3657))</f>
        <v>8.5</v>
      </c>
      <c r="AD55" cm="1">
        <f t="array" ref="AD55">MIN(IF($F$2:$M$3657=Y55, $U$2:$U$3657))</f>
        <v>2.1</v>
      </c>
      <c r="AE55" s="4" cm="1">
        <f t="array" ref="AE55">_xlfn.VAR.P(IF($F$2:$M$3657=Y55, $U$2:$U$3657))</f>
        <v>0.91771420372461432</v>
      </c>
      <c r="AF55" s="4" cm="1">
        <f t="array" ref="AF55">_xlfn.STDEV.S(IF($F$2:$M$3657=Y55, $U$2:$U$3657))</f>
        <v>0.95854542306180313</v>
      </c>
      <c r="AH55" t="str">
        <v>Kevin Costner</v>
      </c>
      <c r="AI55" s="4">
        <f t="shared" si="3"/>
        <v>7.166666666666667</v>
      </c>
    </row>
    <row r="56" spans="1:35" x14ac:dyDescent="0.3">
      <c r="A56" t="s">
        <v>9</v>
      </c>
      <c r="B56" t="s">
        <v>163</v>
      </c>
      <c r="C56">
        <v>125</v>
      </c>
      <c r="D56">
        <v>219200000</v>
      </c>
      <c r="E56" s="3">
        <f t="shared" si="0"/>
        <v>219.2</v>
      </c>
      <c r="F56" t="s">
        <v>205</v>
      </c>
      <c r="G56" t="s">
        <v>356</v>
      </c>
      <c r="H56" t="s">
        <v>1789</v>
      </c>
      <c r="I56" t="s">
        <v>1788</v>
      </c>
      <c r="N56" t="s">
        <v>1852</v>
      </c>
      <c r="O56" t="s">
        <v>12</v>
      </c>
      <c r="P56" t="s">
        <v>13</v>
      </c>
      <c r="Q56" t="s">
        <v>14</v>
      </c>
      <c r="R56" s="3">
        <f t="shared" si="1"/>
        <v>25</v>
      </c>
      <c r="S56">
        <v>25000000</v>
      </c>
      <c r="T56">
        <v>1993</v>
      </c>
      <c r="U56">
        <v>6.9</v>
      </c>
      <c r="V56" s="3">
        <f t="shared" si="2"/>
        <v>194.2</v>
      </c>
      <c r="W56" s="3"/>
      <c r="Y56" s="9" t="s">
        <v>1787</v>
      </c>
      <c r="Z56" s="17">
        <f>COUNTIF($F$2:$M$3724,Y56)</f>
        <v>479</v>
      </c>
      <c r="AA56" s="4" cm="1">
        <f t="array" ref="AA56">AVERAGE(IF($F$2:$M$3657=Y56, $U$2:$U$3657))</f>
        <v>6.3304801670146134</v>
      </c>
      <c r="AB56" cm="1">
        <f t="array" ref="AB56">MEDIAN(IF($F$2:$M$3657=Y56, $U$2:$U$3657))</f>
        <v>6.4</v>
      </c>
      <c r="AC56" cm="1">
        <f t="array" ref="AC56">MAX(IF($F$2:$M$3657=Y56, $U$2:$U$3657))</f>
        <v>8.8000000000000007</v>
      </c>
      <c r="AD56" cm="1">
        <f t="array" ref="AD56">MIN(IF($F$2:$M$3657=Y56, $U$2:$U$3657))</f>
        <v>1.9</v>
      </c>
      <c r="AE56" s="4" cm="1">
        <f t="array" ref="AE56">_xlfn.VAR.P(IF($F$2:$M$3657=Y56, $U$2:$U$3657))</f>
        <v>1.3644571807131243</v>
      </c>
      <c r="AF56" s="4" cm="1">
        <f t="array" ref="AF56">_xlfn.STDEV.S(IF($F$2:$M$3657=Y56, $U$2:$U$3657))</f>
        <v>1.1693210395966926</v>
      </c>
      <c r="AH56" t="str">
        <v>John Lasseter</v>
      </c>
      <c r="AI56" s="4">
        <f t="shared" si="3"/>
        <v>7.38</v>
      </c>
    </row>
    <row r="57" spans="1:35" x14ac:dyDescent="0.3">
      <c r="A57" t="s">
        <v>9</v>
      </c>
      <c r="B57" t="s">
        <v>163</v>
      </c>
      <c r="C57">
        <v>159</v>
      </c>
      <c r="D57">
        <v>317557891</v>
      </c>
      <c r="E57" s="3">
        <f t="shared" si="0"/>
        <v>317.55789099999998</v>
      </c>
      <c r="F57" t="s">
        <v>134</v>
      </c>
      <c r="G57" t="s">
        <v>1789</v>
      </c>
      <c r="H57" t="s">
        <v>1786</v>
      </c>
      <c r="N57" t="s">
        <v>1853</v>
      </c>
      <c r="O57" t="s">
        <v>12</v>
      </c>
      <c r="P57" t="s">
        <v>17</v>
      </c>
      <c r="Q57" t="s">
        <v>24</v>
      </c>
      <c r="R57" s="3">
        <f t="shared" si="1"/>
        <v>125</v>
      </c>
      <c r="S57">
        <v>125000000</v>
      </c>
      <c r="T57">
        <v>2001</v>
      </c>
      <c r="U57">
        <v>7.5</v>
      </c>
      <c r="V57" s="3">
        <f t="shared" si="2"/>
        <v>192.55789099999998</v>
      </c>
      <c r="W57" s="3"/>
      <c r="Y57" s="7" t="s">
        <v>1797</v>
      </c>
      <c r="Z57" s="11">
        <f>COUNTIF($F$2:$M$3724,Y57)</f>
        <v>143</v>
      </c>
      <c r="AA57" s="4" cm="1">
        <f t="array" ref="AA57">AVERAGE(IF($F$2:$M$3657=Y57, $U$2:$U$3657))</f>
        <v>6.5867132867132847</v>
      </c>
      <c r="AB57" cm="1">
        <f t="array" ref="AB57">MEDIAN(IF($F$2:$M$3657=Y57, $U$2:$U$3657))</f>
        <v>6.8</v>
      </c>
      <c r="AC57" cm="1">
        <f t="array" ref="AC57">MAX(IF($F$2:$M$3657=Y57, $U$2:$U$3657))</f>
        <v>8.3000000000000007</v>
      </c>
      <c r="AD57" cm="1">
        <f t="array" ref="AD57">MIN(IF($F$2:$M$3657=Y57, $U$2:$U$3657))</f>
        <v>2</v>
      </c>
      <c r="AE57" s="4" cm="1">
        <f t="array" ref="AE57">_xlfn.VAR.P(IF($F$2:$M$3657=Y57, $U$2:$U$3657))</f>
        <v>1.0927605261871161</v>
      </c>
      <c r="AF57" s="4" cm="1">
        <f t="array" ref="AF57">_xlfn.STDEV.S(IF($F$2:$M$3657=Y57, $U$2:$U$3657))</f>
        <v>1.0490262260069612</v>
      </c>
      <c r="AH57" t="str">
        <v>Tony Scott</v>
      </c>
      <c r="AI57" s="4">
        <f t="shared" si="3"/>
        <v>6.791666666666667</v>
      </c>
    </row>
    <row r="58" spans="1:35" x14ac:dyDescent="0.3">
      <c r="A58" t="s">
        <v>9</v>
      </c>
      <c r="B58" t="s">
        <v>72</v>
      </c>
      <c r="C58">
        <v>116</v>
      </c>
      <c r="D58">
        <v>210609762</v>
      </c>
      <c r="E58" s="3">
        <f t="shared" si="0"/>
        <v>210.60976199999999</v>
      </c>
      <c r="F58" t="s">
        <v>134</v>
      </c>
      <c r="G58" t="s">
        <v>205</v>
      </c>
      <c r="H58" t="s">
        <v>1787</v>
      </c>
      <c r="N58" t="s">
        <v>1854</v>
      </c>
      <c r="O58" t="s">
        <v>12</v>
      </c>
      <c r="P58" t="s">
        <v>13</v>
      </c>
      <c r="Q58" t="s">
        <v>24</v>
      </c>
      <c r="R58" s="3">
        <f t="shared" si="1"/>
        <v>19</v>
      </c>
      <c r="S58">
        <v>19000000</v>
      </c>
      <c r="T58">
        <v>1985</v>
      </c>
      <c r="U58">
        <v>8.5</v>
      </c>
      <c r="V58" s="3">
        <f t="shared" si="2"/>
        <v>191.60976199999999</v>
      </c>
      <c r="W58" s="3"/>
      <c r="Y58" s="9" t="s">
        <v>918</v>
      </c>
      <c r="Z58" s="17">
        <f>COUNTIF($F$2:$M$3724,Y58)</f>
        <v>1074</v>
      </c>
      <c r="AA58" s="4" cm="1">
        <f t="array" ref="AA58">AVERAGE(IF($F$2:$M$3657=Y58, $U$2:$U$3657))</f>
        <v>6.371508379888275</v>
      </c>
      <c r="AB58" cm="1">
        <f t="array" ref="AB58">MEDIAN(IF($F$2:$M$3657=Y58, $U$2:$U$3657))</f>
        <v>6.4</v>
      </c>
      <c r="AC58" cm="1">
        <f t="array" ref="AC58">MAX(IF($F$2:$M$3657=Y58, $U$2:$U$3657))</f>
        <v>9</v>
      </c>
      <c r="AD58" cm="1">
        <f t="array" ref="AD58">MIN(IF($F$2:$M$3657=Y58, $U$2:$U$3657))</f>
        <v>2.7</v>
      </c>
      <c r="AE58" s="4" cm="1">
        <f t="array" ref="AE58">_xlfn.VAR.P(IF($F$2:$M$3657=Y58, $U$2:$U$3657))</f>
        <v>0.94103180300230116</v>
      </c>
      <c r="AF58" s="4" cm="1">
        <f t="array" ref="AF58">_xlfn.STDEV.S(IF($F$2:$M$3657=Y58, $U$2:$U$3657))</f>
        <v>0.97051986742690499</v>
      </c>
      <c r="AH58" t="str">
        <v>Tom Shadyac</v>
      </c>
      <c r="AI58" s="4">
        <f t="shared" si="3"/>
        <v>6.3142857142857141</v>
      </c>
    </row>
    <row r="59" spans="1:35" x14ac:dyDescent="0.3">
      <c r="A59" t="s">
        <v>9</v>
      </c>
      <c r="B59" t="s">
        <v>204</v>
      </c>
      <c r="C59">
        <v>90</v>
      </c>
      <c r="D59">
        <v>217350219</v>
      </c>
      <c r="E59" s="3">
        <f t="shared" si="0"/>
        <v>217.35021900000001</v>
      </c>
      <c r="F59" t="s">
        <v>134</v>
      </c>
      <c r="G59" t="s">
        <v>1790</v>
      </c>
      <c r="H59" t="s">
        <v>205</v>
      </c>
      <c r="I59" t="s">
        <v>1789</v>
      </c>
      <c r="J59" t="s">
        <v>1786</v>
      </c>
      <c r="K59" t="s">
        <v>1791</v>
      </c>
      <c r="L59" t="s">
        <v>1788</v>
      </c>
      <c r="N59" t="s">
        <v>1855</v>
      </c>
      <c r="O59" t="s">
        <v>12</v>
      </c>
      <c r="P59" t="s">
        <v>13</v>
      </c>
      <c r="Q59" t="s">
        <v>52</v>
      </c>
      <c r="R59" s="3">
        <f t="shared" si="1"/>
        <v>28</v>
      </c>
      <c r="S59">
        <v>28000000</v>
      </c>
      <c r="T59">
        <v>1992</v>
      </c>
      <c r="U59">
        <v>8</v>
      </c>
      <c r="V59" s="3">
        <f t="shared" si="2"/>
        <v>189.35021900000001</v>
      </c>
      <c r="W59" s="3"/>
      <c r="Y59" s="7" t="s">
        <v>1795</v>
      </c>
      <c r="Z59" s="11">
        <f>COUNTIF($F$2:$M$3724,Y59)</f>
        <v>149</v>
      </c>
      <c r="AA59" s="4" cm="1">
        <f t="array" ref="AA59">AVERAGE(IF($F$2:$M$3657=Y59, $U$2:$U$3657))</f>
        <v>7.0570469798657749</v>
      </c>
      <c r="AB59" cm="1">
        <f t="array" ref="AB59">MEDIAN(IF($F$2:$M$3657=Y59, $U$2:$U$3657))</f>
        <v>7.1</v>
      </c>
      <c r="AC59" cm="1">
        <f t="array" ref="AC59">MAX(IF($F$2:$M$3657=Y59, $U$2:$U$3657))</f>
        <v>8.6</v>
      </c>
      <c r="AD59" cm="1">
        <f t="array" ref="AD59">MIN(IF($F$2:$M$3657=Y59, $U$2:$U$3657))</f>
        <v>4.3</v>
      </c>
      <c r="AE59" s="4" cm="1">
        <f t="array" ref="AE59">_xlfn.VAR.P(IF($F$2:$M$3657=Y59, $U$2:$U$3657))</f>
        <v>0.63896040718880498</v>
      </c>
      <c r="AF59" s="4" cm="1">
        <f t="array" ref="AF59">_xlfn.STDEV.S(IF($F$2:$M$3657=Y59, $U$2:$U$3657))</f>
        <v>0.80204595082661978</v>
      </c>
      <c r="AH59" t="str">
        <v>Chris Miller</v>
      </c>
      <c r="AI59" s="4">
        <f t="shared" si="3"/>
        <v>6.4</v>
      </c>
    </row>
    <row r="60" spans="1:35" x14ac:dyDescent="0.3">
      <c r="A60" t="s">
        <v>9</v>
      </c>
      <c r="B60" t="s">
        <v>46</v>
      </c>
      <c r="C60">
        <v>106</v>
      </c>
      <c r="D60">
        <v>362645141</v>
      </c>
      <c r="E60" s="3">
        <f t="shared" si="0"/>
        <v>362.64514100000002</v>
      </c>
      <c r="F60" t="s">
        <v>134</v>
      </c>
      <c r="G60" t="s">
        <v>356</v>
      </c>
      <c r="H60" t="s">
        <v>1789</v>
      </c>
      <c r="I60" t="s">
        <v>1786</v>
      </c>
      <c r="N60" t="s">
        <v>1856</v>
      </c>
      <c r="O60" t="s">
        <v>12</v>
      </c>
      <c r="P60" t="s">
        <v>17</v>
      </c>
      <c r="Q60" t="s">
        <v>24</v>
      </c>
      <c r="R60" s="3">
        <f t="shared" si="1"/>
        <v>175</v>
      </c>
      <c r="S60">
        <v>175000000</v>
      </c>
      <c r="T60">
        <v>2016</v>
      </c>
      <c r="U60">
        <v>7.8</v>
      </c>
      <c r="V60" s="3">
        <f t="shared" si="2"/>
        <v>187.64514100000002</v>
      </c>
      <c r="W60" s="3"/>
      <c r="Y60" s="5" t="s">
        <v>1304</v>
      </c>
      <c r="Z60" s="16">
        <f>COUNTIF($F$2:$M$3724,Y60)</f>
        <v>57</v>
      </c>
      <c r="AA60" s="4" cm="1">
        <f t="array" ref="AA60">AVERAGE(IF($F$2:$M$3657=Y60, $U$2:$U$3657))</f>
        <v>6.8122807017543874</v>
      </c>
      <c r="AB60" cm="1">
        <f t="array" ref="AB60">MEDIAN(IF($F$2:$M$3657=Y60, $U$2:$U$3657))</f>
        <v>6.8</v>
      </c>
      <c r="AC60" cm="1">
        <f t="array" ref="AC60">MAX(IF($F$2:$M$3657=Y60, $U$2:$U$3657))</f>
        <v>8.9</v>
      </c>
      <c r="AD60" cm="1">
        <f t="array" ref="AD60">MIN(IF($F$2:$M$3657=Y60, $U$2:$U$3657))</f>
        <v>4.7</v>
      </c>
      <c r="AE60" s="4" cm="1">
        <f t="array" ref="AE60">_xlfn.VAR.P(IF($F$2:$M$3657=Y60, $U$2:$U$3657))</f>
        <v>0.87020006155736607</v>
      </c>
      <c r="AF60" s="4" cm="1">
        <f t="array" ref="AF60">_xlfn.STDEV.S(IF($F$2:$M$3657=Y60, $U$2:$U$3657))</f>
        <v>0.94113726329950742</v>
      </c>
      <c r="AH60" t="str">
        <v>Barry Sonnenfeld</v>
      </c>
      <c r="AI60" s="4">
        <f t="shared" si="3"/>
        <v>6.4571428571428564</v>
      </c>
    </row>
    <row r="61" spans="1:35" x14ac:dyDescent="0.3">
      <c r="A61" t="s">
        <v>9</v>
      </c>
      <c r="B61" t="s">
        <v>1666</v>
      </c>
      <c r="C61">
        <v>83</v>
      </c>
      <c r="D61">
        <v>184925485</v>
      </c>
      <c r="E61" s="3">
        <f t="shared" si="0"/>
        <v>184.92548500000001</v>
      </c>
      <c r="F61" t="s">
        <v>1790</v>
      </c>
      <c r="G61" t="s">
        <v>1789</v>
      </c>
      <c r="H61" t="s">
        <v>1786</v>
      </c>
      <c r="I61" t="s">
        <v>1791</v>
      </c>
      <c r="N61" t="s">
        <v>1857</v>
      </c>
      <c r="O61" t="s">
        <v>12</v>
      </c>
      <c r="P61" t="s">
        <v>13</v>
      </c>
      <c r="Q61" t="s">
        <v>591</v>
      </c>
      <c r="R61" s="3">
        <f t="shared" si="1"/>
        <v>2</v>
      </c>
      <c r="S61">
        <v>2000000</v>
      </c>
      <c r="T61">
        <v>1937</v>
      </c>
      <c r="U61">
        <v>7.7</v>
      </c>
      <c r="V61" s="3">
        <f t="shared" si="2"/>
        <v>182.92548500000001</v>
      </c>
      <c r="W61" s="3"/>
      <c r="AH61" t="str">
        <v>James Wan</v>
      </c>
      <c r="AI61" s="4">
        <f t="shared" si="3"/>
        <v>7.1999999999999984</v>
      </c>
    </row>
    <row r="62" spans="1:35" x14ac:dyDescent="0.3">
      <c r="A62" t="s">
        <v>9</v>
      </c>
      <c r="B62" t="s">
        <v>326</v>
      </c>
      <c r="C62">
        <v>87</v>
      </c>
      <c r="D62">
        <v>251501645</v>
      </c>
      <c r="E62" s="3">
        <f t="shared" si="0"/>
        <v>251.501645</v>
      </c>
      <c r="F62" t="s">
        <v>1790</v>
      </c>
      <c r="G62" t="s">
        <v>205</v>
      </c>
      <c r="H62" t="s">
        <v>1789</v>
      </c>
      <c r="N62" t="s">
        <v>1858</v>
      </c>
      <c r="O62" t="s">
        <v>12</v>
      </c>
      <c r="P62" t="s">
        <v>13</v>
      </c>
      <c r="Q62" t="s">
        <v>24</v>
      </c>
      <c r="R62" s="3">
        <f t="shared" si="1"/>
        <v>69</v>
      </c>
      <c r="S62">
        <v>69000000</v>
      </c>
      <c r="T62">
        <v>2010</v>
      </c>
      <c r="U62">
        <v>7.7</v>
      </c>
      <c r="V62" s="3">
        <f t="shared" si="2"/>
        <v>182.501645</v>
      </c>
      <c r="W62" s="3"/>
      <c r="AH62" t="str">
        <v>Tim Hill</v>
      </c>
      <c r="AI62" s="4">
        <f t="shared" si="3"/>
        <v>5.55</v>
      </c>
    </row>
    <row r="63" spans="1:35" x14ac:dyDescent="0.3">
      <c r="A63" t="s">
        <v>9</v>
      </c>
      <c r="B63" t="s">
        <v>75</v>
      </c>
      <c r="C63">
        <v>95</v>
      </c>
      <c r="D63">
        <v>356454367</v>
      </c>
      <c r="E63" s="3">
        <f t="shared" si="0"/>
        <v>356.45436699999999</v>
      </c>
      <c r="F63" t="s">
        <v>134</v>
      </c>
      <c r="G63" t="s">
        <v>1790</v>
      </c>
      <c r="H63" t="s">
        <v>205</v>
      </c>
      <c r="I63" t="s">
        <v>356</v>
      </c>
      <c r="J63" t="s">
        <v>1789</v>
      </c>
      <c r="K63" t="s">
        <v>1786</v>
      </c>
      <c r="N63" t="s">
        <v>1859</v>
      </c>
      <c r="O63" t="s">
        <v>12</v>
      </c>
      <c r="P63" t="s">
        <v>13</v>
      </c>
      <c r="Q63" t="s">
        <v>24</v>
      </c>
      <c r="R63" s="3">
        <f t="shared" si="1"/>
        <v>175</v>
      </c>
      <c r="S63">
        <v>175000000</v>
      </c>
      <c r="T63">
        <v>2015</v>
      </c>
      <c r="U63">
        <v>8.3000000000000007</v>
      </c>
      <c r="V63" s="3">
        <f t="shared" si="2"/>
        <v>181.45436699999999</v>
      </c>
      <c r="W63" s="3"/>
      <c r="AH63" t="str">
        <v>Anthony Russo</v>
      </c>
      <c r="AI63" s="4">
        <f t="shared" si="3"/>
        <v>7</v>
      </c>
    </row>
    <row r="64" spans="1:35" x14ac:dyDescent="0.3">
      <c r="A64" t="s">
        <v>9</v>
      </c>
      <c r="B64" t="s">
        <v>46</v>
      </c>
      <c r="C64">
        <v>126</v>
      </c>
      <c r="D64">
        <v>318298180</v>
      </c>
      <c r="E64" s="3">
        <f t="shared" si="0"/>
        <v>318.29818</v>
      </c>
      <c r="F64" t="s">
        <v>171</v>
      </c>
      <c r="G64" t="s">
        <v>134</v>
      </c>
      <c r="H64" t="s">
        <v>1787</v>
      </c>
      <c r="N64" t="s">
        <v>1860</v>
      </c>
      <c r="O64" t="s">
        <v>12</v>
      </c>
      <c r="P64" t="s">
        <v>13</v>
      </c>
      <c r="Q64" t="s">
        <v>14</v>
      </c>
      <c r="R64" s="3">
        <f t="shared" si="1"/>
        <v>140</v>
      </c>
      <c r="S64">
        <v>140000000</v>
      </c>
      <c r="T64">
        <v>2008</v>
      </c>
      <c r="U64">
        <v>7.9</v>
      </c>
      <c r="V64" s="3">
        <f t="shared" si="2"/>
        <v>178.29818</v>
      </c>
      <c r="W64" s="3"/>
      <c r="AH64" t="str">
        <v>Leonard Nimoy</v>
      </c>
      <c r="AI64" s="4">
        <f t="shared" si="3"/>
        <v>6.5999999999999988</v>
      </c>
    </row>
    <row r="65" spans="1:35" x14ac:dyDescent="0.3">
      <c r="A65" t="s">
        <v>9</v>
      </c>
      <c r="B65" t="s">
        <v>1170</v>
      </c>
      <c r="C65">
        <v>110</v>
      </c>
      <c r="D65">
        <v>181360000</v>
      </c>
      <c r="E65" s="3">
        <f t="shared" si="0"/>
        <v>181.36</v>
      </c>
      <c r="F65" t="s">
        <v>1791</v>
      </c>
      <c r="G65" t="s">
        <v>1788</v>
      </c>
      <c r="N65" t="s">
        <v>1861</v>
      </c>
      <c r="O65" t="s">
        <v>12</v>
      </c>
      <c r="P65" t="s">
        <v>13</v>
      </c>
      <c r="Q65" t="s">
        <v>14</v>
      </c>
      <c r="R65" s="3">
        <f t="shared" si="1"/>
        <v>6</v>
      </c>
      <c r="S65">
        <v>6000000</v>
      </c>
      <c r="T65">
        <v>1978</v>
      </c>
      <c r="U65">
        <v>7.2</v>
      </c>
      <c r="V65" s="3">
        <f t="shared" si="2"/>
        <v>175.36</v>
      </c>
      <c r="W65" s="3"/>
      <c r="AH65" t="str">
        <v>Sydney Pollack</v>
      </c>
      <c r="AI65" s="4">
        <f t="shared" si="3"/>
        <v>6.58</v>
      </c>
    </row>
    <row r="66" spans="1:35" x14ac:dyDescent="0.3">
      <c r="A66" t="s">
        <v>9</v>
      </c>
      <c r="B66" t="s">
        <v>75</v>
      </c>
      <c r="C66">
        <v>92</v>
      </c>
      <c r="D66">
        <v>289907418</v>
      </c>
      <c r="E66" s="3">
        <f t="shared" ref="E66:E129" si="4">D66/1000000</f>
        <v>289.90741800000001</v>
      </c>
      <c r="F66" t="s">
        <v>134</v>
      </c>
      <c r="G66" t="s">
        <v>1790</v>
      </c>
      <c r="H66" t="s">
        <v>205</v>
      </c>
      <c r="I66" t="s">
        <v>1789</v>
      </c>
      <c r="J66" t="s">
        <v>1786</v>
      </c>
      <c r="N66" t="s">
        <v>1862</v>
      </c>
      <c r="O66" t="s">
        <v>12</v>
      </c>
      <c r="P66" t="s">
        <v>13</v>
      </c>
      <c r="Q66" t="s">
        <v>52</v>
      </c>
      <c r="R66" s="3">
        <f t="shared" ref="R66:R129" si="5">S66/1000000</f>
        <v>115</v>
      </c>
      <c r="S66">
        <v>115000000</v>
      </c>
      <c r="T66">
        <v>2001</v>
      </c>
      <c r="U66">
        <v>8.1</v>
      </c>
      <c r="V66" s="3">
        <f t="shared" ref="V66:V129" si="6">E66-R66</f>
        <v>174.90741800000001</v>
      </c>
      <c r="W66" s="3"/>
      <c r="AH66" t="str">
        <v>Robert Wise</v>
      </c>
      <c r="AI66" s="4">
        <f t="shared" ref="AI66:AI129" si="7">AVERAGEIFS($U$2:$U$3724, $B$2:$B$3724, AH66)</f>
        <v>7.2</v>
      </c>
    </row>
    <row r="67" spans="1:35" x14ac:dyDescent="0.3">
      <c r="A67" t="s">
        <v>9</v>
      </c>
      <c r="B67" t="s">
        <v>288</v>
      </c>
      <c r="C67">
        <v>102</v>
      </c>
      <c r="D67">
        <v>254455986</v>
      </c>
      <c r="E67" s="3">
        <f t="shared" si="4"/>
        <v>254.455986</v>
      </c>
      <c r="F67" t="s">
        <v>205</v>
      </c>
      <c r="N67" t="s">
        <v>1863</v>
      </c>
      <c r="O67" t="s">
        <v>12</v>
      </c>
      <c r="P67" t="s">
        <v>13</v>
      </c>
      <c r="Q67" t="s">
        <v>90</v>
      </c>
      <c r="R67" s="3">
        <f t="shared" si="5"/>
        <v>80</v>
      </c>
      <c r="S67">
        <v>80000000</v>
      </c>
      <c r="T67">
        <v>2011</v>
      </c>
      <c r="U67">
        <v>6.5</v>
      </c>
      <c r="V67" s="3">
        <f t="shared" si="6"/>
        <v>174.455986</v>
      </c>
      <c r="W67" s="3"/>
      <c r="AH67" t="str">
        <v>Catherine Hardwicke</v>
      </c>
      <c r="AI67" s="4">
        <f t="shared" si="7"/>
        <v>6.2600000000000007</v>
      </c>
    </row>
    <row r="68" spans="1:35" x14ac:dyDescent="0.3">
      <c r="A68" t="s">
        <v>9</v>
      </c>
      <c r="B68" t="s">
        <v>160</v>
      </c>
      <c r="C68">
        <v>91</v>
      </c>
      <c r="D68">
        <v>274084951</v>
      </c>
      <c r="E68" s="3">
        <f t="shared" si="4"/>
        <v>274.08495099999999</v>
      </c>
      <c r="F68" t="s">
        <v>134</v>
      </c>
      <c r="G68" t="s">
        <v>356</v>
      </c>
      <c r="H68" t="s">
        <v>1787</v>
      </c>
      <c r="I68" t="s">
        <v>918</v>
      </c>
      <c r="N68" t="s">
        <v>1864</v>
      </c>
      <c r="O68" t="s">
        <v>12</v>
      </c>
      <c r="P68" t="s">
        <v>17</v>
      </c>
      <c r="Q68" t="s">
        <v>14</v>
      </c>
      <c r="R68" s="3">
        <f t="shared" si="5"/>
        <v>100</v>
      </c>
      <c r="S68">
        <v>100000000</v>
      </c>
      <c r="T68">
        <v>2013</v>
      </c>
      <c r="U68">
        <v>7.8</v>
      </c>
      <c r="V68" s="3">
        <f t="shared" si="6"/>
        <v>174.08495099999999</v>
      </c>
      <c r="W68" s="3"/>
      <c r="AH68" t="str">
        <v>Elizabeth Banks</v>
      </c>
      <c r="AI68" s="4">
        <f t="shared" si="7"/>
        <v>5.4</v>
      </c>
    </row>
    <row r="69" spans="1:35" x14ac:dyDescent="0.3">
      <c r="A69" t="s">
        <v>9</v>
      </c>
      <c r="B69" t="s">
        <v>22</v>
      </c>
      <c r="C69">
        <v>135</v>
      </c>
      <c r="D69">
        <v>373377893</v>
      </c>
      <c r="E69" s="3">
        <f t="shared" si="4"/>
        <v>373.37789299999997</v>
      </c>
      <c r="F69" t="s">
        <v>171</v>
      </c>
      <c r="G69" t="s">
        <v>134</v>
      </c>
      <c r="H69" t="s">
        <v>1786</v>
      </c>
      <c r="I69" t="s">
        <v>1788</v>
      </c>
      <c r="N69" t="s">
        <v>1865</v>
      </c>
      <c r="O69" t="s">
        <v>12</v>
      </c>
      <c r="P69" t="s">
        <v>13</v>
      </c>
      <c r="Q69" t="s">
        <v>14</v>
      </c>
      <c r="R69" s="3">
        <f t="shared" si="5"/>
        <v>200</v>
      </c>
      <c r="S69">
        <v>200000000</v>
      </c>
      <c r="T69">
        <v>2004</v>
      </c>
      <c r="U69">
        <v>7.3</v>
      </c>
      <c r="V69" s="3">
        <f t="shared" si="6"/>
        <v>173.37789299999997</v>
      </c>
      <c r="W69" s="3"/>
      <c r="AH69" t="str">
        <v>George Roy Hill</v>
      </c>
      <c r="AI69" s="4">
        <f t="shared" si="7"/>
        <v>8.1999999999999993</v>
      </c>
    </row>
    <row r="70" spans="1:35" x14ac:dyDescent="0.3">
      <c r="A70" t="s">
        <v>9</v>
      </c>
      <c r="B70" t="s">
        <v>241</v>
      </c>
      <c r="C70">
        <v>95</v>
      </c>
      <c r="D70">
        <v>205399422</v>
      </c>
      <c r="E70" s="3">
        <f t="shared" si="4"/>
        <v>205.39942199999999</v>
      </c>
      <c r="F70" t="s">
        <v>171</v>
      </c>
      <c r="G70" t="s">
        <v>134</v>
      </c>
      <c r="H70" t="s">
        <v>205</v>
      </c>
      <c r="I70" t="s">
        <v>1792</v>
      </c>
      <c r="N70" t="s">
        <v>1866</v>
      </c>
      <c r="O70" t="s">
        <v>12</v>
      </c>
      <c r="P70" t="s">
        <v>13</v>
      </c>
      <c r="Q70" t="s">
        <v>14</v>
      </c>
      <c r="R70" s="3">
        <f t="shared" si="5"/>
        <v>33</v>
      </c>
      <c r="S70">
        <v>33000000</v>
      </c>
      <c r="T70">
        <v>1999</v>
      </c>
      <c r="U70">
        <v>6.6</v>
      </c>
      <c r="V70" s="3">
        <f t="shared" si="6"/>
        <v>172.39942199999999</v>
      </c>
      <c r="W70" s="3"/>
      <c r="AH70" t="str">
        <v>Bobby Farrelly</v>
      </c>
      <c r="AI70" s="4">
        <f t="shared" si="7"/>
        <v>6.2444444444444445</v>
      </c>
    </row>
    <row r="71" spans="1:35" x14ac:dyDescent="0.3">
      <c r="A71" t="s">
        <v>9</v>
      </c>
      <c r="B71" t="s">
        <v>150</v>
      </c>
      <c r="C71">
        <v>115</v>
      </c>
      <c r="D71">
        <v>292298923</v>
      </c>
      <c r="E71" s="3">
        <f t="shared" si="4"/>
        <v>292.298923</v>
      </c>
      <c r="F71" t="s">
        <v>134</v>
      </c>
      <c r="G71" t="s">
        <v>356</v>
      </c>
      <c r="H71" t="s">
        <v>1786</v>
      </c>
      <c r="I71" t="s">
        <v>1788</v>
      </c>
      <c r="N71" t="s">
        <v>1867</v>
      </c>
      <c r="O71" t="s">
        <v>12</v>
      </c>
      <c r="P71" t="s">
        <v>13</v>
      </c>
      <c r="Q71" t="s">
        <v>14</v>
      </c>
      <c r="R71" s="3">
        <f t="shared" si="5"/>
        <v>120</v>
      </c>
      <c r="S71">
        <v>120000000</v>
      </c>
      <c r="T71">
        <v>2012</v>
      </c>
      <c r="U71">
        <v>5.5</v>
      </c>
      <c r="V71" s="3">
        <f t="shared" si="6"/>
        <v>172.298923</v>
      </c>
      <c r="W71" s="3"/>
      <c r="AH71" t="str">
        <v>Jan de Bont</v>
      </c>
      <c r="AI71" s="4">
        <f t="shared" si="7"/>
        <v>5.52</v>
      </c>
    </row>
    <row r="72" spans="1:35" x14ac:dyDescent="0.3">
      <c r="A72" t="s">
        <v>9</v>
      </c>
      <c r="B72" t="s">
        <v>93</v>
      </c>
      <c r="C72">
        <v>115</v>
      </c>
      <c r="D72">
        <v>261437578</v>
      </c>
      <c r="E72" s="3">
        <f t="shared" si="4"/>
        <v>261.43757799999997</v>
      </c>
      <c r="F72" t="s">
        <v>171</v>
      </c>
      <c r="G72" t="s">
        <v>134</v>
      </c>
      <c r="H72" t="s">
        <v>1790</v>
      </c>
      <c r="I72" t="s">
        <v>1789</v>
      </c>
      <c r="N72" t="s">
        <v>1868</v>
      </c>
      <c r="O72" t="s">
        <v>12</v>
      </c>
      <c r="P72" t="s">
        <v>13</v>
      </c>
      <c r="Q72" t="s">
        <v>24</v>
      </c>
      <c r="R72" s="3">
        <f t="shared" si="5"/>
        <v>92</v>
      </c>
      <c r="S72">
        <v>92000000</v>
      </c>
      <c r="T72">
        <v>2004</v>
      </c>
      <c r="U72">
        <v>8</v>
      </c>
      <c r="V72" s="3">
        <f t="shared" si="6"/>
        <v>169.43757799999997</v>
      </c>
      <c r="W72" s="3"/>
      <c r="AH72" t="str">
        <v>Barry Levinson</v>
      </c>
      <c r="AI72" s="4">
        <f t="shared" si="7"/>
        <v>6.5769230769230758</v>
      </c>
    </row>
    <row r="73" spans="1:35" x14ac:dyDescent="0.3">
      <c r="A73" t="s">
        <v>9</v>
      </c>
      <c r="B73" t="s">
        <v>53</v>
      </c>
      <c r="C73">
        <v>144</v>
      </c>
      <c r="D73">
        <v>318759914</v>
      </c>
      <c r="E73" s="3">
        <f t="shared" si="4"/>
        <v>318.75991399999998</v>
      </c>
      <c r="F73" t="s">
        <v>171</v>
      </c>
      <c r="G73" t="s">
        <v>134</v>
      </c>
      <c r="H73" t="s">
        <v>1787</v>
      </c>
      <c r="N73" t="s">
        <v>1869</v>
      </c>
      <c r="O73" t="s">
        <v>12</v>
      </c>
      <c r="P73" t="s">
        <v>13</v>
      </c>
      <c r="Q73" t="s">
        <v>14</v>
      </c>
      <c r="R73" s="3">
        <f t="shared" si="5"/>
        <v>150</v>
      </c>
      <c r="S73">
        <v>150000000</v>
      </c>
      <c r="T73">
        <v>2007</v>
      </c>
      <c r="U73">
        <v>7.1</v>
      </c>
      <c r="V73" s="3">
        <f t="shared" si="6"/>
        <v>168.75991399999998</v>
      </c>
      <c r="W73" s="3"/>
      <c r="AH73" t="str">
        <v>Zack Snyder</v>
      </c>
      <c r="AI73" s="4">
        <f t="shared" si="7"/>
        <v>7.1428571428571441</v>
      </c>
    </row>
    <row r="74" spans="1:35" x14ac:dyDescent="0.3">
      <c r="A74" t="s">
        <v>9</v>
      </c>
      <c r="B74" t="s">
        <v>286</v>
      </c>
      <c r="C74">
        <v>112</v>
      </c>
      <c r="D74">
        <v>218628680</v>
      </c>
      <c r="E74" s="3">
        <f t="shared" si="4"/>
        <v>218.62868</v>
      </c>
      <c r="F74" t="s">
        <v>205</v>
      </c>
      <c r="G74" t="s">
        <v>1786</v>
      </c>
      <c r="N74" t="s">
        <v>1870</v>
      </c>
      <c r="O74" t="s">
        <v>12</v>
      </c>
      <c r="P74" t="s">
        <v>13</v>
      </c>
      <c r="Q74" t="s">
        <v>90</v>
      </c>
      <c r="R74" s="3">
        <f t="shared" si="5"/>
        <v>50</v>
      </c>
      <c r="S74">
        <v>50000000</v>
      </c>
      <c r="T74">
        <v>2012</v>
      </c>
      <c r="U74">
        <v>7</v>
      </c>
      <c r="V74" s="3">
        <f t="shared" si="6"/>
        <v>168.62868</v>
      </c>
      <c r="W74" s="3"/>
      <c r="AH74" t="str">
        <v>Tate Taylor</v>
      </c>
      <c r="AI74" s="4">
        <f t="shared" si="7"/>
        <v>7.5</v>
      </c>
    </row>
    <row r="75" spans="1:35" x14ac:dyDescent="0.3">
      <c r="A75" t="s">
        <v>9</v>
      </c>
      <c r="B75" t="s">
        <v>1361</v>
      </c>
      <c r="C75">
        <v>93</v>
      </c>
      <c r="D75">
        <v>174635000</v>
      </c>
      <c r="E75" s="3">
        <f t="shared" si="4"/>
        <v>174.63499999999999</v>
      </c>
      <c r="F75" t="s">
        <v>134</v>
      </c>
      <c r="G75" t="s">
        <v>205</v>
      </c>
      <c r="N75" t="s">
        <v>1871</v>
      </c>
      <c r="O75" t="s">
        <v>12</v>
      </c>
      <c r="P75" t="s">
        <v>63</v>
      </c>
      <c r="Q75" t="s">
        <v>14</v>
      </c>
      <c r="R75" s="3">
        <f t="shared" si="5"/>
        <v>8.8000000000000007</v>
      </c>
      <c r="S75">
        <v>8800000</v>
      </c>
      <c r="T75">
        <v>1986</v>
      </c>
      <c r="U75">
        <v>6.5</v>
      </c>
      <c r="V75" s="3">
        <f t="shared" si="6"/>
        <v>165.83499999999998</v>
      </c>
      <c r="W75" s="3"/>
      <c r="AH75" t="str">
        <v>Betty Thomas</v>
      </c>
      <c r="AI75" s="4">
        <f t="shared" si="7"/>
        <v>5.3000000000000007</v>
      </c>
    </row>
    <row r="76" spans="1:35" x14ac:dyDescent="0.3">
      <c r="A76" t="s">
        <v>9</v>
      </c>
      <c r="B76" t="s">
        <v>15</v>
      </c>
      <c r="C76">
        <v>143</v>
      </c>
      <c r="D76">
        <v>305388685</v>
      </c>
      <c r="E76" s="3">
        <f t="shared" si="4"/>
        <v>305.38868500000001</v>
      </c>
      <c r="F76" t="s">
        <v>171</v>
      </c>
      <c r="G76" t="s">
        <v>134</v>
      </c>
      <c r="H76" t="s">
        <v>1786</v>
      </c>
      <c r="N76" t="s">
        <v>1872</v>
      </c>
      <c r="O76" t="s">
        <v>12</v>
      </c>
      <c r="P76" t="s">
        <v>13</v>
      </c>
      <c r="Q76" t="s">
        <v>14</v>
      </c>
      <c r="R76" s="3">
        <f t="shared" si="5"/>
        <v>140</v>
      </c>
      <c r="S76">
        <v>140000000</v>
      </c>
      <c r="T76">
        <v>2003</v>
      </c>
      <c r="U76">
        <v>8.1</v>
      </c>
      <c r="V76" s="3">
        <f t="shared" si="6"/>
        <v>165.38868500000001</v>
      </c>
      <c r="W76" s="3"/>
      <c r="AH76" t="str">
        <v>Adrian Lyne</v>
      </c>
      <c r="AI76" s="4">
        <f t="shared" si="7"/>
        <v>6.4</v>
      </c>
    </row>
    <row r="77" spans="1:35" x14ac:dyDescent="0.3">
      <c r="A77" t="s">
        <v>9</v>
      </c>
      <c r="B77" t="s">
        <v>348</v>
      </c>
      <c r="C77">
        <v>125</v>
      </c>
      <c r="D77">
        <v>178406268</v>
      </c>
      <c r="E77" s="3">
        <f t="shared" si="4"/>
        <v>178.40626800000001</v>
      </c>
      <c r="F77" t="s">
        <v>205</v>
      </c>
      <c r="G77" t="s">
        <v>1788</v>
      </c>
      <c r="N77" t="s">
        <v>1873</v>
      </c>
      <c r="O77" t="s">
        <v>12</v>
      </c>
      <c r="P77" t="s">
        <v>13</v>
      </c>
      <c r="Q77" t="s">
        <v>90</v>
      </c>
      <c r="R77" s="3">
        <f t="shared" si="5"/>
        <v>14</v>
      </c>
      <c r="S77">
        <v>14000000</v>
      </c>
      <c r="T77">
        <v>1990</v>
      </c>
      <c r="U77">
        <v>6.9</v>
      </c>
      <c r="V77" s="3">
        <f t="shared" si="6"/>
        <v>164.40626800000001</v>
      </c>
      <c r="W77" s="3"/>
      <c r="AH77" t="str">
        <v>David Yates</v>
      </c>
      <c r="AI77" s="4">
        <f t="shared" si="7"/>
        <v>7.2</v>
      </c>
    </row>
    <row r="78" spans="1:35" x14ac:dyDescent="0.3">
      <c r="A78" t="s">
        <v>9</v>
      </c>
      <c r="B78" t="s">
        <v>98</v>
      </c>
      <c r="C78">
        <v>121</v>
      </c>
      <c r="D78">
        <v>333130696</v>
      </c>
      <c r="E78" s="3">
        <f t="shared" si="4"/>
        <v>333.130696</v>
      </c>
      <c r="F78" t="s">
        <v>171</v>
      </c>
      <c r="G78" t="s">
        <v>134</v>
      </c>
      <c r="H78" t="s">
        <v>1787</v>
      </c>
      <c r="N78" t="s">
        <v>1874</v>
      </c>
      <c r="O78" t="s">
        <v>12</v>
      </c>
      <c r="P78" t="s">
        <v>13</v>
      </c>
      <c r="Q78" t="s">
        <v>14</v>
      </c>
      <c r="R78" s="3">
        <f t="shared" si="5"/>
        <v>170</v>
      </c>
      <c r="S78">
        <v>170000000</v>
      </c>
      <c r="T78">
        <v>2014</v>
      </c>
      <c r="U78">
        <v>8.1</v>
      </c>
      <c r="V78" s="3">
        <f t="shared" si="6"/>
        <v>163.130696</v>
      </c>
      <c r="W78" s="3"/>
      <c r="AH78" t="str">
        <v>Frank Coraci</v>
      </c>
      <c r="AI78" s="4">
        <f t="shared" si="7"/>
        <v>6.083333333333333</v>
      </c>
    </row>
    <row r="79" spans="1:35" x14ac:dyDescent="0.3">
      <c r="A79" t="s">
        <v>9</v>
      </c>
      <c r="B79" t="s">
        <v>313</v>
      </c>
      <c r="C79">
        <v>236</v>
      </c>
      <c r="D79">
        <v>184208848</v>
      </c>
      <c r="E79" s="3">
        <f t="shared" si="4"/>
        <v>184.20884799999999</v>
      </c>
      <c r="F79" t="s">
        <v>134</v>
      </c>
      <c r="G79" t="s">
        <v>356</v>
      </c>
      <c r="H79" t="s">
        <v>1304</v>
      </c>
      <c r="N79" t="s">
        <v>1875</v>
      </c>
      <c r="O79" t="s">
        <v>12</v>
      </c>
      <c r="P79" t="s">
        <v>13</v>
      </c>
      <c r="Q79" t="s">
        <v>14</v>
      </c>
      <c r="R79" s="3">
        <f t="shared" si="5"/>
        <v>22</v>
      </c>
      <c r="S79">
        <v>22000000</v>
      </c>
      <c r="T79">
        <v>1990</v>
      </c>
      <c r="U79">
        <v>8</v>
      </c>
      <c r="V79" s="3">
        <f t="shared" si="6"/>
        <v>162.20884799999999</v>
      </c>
      <c r="W79" s="3"/>
      <c r="AH79" t="str">
        <v>Shawn Levy</v>
      </c>
      <c r="AI79" s="4">
        <f t="shared" si="7"/>
        <v>6.0909090909090908</v>
      </c>
    </row>
    <row r="80" spans="1:35" x14ac:dyDescent="0.3">
      <c r="A80" t="s">
        <v>9</v>
      </c>
      <c r="B80" t="s">
        <v>163</v>
      </c>
      <c r="C80">
        <v>174</v>
      </c>
      <c r="D80">
        <v>261970615</v>
      </c>
      <c r="E80" s="3">
        <f t="shared" si="4"/>
        <v>261.97061500000001</v>
      </c>
      <c r="F80" t="s">
        <v>134</v>
      </c>
      <c r="G80" t="s">
        <v>1789</v>
      </c>
      <c r="H80" t="s">
        <v>1786</v>
      </c>
      <c r="I80" t="s">
        <v>1796</v>
      </c>
      <c r="N80" t="s">
        <v>1876</v>
      </c>
      <c r="O80" t="s">
        <v>12</v>
      </c>
      <c r="P80" t="s">
        <v>17</v>
      </c>
      <c r="Q80" t="s">
        <v>24</v>
      </c>
      <c r="R80" s="3">
        <f t="shared" si="5"/>
        <v>100</v>
      </c>
      <c r="S80">
        <v>100000000</v>
      </c>
      <c r="T80">
        <v>2002</v>
      </c>
      <c r="U80">
        <v>7.4</v>
      </c>
      <c r="V80" s="3">
        <f t="shared" si="6"/>
        <v>161.97061500000001</v>
      </c>
      <c r="W80" s="3"/>
      <c r="AH80" t="str">
        <v>Daniel Myrick</v>
      </c>
      <c r="AI80" s="4">
        <f t="shared" si="7"/>
        <v>6.4</v>
      </c>
    </row>
    <row r="81" spans="1:35" x14ac:dyDescent="0.3">
      <c r="A81" t="s">
        <v>9</v>
      </c>
      <c r="B81" t="s">
        <v>55</v>
      </c>
      <c r="C81">
        <v>74</v>
      </c>
      <c r="D81">
        <v>191796233</v>
      </c>
      <c r="E81" s="3">
        <f t="shared" si="4"/>
        <v>191.796233</v>
      </c>
      <c r="F81" t="s">
        <v>134</v>
      </c>
      <c r="G81" t="s">
        <v>1790</v>
      </c>
      <c r="H81" t="s">
        <v>205</v>
      </c>
      <c r="I81" t="s">
        <v>1789</v>
      </c>
      <c r="J81" t="s">
        <v>1786</v>
      </c>
      <c r="N81" t="s">
        <v>1877</v>
      </c>
      <c r="O81" t="s">
        <v>12</v>
      </c>
      <c r="P81" t="s">
        <v>13</v>
      </c>
      <c r="Q81" t="s">
        <v>52</v>
      </c>
      <c r="R81" s="3">
        <f t="shared" si="5"/>
        <v>30</v>
      </c>
      <c r="S81">
        <v>30000000</v>
      </c>
      <c r="T81">
        <v>1995</v>
      </c>
      <c r="U81">
        <v>8.3000000000000007</v>
      </c>
      <c r="V81" s="3">
        <f t="shared" si="6"/>
        <v>161.796233</v>
      </c>
      <c r="W81" s="3"/>
      <c r="AH81" t="str">
        <v>Mike Newell</v>
      </c>
      <c r="AI81" s="4">
        <f t="shared" si="7"/>
        <v>6.8428571428571425</v>
      </c>
    </row>
    <row r="82" spans="1:35" x14ac:dyDescent="0.3">
      <c r="A82" t="s">
        <v>9</v>
      </c>
      <c r="B82" t="s">
        <v>213</v>
      </c>
      <c r="C82">
        <v>110</v>
      </c>
      <c r="D82">
        <v>176781728</v>
      </c>
      <c r="E82" s="3">
        <f t="shared" si="4"/>
        <v>176.78172799999999</v>
      </c>
      <c r="F82" t="s">
        <v>171</v>
      </c>
      <c r="G82" t="s">
        <v>356</v>
      </c>
      <c r="H82" t="s">
        <v>1788</v>
      </c>
      <c r="N82" t="s">
        <v>1878</v>
      </c>
      <c r="O82" t="s">
        <v>12</v>
      </c>
      <c r="P82" t="s">
        <v>13</v>
      </c>
      <c r="Q82" t="s">
        <v>24</v>
      </c>
      <c r="R82" s="3">
        <f t="shared" si="5"/>
        <v>15</v>
      </c>
      <c r="S82">
        <v>15000000</v>
      </c>
      <c r="T82">
        <v>1986</v>
      </c>
      <c r="U82">
        <v>6.9</v>
      </c>
      <c r="V82" s="3">
        <f t="shared" si="6"/>
        <v>161.78172799999999</v>
      </c>
      <c r="W82" s="3"/>
      <c r="AH82" t="str">
        <v>Andrew Davis</v>
      </c>
      <c r="AI82" s="4">
        <f t="shared" si="7"/>
        <v>6.5</v>
      </c>
    </row>
    <row r="83" spans="1:35" x14ac:dyDescent="0.3">
      <c r="A83" t="s">
        <v>9</v>
      </c>
      <c r="B83" t="s">
        <v>80</v>
      </c>
      <c r="C83">
        <v>101</v>
      </c>
      <c r="D83">
        <v>242589580</v>
      </c>
      <c r="E83" s="3">
        <f t="shared" si="4"/>
        <v>242.58958000000001</v>
      </c>
      <c r="F83" t="s">
        <v>205</v>
      </c>
      <c r="G83" t="s">
        <v>356</v>
      </c>
      <c r="N83" t="s">
        <v>1879</v>
      </c>
      <c r="O83" t="s">
        <v>12</v>
      </c>
      <c r="P83" t="s">
        <v>13</v>
      </c>
      <c r="Q83" t="s">
        <v>14</v>
      </c>
      <c r="R83" s="3">
        <f t="shared" si="5"/>
        <v>81</v>
      </c>
      <c r="S83">
        <v>81000000</v>
      </c>
      <c r="T83">
        <v>2003</v>
      </c>
      <c r="U83">
        <v>6.7</v>
      </c>
      <c r="V83" s="3">
        <f t="shared" si="6"/>
        <v>161.58958000000001</v>
      </c>
      <c r="W83" s="3"/>
      <c r="AH83" t="str">
        <v>John Landis</v>
      </c>
      <c r="AI83" s="4">
        <f t="shared" si="7"/>
        <v>7</v>
      </c>
    </row>
    <row r="84" spans="1:35" x14ac:dyDescent="0.3">
      <c r="A84" t="s">
        <v>9</v>
      </c>
      <c r="B84" t="s">
        <v>107</v>
      </c>
      <c r="C84">
        <v>93</v>
      </c>
      <c r="D84">
        <v>320706665</v>
      </c>
      <c r="E84" s="3">
        <f t="shared" si="4"/>
        <v>320.70666499999999</v>
      </c>
      <c r="F84" t="s">
        <v>134</v>
      </c>
      <c r="G84" t="s">
        <v>1790</v>
      </c>
      <c r="H84" t="s">
        <v>205</v>
      </c>
      <c r="I84" t="s">
        <v>1789</v>
      </c>
      <c r="J84" t="s">
        <v>1786</v>
      </c>
      <c r="N84" t="s">
        <v>1880</v>
      </c>
      <c r="O84" t="s">
        <v>12</v>
      </c>
      <c r="P84" t="s">
        <v>13</v>
      </c>
      <c r="Q84" t="s">
        <v>24</v>
      </c>
      <c r="R84" s="3">
        <f t="shared" si="5"/>
        <v>160</v>
      </c>
      <c r="S84">
        <v>160000000</v>
      </c>
      <c r="T84">
        <v>2007</v>
      </c>
      <c r="U84">
        <v>6.1</v>
      </c>
      <c r="V84" s="3">
        <f t="shared" si="6"/>
        <v>160.70666499999999</v>
      </c>
      <c r="W84" s="3"/>
      <c r="AH84" t="str">
        <v>Joe Dante</v>
      </c>
      <c r="AI84" s="4">
        <f t="shared" si="7"/>
        <v>6.3999999999999995</v>
      </c>
    </row>
    <row r="85" spans="1:35" x14ac:dyDescent="0.3">
      <c r="A85" t="s">
        <v>9</v>
      </c>
      <c r="B85" t="s">
        <v>34</v>
      </c>
      <c r="C85">
        <v>98</v>
      </c>
      <c r="D85">
        <v>250147615</v>
      </c>
      <c r="E85" s="3">
        <f t="shared" si="4"/>
        <v>250.147615</v>
      </c>
      <c r="F85" t="s">
        <v>134</v>
      </c>
      <c r="G85" t="s">
        <v>205</v>
      </c>
      <c r="H85" t="s">
        <v>1789</v>
      </c>
      <c r="I85" t="s">
        <v>1796</v>
      </c>
      <c r="J85" t="s">
        <v>1787</v>
      </c>
      <c r="N85" t="s">
        <v>1881</v>
      </c>
      <c r="O85" t="s">
        <v>12</v>
      </c>
      <c r="P85" t="s">
        <v>13</v>
      </c>
      <c r="Q85" t="s">
        <v>14</v>
      </c>
      <c r="R85" s="3">
        <f t="shared" si="5"/>
        <v>90</v>
      </c>
      <c r="S85">
        <v>90000000</v>
      </c>
      <c r="T85">
        <v>1997</v>
      </c>
      <c r="U85">
        <v>7.3</v>
      </c>
      <c r="V85" s="3">
        <f t="shared" si="6"/>
        <v>160.147615</v>
      </c>
      <c r="W85" s="3"/>
      <c r="AH85" t="str">
        <v>Ron Howard</v>
      </c>
      <c r="AI85" s="4">
        <f t="shared" si="7"/>
        <v>6.930769230769231</v>
      </c>
    </row>
    <row r="86" spans="1:35" x14ac:dyDescent="0.3">
      <c r="A86" t="s">
        <v>9</v>
      </c>
      <c r="B86" t="s">
        <v>60</v>
      </c>
      <c r="C86">
        <v>140</v>
      </c>
      <c r="D86">
        <v>350034110</v>
      </c>
      <c r="E86" s="3">
        <f t="shared" si="4"/>
        <v>350.03411</v>
      </c>
      <c r="F86" t="s">
        <v>171</v>
      </c>
      <c r="G86" t="s">
        <v>1792</v>
      </c>
      <c r="H86" t="s">
        <v>918</v>
      </c>
      <c r="N86" t="s">
        <v>1882</v>
      </c>
      <c r="O86" t="s">
        <v>12</v>
      </c>
      <c r="P86" t="s">
        <v>13</v>
      </c>
      <c r="Q86" t="s">
        <v>14</v>
      </c>
      <c r="R86" s="3">
        <f t="shared" si="5"/>
        <v>190</v>
      </c>
      <c r="S86">
        <v>190000000</v>
      </c>
      <c r="T86">
        <v>2015</v>
      </c>
      <c r="U86">
        <v>7.2</v>
      </c>
      <c r="V86" s="3">
        <f t="shared" si="6"/>
        <v>160.03411</v>
      </c>
      <c r="W86" s="3"/>
      <c r="AH86" t="str">
        <v>Paul Feig</v>
      </c>
      <c r="AI86" s="4">
        <f t="shared" si="7"/>
        <v>6</v>
      </c>
    </row>
    <row r="87" spans="1:35" x14ac:dyDescent="0.3">
      <c r="A87" t="s">
        <v>9</v>
      </c>
      <c r="B87" t="s">
        <v>53</v>
      </c>
      <c r="C87">
        <v>154</v>
      </c>
      <c r="D87">
        <v>352358779</v>
      </c>
      <c r="E87" s="3">
        <f t="shared" si="4"/>
        <v>352.35877900000003</v>
      </c>
      <c r="F87" t="s">
        <v>171</v>
      </c>
      <c r="G87" t="s">
        <v>134</v>
      </c>
      <c r="H87" t="s">
        <v>1787</v>
      </c>
      <c r="N87" t="s">
        <v>1883</v>
      </c>
      <c r="O87" t="s">
        <v>12</v>
      </c>
      <c r="P87" t="s">
        <v>13</v>
      </c>
      <c r="Q87" t="s">
        <v>14</v>
      </c>
      <c r="R87" s="3">
        <f t="shared" si="5"/>
        <v>195</v>
      </c>
      <c r="S87">
        <v>195000000</v>
      </c>
      <c r="T87">
        <v>2011</v>
      </c>
      <c r="U87">
        <v>6.3</v>
      </c>
      <c r="V87" s="3">
        <f t="shared" si="6"/>
        <v>157.35877900000003</v>
      </c>
      <c r="W87" s="3"/>
      <c r="AH87" t="str">
        <v>Brett Ratner</v>
      </c>
      <c r="AI87" s="4">
        <f t="shared" si="7"/>
        <v>6.4555555555555557</v>
      </c>
    </row>
    <row r="88" spans="1:35" x14ac:dyDescent="0.3">
      <c r="A88" t="s">
        <v>9</v>
      </c>
      <c r="B88" t="s">
        <v>404</v>
      </c>
      <c r="C88">
        <v>92</v>
      </c>
      <c r="D88">
        <v>217326336</v>
      </c>
      <c r="E88" s="3">
        <f t="shared" si="4"/>
        <v>217.326336</v>
      </c>
      <c r="F88" t="s">
        <v>1790</v>
      </c>
      <c r="G88" t="s">
        <v>205</v>
      </c>
      <c r="H88" t="s">
        <v>1789</v>
      </c>
      <c r="I88" t="s">
        <v>1786</v>
      </c>
      <c r="J88" t="s">
        <v>1798</v>
      </c>
      <c r="N88" t="s">
        <v>1884</v>
      </c>
      <c r="O88" t="s">
        <v>12</v>
      </c>
      <c r="P88" t="s">
        <v>13</v>
      </c>
      <c r="Q88" t="s">
        <v>24</v>
      </c>
      <c r="R88" s="3">
        <f t="shared" si="5"/>
        <v>60</v>
      </c>
      <c r="S88">
        <v>60000000</v>
      </c>
      <c r="T88">
        <v>2007</v>
      </c>
      <c r="U88">
        <v>5.2</v>
      </c>
      <c r="V88" s="3">
        <f t="shared" si="6"/>
        <v>157.326336</v>
      </c>
      <c r="W88" s="3"/>
      <c r="AH88" t="str">
        <v>Jason Reitman</v>
      </c>
      <c r="AI88" s="4">
        <f t="shared" si="7"/>
        <v>7.1400000000000006</v>
      </c>
    </row>
    <row r="89" spans="1:35" x14ac:dyDescent="0.3">
      <c r="A89" t="s">
        <v>9</v>
      </c>
      <c r="B89" t="s">
        <v>41</v>
      </c>
      <c r="C89">
        <v>147</v>
      </c>
      <c r="D89">
        <v>407197282</v>
      </c>
      <c r="E89" s="3">
        <f t="shared" si="4"/>
        <v>407.19728199999997</v>
      </c>
      <c r="F89" t="s">
        <v>171</v>
      </c>
      <c r="G89" t="s">
        <v>134</v>
      </c>
      <c r="H89" t="s">
        <v>1787</v>
      </c>
      <c r="N89" t="s">
        <v>1885</v>
      </c>
      <c r="O89" t="s">
        <v>12</v>
      </c>
      <c r="P89" t="s">
        <v>13</v>
      </c>
      <c r="Q89" t="s">
        <v>14</v>
      </c>
      <c r="R89" s="3">
        <f t="shared" si="5"/>
        <v>250</v>
      </c>
      <c r="S89">
        <v>250000000</v>
      </c>
      <c r="T89">
        <v>2016</v>
      </c>
      <c r="U89">
        <v>8.1999999999999993</v>
      </c>
      <c r="V89" s="3">
        <f t="shared" si="6"/>
        <v>157.19728199999997</v>
      </c>
      <c r="W89" s="3"/>
      <c r="AH89" t="str">
        <v>Ethan Coen</v>
      </c>
      <c r="AI89" s="4">
        <f t="shared" si="7"/>
        <v>7.1142857142857148</v>
      </c>
    </row>
    <row r="90" spans="1:35" x14ac:dyDescent="0.3">
      <c r="A90" t="s">
        <v>9</v>
      </c>
      <c r="B90" t="s">
        <v>142</v>
      </c>
      <c r="C90">
        <v>102</v>
      </c>
      <c r="D90">
        <v>167780960</v>
      </c>
      <c r="E90" s="3">
        <f t="shared" si="4"/>
        <v>167.78095999999999</v>
      </c>
      <c r="F90" t="s">
        <v>205</v>
      </c>
      <c r="G90" t="s">
        <v>356</v>
      </c>
      <c r="H90" t="s">
        <v>1789</v>
      </c>
      <c r="N90" t="s">
        <v>1886</v>
      </c>
      <c r="O90" t="s">
        <v>12</v>
      </c>
      <c r="P90" t="s">
        <v>13</v>
      </c>
      <c r="Q90" t="s">
        <v>24</v>
      </c>
      <c r="R90" s="3">
        <f t="shared" si="5"/>
        <v>11</v>
      </c>
      <c r="S90">
        <v>11000000</v>
      </c>
      <c r="T90">
        <v>1987</v>
      </c>
      <c r="U90">
        <v>5.9</v>
      </c>
      <c r="V90" s="3">
        <f t="shared" si="6"/>
        <v>156.78095999999999</v>
      </c>
      <c r="W90" s="3"/>
      <c r="AH90" t="str">
        <v>F. Gary Gray</v>
      </c>
      <c r="AI90" s="4">
        <f t="shared" si="7"/>
        <v>6.9375</v>
      </c>
    </row>
    <row r="91" spans="1:35" x14ac:dyDescent="0.3">
      <c r="A91" t="s">
        <v>9</v>
      </c>
      <c r="B91" t="s">
        <v>66</v>
      </c>
      <c r="C91">
        <v>129</v>
      </c>
      <c r="D91">
        <v>229074524</v>
      </c>
      <c r="E91" s="3">
        <f t="shared" si="4"/>
        <v>229.074524</v>
      </c>
      <c r="F91" t="s">
        <v>171</v>
      </c>
      <c r="G91" t="s">
        <v>134</v>
      </c>
      <c r="H91" t="s">
        <v>1787</v>
      </c>
      <c r="N91" t="s">
        <v>1887</v>
      </c>
      <c r="O91" t="s">
        <v>12</v>
      </c>
      <c r="P91" t="s">
        <v>13</v>
      </c>
      <c r="Q91" t="s">
        <v>14</v>
      </c>
      <c r="R91" s="3">
        <f t="shared" si="5"/>
        <v>73</v>
      </c>
      <c r="S91">
        <v>73000000</v>
      </c>
      <c r="T91">
        <v>1997</v>
      </c>
      <c r="U91">
        <v>6.5</v>
      </c>
      <c r="V91" s="3">
        <f t="shared" si="6"/>
        <v>156.074524</v>
      </c>
      <c r="W91" s="3"/>
      <c r="AH91" t="str">
        <v>Nicholas Stoller</v>
      </c>
      <c r="AI91" s="4">
        <f t="shared" si="7"/>
        <v>6.45</v>
      </c>
    </row>
    <row r="92" spans="1:35" x14ac:dyDescent="0.3">
      <c r="A92" t="s">
        <v>9</v>
      </c>
      <c r="B92" t="s">
        <v>129</v>
      </c>
      <c r="C92">
        <v>106</v>
      </c>
      <c r="D92">
        <v>227965690</v>
      </c>
      <c r="E92" s="3">
        <f t="shared" si="4"/>
        <v>227.96569</v>
      </c>
      <c r="F92" t="s">
        <v>356</v>
      </c>
      <c r="G92" t="s">
        <v>1787</v>
      </c>
      <c r="H92" t="s">
        <v>918</v>
      </c>
      <c r="N92" t="s">
        <v>1888</v>
      </c>
      <c r="O92" t="s">
        <v>12</v>
      </c>
      <c r="P92" t="s">
        <v>13</v>
      </c>
      <c r="Q92" t="s">
        <v>14</v>
      </c>
      <c r="R92" s="3">
        <f t="shared" si="5"/>
        <v>72</v>
      </c>
      <c r="S92">
        <v>72000000</v>
      </c>
      <c r="T92">
        <v>2002</v>
      </c>
      <c r="U92">
        <v>6.7</v>
      </c>
      <c r="V92" s="3">
        <f t="shared" si="6"/>
        <v>155.96569</v>
      </c>
      <c r="W92" s="3"/>
      <c r="AH92" t="str">
        <v>Oliver Stone</v>
      </c>
      <c r="AI92" s="4">
        <f t="shared" si="7"/>
        <v>6.9076923076923062</v>
      </c>
    </row>
    <row r="93" spans="1:35" x14ac:dyDescent="0.3">
      <c r="A93" t="s">
        <v>9</v>
      </c>
      <c r="B93" t="s">
        <v>55</v>
      </c>
      <c r="C93">
        <v>82</v>
      </c>
      <c r="D93">
        <v>245823397</v>
      </c>
      <c r="E93" s="3">
        <f t="shared" si="4"/>
        <v>245.823397</v>
      </c>
      <c r="F93" t="s">
        <v>134</v>
      </c>
      <c r="G93" t="s">
        <v>1790</v>
      </c>
      <c r="H93" t="s">
        <v>205</v>
      </c>
      <c r="I93" t="s">
        <v>1789</v>
      </c>
      <c r="J93" t="s">
        <v>1786</v>
      </c>
      <c r="N93" t="s">
        <v>1889</v>
      </c>
      <c r="O93" t="s">
        <v>12</v>
      </c>
      <c r="P93" t="s">
        <v>13</v>
      </c>
      <c r="Q93" t="s">
        <v>52</v>
      </c>
      <c r="R93" s="3">
        <f t="shared" si="5"/>
        <v>90</v>
      </c>
      <c r="S93">
        <v>90000000</v>
      </c>
      <c r="T93">
        <v>1999</v>
      </c>
      <c r="U93">
        <v>7.9</v>
      </c>
      <c r="V93" s="3">
        <f t="shared" si="6"/>
        <v>155.823397</v>
      </c>
      <c r="W93" s="3"/>
      <c r="AH93" t="str">
        <v>Lana Wachowski</v>
      </c>
      <c r="AI93" s="4">
        <f t="shared" si="7"/>
        <v>6.9166666666666652</v>
      </c>
    </row>
    <row r="94" spans="1:35" x14ac:dyDescent="0.3">
      <c r="A94" t="s">
        <v>9</v>
      </c>
      <c r="B94" t="s">
        <v>163</v>
      </c>
      <c r="C94">
        <v>120</v>
      </c>
      <c r="D94">
        <v>173585516</v>
      </c>
      <c r="E94" s="3">
        <f t="shared" si="4"/>
        <v>173.58551600000001</v>
      </c>
      <c r="F94" t="s">
        <v>134</v>
      </c>
      <c r="G94" t="s">
        <v>205</v>
      </c>
      <c r="H94" t="s">
        <v>1789</v>
      </c>
      <c r="N94" t="s">
        <v>1890</v>
      </c>
      <c r="O94" t="s">
        <v>12</v>
      </c>
      <c r="P94" t="s">
        <v>13</v>
      </c>
      <c r="Q94" t="s">
        <v>24</v>
      </c>
      <c r="R94" s="3">
        <f t="shared" si="5"/>
        <v>18</v>
      </c>
      <c r="S94">
        <v>18000000</v>
      </c>
      <c r="T94">
        <v>1992</v>
      </c>
      <c r="U94">
        <v>6.6</v>
      </c>
      <c r="V94" s="3">
        <f t="shared" si="6"/>
        <v>155.58551600000001</v>
      </c>
      <c r="W94" s="3"/>
      <c r="AH94" t="str">
        <v>Dennis Dugan</v>
      </c>
      <c r="AI94" s="4">
        <f t="shared" si="7"/>
        <v>5.7333333333333325</v>
      </c>
    </row>
    <row r="95" spans="1:35" x14ac:dyDescent="0.3">
      <c r="A95" t="s">
        <v>9</v>
      </c>
      <c r="B95" t="s">
        <v>258</v>
      </c>
      <c r="C95">
        <v>116</v>
      </c>
      <c r="D95">
        <v>177200000</v>
      </c>
      <c r="E95" s="3">
        <f t="shared" si="4"/>
        <v>177.2</v>
      </c>
      <c r="F95" t="s">
        <v>205</v>
      </c>
      <c r="G95" t="s">
        <v>356</v>
      </c>
      <c r="H95" t="s">
        <v>1788</v>
      </c>
      <c r="N95" t="s">
        <v>1891</v>
      </c>
      <c r="O95" t="s">
        <v>12</v>
      </c>
      <c r="P95" t="s">
        <v>13</v>
      </c>
      <c r="Q95" t="s">
        <v>24</v>
      </c>
      <c r="R95" s="3">
        <f t="shared" si="5"/>
        <v>22</v>
      </c>
      <c r="S95">
        <v>22000000</v>
      </c>
      <c r="T95">
        <v>1982</v>
      </c>
      <c r="U95">
        <v>7.4</v>
      </c>
      <c r="V95" s="3">
        <f t="shared" si="6"/>
        <v>155.19999999999999</v>
      </c>
      <c r="W95" s="3"/>
      <c r="AH95" t="str">
        <v>Francis Ford Coppola</v>
      </c>
      <c r="AI95" s="4">
        <f t="shared" si="7"/>
        <v>7.6555555555555559</v>
      </c>
    </row>
    <row r="96" spans="1:35" x14ac:dyDescent="0.3">
      <c r="A96" t="s">
        <v>9</v>
      </c>
      <c r="B96" t="s">
        <v>690</v>
      </c>
      <c r="C96">
        <v>174</v>
      </c>
      <c r="D96">
        <v>163214286</v>
      </c>
      <c r="E96" s="3">
        <f t="shared" si="4"/>
        <v>163.21428599999999</v>
      </c>
      <c r="F96" t="s">
        <v>1793</v>
      </c>
      <c r="G96" t="s">
        <v>356</v>
      </c>
      <c r="H96" t="s">
        <v>1789</v>
      </c>
      <c r="I96" t="s">
        <v>1791</v>
      </c>
      <c r="J96" t="s">
        <v>1788</v>
      </c>
      <c r="N96" t="s">
        <v>1892</v>
      </c>
      <c r="O96" t="s">
        <v>12</v>
      </c>
      <c r="P96" t="s">
        <v>13</v>
      </c>
      <c r="Q96" t="s">
        <v>52</v>
      </c>
      <c r="R96" s="3">
        <f t="shared" si="5"/>
        <v>8.1999999999999993</v>
      </c>
      <c r="S96">
        <v>8200000</v>
      </c>
      <c r="T96">
        <v>1965</v>
      </c>
      <c r="U96">
        <v>8</v>
      </c>
      <c r="V96" s="3">
        <f t="shared" si="6"/>
        <v>155.014286</v>
      </c>
      <c r="W96" s="3"/>
      <c r="AH96" t="str">
        <v>Gus Van Sant</v>
      </c>
      <c r="AI96" s="4">
        <f t="shared" si="7"/>
        <v>7.2833333333333323</v>
      </c>
    </row>
    <row r="97" spans="1:35" x14ac:dyDescent="0.3">
      <c r="A97" t="s">
        <v>9</v>
      </c>
      <c r="B97" t="s">
        <v>603</v>
      </c>
      <c r="C97">
        <v>122</v>
      </c>
      <c r="D97">
        <v>191449475</v>
      </c>
      <c r="E97" s="3">
        <f t="shared" si="4"/>
        <v>191.44947500000001</v>
      </c>
      <c r="F97" t="s">
        <v>356</v>
      </c>
      <c r="G97" t="s">
        <v>1786</v>
      </c>
      <c r="H97" t="s">
        <v>1788</v>
      </c>
      <c r="N97" t="s">
        <v>1893</v>
      </c>
      <c r="O97" t="s">
        <v>12</v>
      </c>
      <c r="P97" t="s">
        <v>13</v>
      </c>
      <c r="Q97" t="s">
        <v>14</v>
      </c>
      <c r="R97" s="3">
        <f t="shared" si="5"/>
        <v>37</v>
      </c>
      <c r="S97">
        <v>37000000</v>
      </c>
      <c r="T97">
        <v>2008</v>
      </c>
      <c r="U97">
        <v>5.2</v>
      </c>
      <c r="V97" s="3">
        <f t="shared" si="6"/>
        <v>154.44947500000001</v>
      </c>
      <c r="W97" s="3"/>
      <c r="AH97" t="str">
        <v>Danny Boyle</v>
      </c>
      <c r="AI97" s="4">
        <f t="shared" si="7"/>
        <v>7.4375</v>
      </c>
    </row>
    <row r="98" spans="1:35" x14ac:dyDescent="0.3">
      <c r="A98" t="s">
        <v>9</v>
      </c>
      <c r="B98" t="s">
        <v>812</v>
      </c>
      <c r="C98">
        <v>115</v>
      </c>
      <c r="D98">
        <v>183436380</v>
      </c>
      <c r="E98" s="3">
        <f t="shared" si="4"/>
        <v>183.43638000000001</v>
      </c>
      <c r="F98" t="s">
        <v>205</v>
      </c>
      <c r="G98" t="s">
        <v>1798</v>
      </c>
      <c r="N98" t="s">
        <v>1894</v>
      </c>
      <c r="O98" t="s">
        <v>12</v>
      </c>
      <c r="P98" t="s">
        <v>13</v>
      </c>
      <c r="Q98" t="s">
        <v>14</v>
      </c>
      <c r="R98" s="3">
        <f t="shared" si="5"/>
        <v>29</v>
      </c>
      <c r="S98">
        <v>29000000</v>
      </c>
      <c r="T98">
        <v>2015</v>
      </c>
      <c r="U98">
        <v>6.5</v>
      </c>
      <c r="V98" s="3">
        <f t="shared" si="6"/>
        <v>154.43638000000001</v>
      </c>
      <c r="W98" s="3"/>
      <c r="AH98" t="str">
        <v>Sam Taylor-Johnson</v>
      </c>
      <c r="AI98" s="4">
        <f t="shared" si="7"/>
        <v>4.0999999999999996</v>
      </c>
    </row>
    <row r="99" spans="1:35" x14ac:dyDescent="0.3">
      <c r="A99" t="s">
        <v>9</v>
      </c>
      <c r="B99" t="s">
        <v>1436</v>
      </c>
      <c r="C99">
        <v>129</v>
      </c>
      <c r="D99">
        <v>159600000</v>
      </c>
      <c r="E99" s="3">
        <f t="shared" si="4"/>
        <v>159.6</v>
      </c>
      <c r="F99" t="s">
        <v>205</v>
      </c>
      <c r="G99" t="s">
        <v>1792</v>
      </c>
      <c r="H99" t="s">
        <v>356</v>
      </c>
      <c r="N99" t="s">
        <v>1895</v>
      </c>
      <c r="O99" t="s">
        <v>12</v>
      </c>
      <c r="P99" t="s">
        <v>13</v>
      </c>
      <c r="Q99" t="s">
        <v>24</v>
      </c>
      <c r="R99" s="3">
        <f t="shared" si="5"/>
        <v>5.5</v>
      </c>
      <c r="S99">
        <v>5500000</v>
      </c>
      <c r="T99">
        <v>1973</v>
      </c>
      <c r="U99">
        <v>8.3000000000000007</v>
      </c>
      <c r="V99" s="3">
        <f t="shared" si="6"/>
        <v>154.1</v>
      </c>
      <c r="W99" s="3"/>
      <c r="AH99" t="str">
        <v>Rob Marshall</v>
      </c>
      <c r="AI99" s="4">
        <f t="shared" si="7"/>
        <v>6.6</v>
      </c>
    </row>
    <row r="100" spans="1:35" x14ac:dyDescent="0.3">
      <c r="A100" t="s">
        <v>9</v>
      </c>
      <c r="B100" t="s">
        <v>366</v>
      </c>
      <c r="C100">
        <v>107</v>
      </c>
      <c r="D100">
        <v>176483808</v>
      </c>
      <c r="E100" s="3">
        <f t="shared" si="4"/>
        <v>176.48380800000001</v>
      </c>
      <c r="F100" t="s">
        <v>205</v>
      </c>
      <c r="G100" t="s">
        <v>1788</v>
      </c>
      <c r="N100" t="s">
        <v>1896</v>
      </c>
      <c r="O100" t="s">
        <v>12</v>
      </c>
      <c r="P100" t="s">
        <v>13</v>
      </c>
      <c r="Q100" t="s">
        <v>90</v>
      </c>
      <c r="R100" s="3">
        <f t="shared" si="5"/>
        <v>23</v>
      </c>
      <c r="S100">
        <v>23000000</v>
      </c>
      <c r="T100">
        <v>1998</v>
      </c>
      <c r="U100">
        <v>7.1</v>
      </c>
      <c r="V100" s="3">
        <f t="shared" si="6"/>
        <v>153.48380800000001</v>
      </c>
      <c r="W100" s="3"/>
      <c r="AH100" t="str">
        <v>Anne Fletcher</v>
      </c>
      <c r="AI100" s="4">
        <f t="shared" si="7"/>
        <v>6.04</v>
      </c>
    </row>
    <row r="101" spans="1:35" x14ac:dyDescent="0.3">
      <c r="A101" t="s">
        <v>9</v>
      </c>
      <c r="B101" t="s">
        <v>66</v>
      </c>
      <c r="C101">
        <v>118</v>
      </c>
      <c r="D101">
        <v>179870271</v>
      </c>
      <c r="E101" s="3">
        <f t="shared" si="4"/>
        <v>179.870271</v>
      </c>
      <c r="F101" t="s">
        <v>171</v>
      </c>
      <c r="G101" t="s">
        <v>134</v>
      </c>
      <c r="N101" t="s">
        <v>1897</v>
      </c>
      <c r="O101" t="s">
        <v>12</v>
      </c>
      <c r="P101" t="s">
        <v>13</v>
      </c>
      <c r="Q101" t="s">
        <v>24</v>
      </c>
      <c r="R101" s="3">
        <f t="shared" si="5"/>
        <v>28</v>
      </c>
      <c r="S101">
        <v>28000000</v>
      </c>
      <c r="T101">
        <v>1984</v>
      </c>
      <c r="U101">
        <v>7.6</v>
      </c>
      <c r="V101" s="3">
        <f t="shared" si="6"/>
        <v>151.870271</v>
      </c>
      <c r="W101" s="3"/>
      <c r="AH101" t="str">
        <v>Tom Hooper</v>
      </c>
      <c r="AI101" s="4">
        <f t="shared" si="7"/>
        <v>7.7333333333333334</v>
      </c>
    </row>
    <row r="102" spans="1:35" x14ac:dyDescent="0.3">
      <c r="A102" t="s">
        <v>9</v>
      </c>
      <c r="B102" t="s">
        <v>241</v>
      </c>
      <c r="C102">
        <v>94</v>
      </c>
      <c r="D102">
        <v>213079163</v>
      </c>
      <c r="E102" s="3">
        <f t="shared" si="4"/>
        <v>213.07916299999999</v>
      </c>
      <c r="F102" t="s">
        <v>171</v>
      </c>
      <c r="G102" t="s">
        <v>205</v>
      </c>
      <c r="H102" t="s">
        <v>1792</v>
      </c>
      <c r="N102" t="s">
        <v>1898</v>
      </c>
      <c r="O102" t="s">
        <v>12</v>
      </c>
      <c r="P102" t="s">
        <v>13</v>
      </c>
      <c r="Q102" t="s">
        <v>14</v>
      </c>
      <c r="R102" s="3">
        <f t="shared" si="5"/>
        <v>63</v>
      </c>
      <c r="S102">
        <v>63000000</v>
      </c>
      <c r="T102">
        <v>2002</v>
      </c>
      <c r="U102">
        <v>6.2</v>
      </c>
      <c r="V102" s="3">
        <f t="shared" si="6"/>
        <v>150.07916299999999</v>
      </c>
      <c r="W102" s="3"/>
      <c r="AH102" t="str">
        <v>John Pasquin</v>
      </c>
      <c r="AI102" s="4">
        <f t="shared" si="7"/>
        <v>5.6333333333333329</v>
      </c>
    </row>
    <row r="103" spans="1:35" x14ac:dyDescent="0.3">
      <c r="A103" t="s">
        <v>9</v>
      </c>
      <c r="B103" t="s">
        <v>199</v>
      </c>
      <c r="C103">
        <v>113</v>
      </c>
      <c r="D103">
        <v>241688385</v>
      </c>
      <c r="E103" s="3">
        <f t="shared" si="4"/>
        <v>241.68838500000001</v>
      </c>
      <c r="F103" t="s">
        <v>171</v>
      </c>
      <c r="G103" t="s">
        <v>134</v>
      </c>
      <c r="H103" t="s">
        <v>356</v>
      </c>
      <c r="I103" t="s">
        <v>918</v>
      </c>
      <c r="N103" t="s">
        <v>1899</v>
      </c>
      <c r="O103" t="s">
        <v>12</v>
      </c>
      <c r="P103" t="s">
        <v>13</v>
      </c>
      <c r="Q103" t="s">
        <v>14</v>
      </c>
      <c r="R103" s="3">
        <f t="shared" si="5"/>
        <v>92</v>
      </c>
      <c r="S103">
        <v>92000000</v>
      </c>
      <c r="T103">
        <v>1996</v>
      </c>
      <c r="U103">
        <v>6.3</v>
      </c>
      <c r="V103" s="3">
        <f t="shared" si="6"/>
        <v>149.68838500000001</v>
      </c>
      <c r="W103" s="3"/>
      <c r="AH103" t="str">
        <v>Ridley Scott</v>
      </c>
      <c r="AI103" s="4">
        <f t="shared" si="7"/>
        <v>7.1312499999999996</v>
      </c>
    </row>
    <row r="104" spans="1:35" x14ac:dyDescent="0.3">
      <c r="A104" t="s">
        <v>9</v>
      </c>
      <c r="B104" t="s">
        <v>66</v>
      </c>
      <c r="C104">
        <v>127</v>
      </c>
      <c r="D104">
        <v>197171806</v>
      </c>
      <c r="E104" s="3">
        <f t="shared" si="4"/>
        <v>197.171806</v>
      </c>
      <c r="F104" t="s">
        <v>171</v>
      </c>
      <c r="G104" t="s">
        <v>134</v>
      </c>
      <c r="H104" t="s">
        <v>1786</v>
      </c>
      <c r="N104" t="s">
        <v>1900</v>
      </c>
      <c r="O104" t="s">
        <v>12</v>
      </c>
      <c r="P104" t="s">
        <v>13</v>
      </c>
      <c r="Q104" t="s">
        <v>14</v>
      </c>
      <c r="R104" s="3">
        <f t="shared" si="5"/>
        <v>48</v>
      </c>
      <c r="S104">
        <v>48000000</v>
      </c>
      <c r="T104">
        <v>1989</v>
      </c>
      <c r="U104">
        <v>8.3000000000000007</v>
      </c>
      <c r="V104" s="3">
        <f t="shared" si="6"/>
        <v>149.171806</v>
      </c>
      <c r="W104" s="3"/>
      <c r="AH104" t="str">
        <v>Pierre Morel</v>
      </c>
      <c r="AI104" s="4">
        <f t="shared" si="7"/>
        <v>6.8500000000000005</v>
      </c>
    </row>
    <row r="105" spans="1:35" x14ac:dyDescent="0.3">
      <c r="A105" t="s">
        <v>9</v>
      </c>
      <c r="B105" t="s">
        <v>333</v>
      </c>
      <c r="C105">
        <v>133</v>
      </c>
      <c r="D105">
        <v>172825435</v>
      </c>
      <c r="E105" s="3">
        <f t="shared" si="4"/>
        <v>172.825435</v>
      </c>
      <c r="F105" t="s">
        <v>356</v>
      </c>
      <c r="N105" t="s">
        <v>1901</v>
      </c>
      <c r="O105" t="s">
        <v>12</v>
      </c>
      <c r="P105" t="s">
        <v>13</v>
      </c>
      <c r="Q105" t="s">
        <v>90</v>
      </c>
      <c r="R105" s="3">
        <f t="shared" si="5"/>
        <v>25</v>
      </c>
      <c r="S105">
        <v>25000000</v>
      </c>
      <c r="T105">
        <v>1988</v>
      </c>
      <c r="U105">
        <v>8</v>
      </c>
      <c r="V105" s="3">
        <f t="shared" si="6"/>
        <v>147.825435</v>
      </c>
      <c r="W105" s="3"/>
      <c r="AH105" t="str">
        <v>Guy Ritchie</v>
      </c>
      <c r="AI105" s="4">
        <f t="shared" si="7"/>
        <v>7.114285714285713</v>
      </c>
    </row>
    <row r="106" spans="1:35" x14ac:dyDescent="0.3">
      <c r="A106" t="s">
        <v>9</v>
      </c>
      <c r="B106" t="s">
        <v>66</v>
      </c>
      <c r="C106">
        <v>169</v>
      </c>
      <c r="D106">
        <v>216119491</v>
      </c>
      <c r="E106" s="3">
        <f t="shared" si="4"/>
        <v>216.11949100000001</v>
      </c>
      <c r="F106" t="s">
        <v>171</v>
      </c>
      <c r="G106" t="s">
        <v>356</v>
      </c>
      <c r="H106" t="s">
        <v>1795</v>
      </c>
      <c r="N106" t="s">
        <v>1902</v>
      </c>
      <c r="O106" t="s">
        <v>12</v>
      </c>
      <c r="P106" t="s">
        <v>13</v>
      </c>
      <c r="Q106" t="s">
        <v>90</v>
      </c>
      <c r="R106" s="3">
        <f t="shared" si="5"/>
        <v>70</v>
      </c>
      <c r="S106">
        <v>70000000</v>
      </c>
      <c r="T106">
        <v>1998</v>
      </c>
      <c r="U106">
        <v>8.6</v>
      </c>
      <c r="V106" s="3">
        <f t="shared" si="6"/>
        <v>146.11949100000001</v>
      </c>
      <c r="W106" s="3"/>
      <c r="AH106" t="str">
        <v>Judd Apatow</v>
      </c>
      <c r="AI106" s="4">
        <f t="shared" si="7"/>
        <v>6.6</v>
      </c>
    </row>
    <row r="107" spans="1:35" x14ac:dyDescent="0.3">
      <c r="A107" t="s">
        <v>9</v>
      </c>
      <c r="B107" t="s">
        <v>27</v>
      </c>
      <c r="C107">
        <v>117</v>
      </c>
      <c r="D107">
        <v>210592590</v>
      </c>
      <c r="E107" s="3">
        <f t="shared" si="4"/>
        <v>210.59259</v>
      </c>
      <c r="F107" t="s">
        <v>171</v>
      </c>
      <c r="G107" t="s">
        <v>356</v>
      </c>
      <c r="H107" t="s">
        <v>1786</v>
      </c>
      <c r="I107" t="s">
        <v>1795</v>
      </c>
      <c r="N107" t="s">
        <v>1903</v>
      </c>
      <c r="O107" t="s">
        <v>12</v>
      </c>
      <c r="P107" t="s">
        <v>13</v>
      </c>
      <c r="Q107" t="s">
        <v>90</v>
      </c>
      <c r="R107" s="3">
        <f t="shared" si="5"/>
        <v>65</v>
      </c>
      <c r="S107">
        <v>65000000</v>
      </c>
      <c r="T107">
        <v>2006</v>
      </c>
      <c r="U107">
        <v>7.7</v>
      </c>
      <c r="V107" s="3">
        <f t="shared" si="6"/>
        <v>145.59259</v>
      </c>
      <c r="W107" s="3"/>
      <c r="AH107" t="str">
        <v>Eric Darnell</v>
      </c>
      <c r="AI107" s="4">
        <f t="shared" si="7"/>
        <v>6.7600000000000007</v>
      </c>
    </row>
    <row r="108" spans="1:35" x14ac:dyDescent="0.3">
      <c r="A108" t="s">
        <v>9</v>
      </c>
      <c r="B108" t="s">
        <v>360</v>
      </c>
      <c r="C108">
        <v>146</v>
      </c>
      <c r="D108">
        <v>169705587</v>
      </c>
      <c r="E108" s="3">
        <f t="shared" si="4"/>
        <v>169.70558700000001</v>
      </c>
      <c r="F108" t="s">
        <v>356</v>
      </c>
      <c r="N108" t="s">
        <v>1904</v>
      </c>
      <c r="O108" t="s">
        <v>12</v>
      </c>
      <c r="P108" t="s">
        <v>13</v>
      </c>
      <c r="Q108" t="s">
        <v>14</v>
      </c>
      <c r="R108" s="3">
        <f t="shared" si="5"/>
        <v>25</v>
      </c>
      <c r="S108">
        <v>25000000</v>
      </c>
      <c r="T108">
        <v>2011</v>
      </c>
      <c r="U108">
        <v>8.1</v>
      </c>
      <c r="V108" s="3">
        <f t="shared" si="6"/>
        <v>144.70558700000001</v>
      </c>
      <c r="W108" s="3"/>
      <c r="AH108" t="str">
        <v>Kevin Reynolds</v>
      </c>
      <c r="AI108" s="4">
        <f t="shared" si="7"/>
        <v>6.6800000000000015</v>
      </c>
    </row>
    <row r="109" spans="1:35" x14ac:dyDescent="0.3">
      <c r="A109" t="s">
        <v>9</v>
      </c>
      <c r="B109" t="s">
        <v>347</v>
      </c>
      <c r="C109">
        <v>88</v>
      </c>
      <c r="D109">
        <v>219613391</v>
      </c>
      <c r="E109" s="3">
        <f t="shared" si="4"/>
        <v>219.61339100000001</v>
      </c>
      <c r="F109" t="s">
        <v>1790</v>
      </c>
      <c r="G109" t="s">
        <v>205</v>
      </c>
      <c r="H109" t="s">
        <v>1789</v>
      </c>
      <c r="I109" t="s">
        <v>1786</v>
      </c>
      <c r="J109" t="s">
        <v>1798</v>
      </c>
      <c r="N109" t="s">
        <v>1905</v>
      </c>
      <c r="O109" t="s">
        <v>12</v>
      </c>
      <c r="P109" t="s">
        <v>13</v>
      </c>
      <c r="Q109" t="s">
        <v>24</v>
      </c>
      <c r="R109" s="3">
        <f t="shared" si="5"/>
        <v>75</v>
      </c>
      <c r="S109">
        <v>75000000</v>
      </c>
      <c r="T109">
        <v>2009</v>
      </c>
      <c r="U109">
        <v>4.5</v>
      </c>
      <c r="V109" s="3">
        <f t="shared" si="6"/>
        <v>144.61339100000001</v>
      </c>
      <c r="W109" s="3"/>
      <c r="AH109" t="str">
        <v>Chris Wedge</v>
      </c>
      <c r="AI109" s="4">
        <f t="shared" si="7"/>
        <v>6.8666666666666663</v>
      </c>
    </row>
    <row r="110" spans="1:35" x14ac:dyDescent="0.3">
      <c r="A110" t="s">
        <v>9</v>
      </c>
      <c r="B110" t="s">
        <v>72</v>
      </c>
      <c r="C110">
        <v>143</v>
      </c>
      <c r="D110">
        <v>233630478</v>
      </c>
      <c r="E110" s="3">
        <f t="shared" si="4"/>
        <v>233.63047800000001</v>
      </c>
      <c r="F110" t="s">
        <v>134</v>
      </c>
      <c r="G110" t="s">
        <v>356</v>
      </c>
      <c r="H110" t="s">
        <v>1788</v>
      </c>
      <c r="N110" t="s">
        <v>1906</v>
      </c>
      <c r="O110" t="s">
        <v>12</v>
      </c>
      <c r="P110" t="s">
        <v>13</v>
      </c>
      <c r="Q110" t="s">
        <v>14</v>
      </c>
      <c r="R110" s="3">
        <f t="shared" si="5"/>
        <v>90</v>
      </c>
      <c r="S110">
        <v>90000000</v>
      </c>
      <c r="T110">
        <v>2000</v>
      </c>
      <c r="U110">
        <v>7.7</v>
      </c>
      <c r="V110" s="3">
        <f t="shared" si="6"/>
        <v>143.63047800000001</v>
      </c>
      <c r="W110" s="3"/>
      <c r="AH110" t="str">
        <v>Paul Greengrass</v>
      </c>
      <c r="AI110" s="4">
        <f t="shared" si="7"/>
        <v>7.5857142857142863</v>
      </c>
    </row>
    <row r="111" spans="1:35" x14ac:dyDescent="0.3">
      <c r="A111" t="s">
        <v>9</v>
      </c>
      <c r="B111" t="s">
        <v>517</v>
      </c>
      <c r="C111">
        <v>119</v>
      </c>
      <c r="D111">
        <v>156645693</v>
      </c>
      <c r="E111" s="3">
        <f t="shared" si="4"/>
        <v>156.64569299999999</v>
      </c>
      <c r="F111" t="s">
        <v>356</v>
      </c>
      <c r="G111" t="s">
        <v>1788</v>
      </c>
      <c r="H111" t="s">
        <v>918</v>
      </c>
      <c r="N111" t="s">
        <v>1907</v>
      </c>
      <c r="O111" t="s">
        <v>12</v>
      </c>
      <c r="P111" t="s">
        <v>13</v>
      </c>
      <c r="Q111" t="s">
        <v>90</v>
      </c>
      <c r="R111" s="3">
        <f t="shared" si="5"/>
        <v>14</v>
      </c>
      <c r="S111">
        <v>14000000</v>
      </c>
      <c r="T111">
        <v>1987</v>
      </c>
      <c r="U111">
        <v>6.9</v>
      </c>
      <c r="V111" s="3">
        <f t="shared" si="6"/>
        <v>142.64569299999999</v>
      </c>
      <c r="W111" s="3"/>
      <c r="AH111" t="str">
        <v>Mel Brooks</v>
      </c>
      <c r="AI111" s="4">
        <f t="shared" si="7"/>
        <v>7.6333333333333329</v>
      </c>
    </row>
    <row r="112" spans="1:35" x14ac:dyDescent="0.3">
      <c r="A112" t="s">
        <v>9</v>
      </c>
      <c r="B112" t="s">
        <v>26</v>
      </c>
      <c r="C112">
        <v>138</v>
      </c>
      <c r="D112">
        <v>292000866</v>
      </c>
      <c r="E112" s="3">
        <f t="shared" si="4"/>
        <v>292.00086599999997</v>
      </c>
      <c r="F112" t="s">
        <v>134</v>
      </c>
      <c r="G112" t="s">
        <v>1789</v>
      </c>
      <c r="H112" t="s">
        <v>1786</v>
      </c>
      <c r="I112" t="s">
        <v>1796</v>
      </c>
      <c r="N112" t="s">
        <v>1908</v>
      </c>
      <c r="O112" t="s">
        <v>12</v>
      </c>
      <c r="P112" t="s">
        <v>17</v>
      </c>
      <c r="Q112" t="s">
        <v>14</v>
      </c>
      <c r="R112" s="3">
        <f t="shared" si="5"/>
        <v>150</v>
      </c>
      <c r="S112">
        <v>150000000</v>
      </c>
      <c r="T112">
        <v>2007</v>
      </c>
      <c r="U112">
        <v>7.5</v>
      </c>
      <c r="V112" s="3">
        <f t="shared" si="6"/>
        <v>142.00086599999997</v>
      </c>
      <c r="W112" s="3"/>
      <c r="AH112" t="str">
        <v>John G. Avildsen</v>
      </c>
      <c r="AI112" s="4">
        <f t="shared" si="7"/>
        <v>7.65</v>
      </c>
    </row>
    <row r="113" spans="1:35" x14ac:dyDescent="0.3">
      <c r="A113" t="s">
        <v>9</v>
      </c>
      <c r="B113" t="s">
        <v>252</v>
      </c>
      <c r="C113">
        <v>112</v>
      </c>
      <c r="D113">
        <v>191616238</v>
      </c>
      <c r="E113" s="3">
        <f t="shared" si="4"/>
        <v>191.61623800000001</v>
      </c>
      <c r="F113" t="s">
        <v>171</v>
      </c>
      <c r="G113" t="s">
        <v>205</v>
      </c>
      <c r="H113" t="s">
        <v>1792</v>
      </c>
      <c r="N113" t="s">
        <v>1909</v>
      </c>
      <c r="O113" t="s">
        <v>12</v>
      </c>
      <c r="P113" t="s">
        <v>13</v>
      </c>
      <c r="Q113" t="s">
        <v>90</v>
      </c>
      <c r="R113" s="3">
        <f t="shared" si="5"/>
        <v>50</v>
      </c>
      <c r="S113">
        <v>50000000</v>
      </c>
      <c r="T113">
        <v>2014</v>
      </c>
      <c r="U113">
        <v>7.1</v>
      </c>
      <c r="V113" s="3">
        <f t="shared" si="6"/>
        <v>141.61623800000001</v>
      </c>
      <c r="W113" s="3"/>
      <c r="AH113" t="str">
        <v>Carlos Saldanha</v>
      </c>
      <c r="AI113" s="4">
        <f t="shared" si="7"/>
        <v>6.8249999999999993</v>
      </c>
    </row>
    <row r="114" spans="1:35" x14ac:dyDescent="0.3">
      <c r="A114" t="s">
        <v>111</v>
      </c>
      <c r="B114" t="s">
        <v>201</v>
      </c>
      <c r="C114">
        <v>90</v>
      </c>
      <c r="D114">
        <v>161487252</v>
      </c>
      <c r="E114" s="3">
        <f t="shared" si="4"/>
        <v>161.48725200000001</v>
      </c>
      <c r="F114" t="s">
        <v>205</v>
      </c>
      <c r="G114" t="s">
        <v>1797</v>
      </c>
      <c r="N114" t="s">
        <v>1910</v>
      </c>
      <c r="O114" t="s">
        <v>12</v>
      </c>
      <c r="P114" t="s">
        <v>13</v>
      </c>
      <c r="Q114" t="s">
        <v>14</v>
      </c>
      <c r="R114" s="3">
        <f t="shared" si="5"/>
        <v>20</v>
      </c>
      <c r="S114">
        <v>20000000</v>
      </c>
      <c r="T114">
        <v>1998</v>
      </c>
      <c r="U114">
        <v>6.1</v>
      </c>
      <c r="V114" s="3">
        <f t="shared" si="6"/>
        <v>141.48725200000001</v>
      </c>
      <c r="W114" s="3"/>
      <c r="AH114" t="str">
        <v>J.B. Rogers</v>
      </c>
      <c r="AI114" s="4">
        <f t="shared" si="7"/>
        <v>5.65</v>
      </c>
    </row>
    <row r="115" spans="1:35" x14ac:dyDescent="0.3">
      <c r="A115" t="s">
        <v>9</v>
      </c>
      <c r="B115" t="s">
        <v>115</v>
      </c>
      <c r="C115">
        <v>108</v>
      </c>
      <c r="D115">
        <v>250863268</v>
      </c>
      <c r="E115" s="3">
        <f t="shared" si="4"/>
        <v>250.86326800000001</v>
      </c>
      <c r="F115" t="s">
        <v>171</v>
      </c>
      <c r="G115" t="s">
        <v>134</v>
      </c>
      <c r="H115" t="s">
        <v>205</v>
      </c>
      <c r="I115" t="s">
        <v>1789</v>
      </c>
      <c r="J115" t="s">
        <v>1786</v>
      </c>
      <c r="N115" t="s">
        <v>1911</v>
      </c>
      <c r="O115" t="s">
        <v>12</v>
      </c>
      <c r="P115" t="s">
        <v>13</v>
      </c>
      <c r="Q115" t="s">
        <v>24</v>
      </c>
      <c r="R115" s="3">
        <f t="shared" si="5"/>
        <v>110</v>
      </c>
      <c r="S115">
        <v>110000000</v>
      </c>
      <c r="T115">
        <v>2006</v>
      </c>
      <c r="U115">
        <v>6.4</v>
      </c>
      <c r="V115" s="3">
        <f t="shared" si="6"/>
        <v>140.86326800000001</v>
      </c>
      <c r="W115" s="3"/>
      <c r="AH115" t="str">
        <v>Sam Mendes</v>
      </c>
      <c r="AI115" s="4">
        <f t="shared" si="7"/>
        <v>7.4571428571428564</v>
      </c>
    </row>
    <row r="116" spans="1:35" x14ac:dyDescent="0.3">
      <c r="A116" t="s">
        <v>111</v>
      </c>
      <c r="B116" t="s">
        <v>1727</v>
      </c>
      <c r="C116">
        <v>81</v>
      </c>
      <c r="D116">
        <v>140530114</v>
      </c>
      <c r="E116" s="3">
        <f t="shared" si="4"/>
        <v>140.530114</v>
      </c>
      <c r="F116" t="s">
        <v>620</v>
      </c>
      <c r="N116" t="s">
        <v>1912</v>
      </c>
      <c r="O116" t="s">
        <v>12</v>
      </c>
      <c r="P116" t="s">
        <v>13</v>
      </c>
      <c r="Q116" t="s">
        <v>90</v>
      </c>
      <c r="R116" s="3">
        <f t="shared" si="5"/>
        <v>0.06</v>
      </c>
      <c r="S116">
        <v>60000</v>
      </c>
      <c r="T116">
        <v>1999</v>
      </c>
      <c r="U116">
        <v>6.4</v>
      </c>
      <c r="V116" s="3">
        <f t="shared" si="6"/>
        <v>140.470114</v>
      </c>
      <c r="W116" s="3"/>
      <c r="AH116" t="str">
        <v>Rawson Marshall Thurber</v>
      </c>
      <c r="AI116" s="4">
        <f t="shared" si="7"/>
        <v>6.7666666666666657</v>
      </c>
    </row>
    <row r="117" spans="1:35" x14ac:dyDescent="0.3">
      <c r="A117" t="s">
        <v>9</v>
      </c>
      <c r="B117" t="s">
        <v>46</v>
      </c>
      <c r="C117">
        <v>97</v>
      </c>
      <c r="D117">
        <v>173381405</v>
      </c>
      <c r="E117" s="3">
        <f t="shared" si="4"/>
        <v>173.381405</v>
      </c>
      <c r="F117" t="s">
        <v>205</v>
      </c>
      <c r="G117" t="s">
        <v>1789</v>
      </c>
      <c r="H117" t="s">
        <v>1786</v>
      </c>
      <c r="I117" t="s">
        <v>1788</v>
      </c>
      <c r="N117" t="s">
        <v>1913</v>
      </c>
      <c r="O117" t="s">
        <v>12</v>
      </c>
      <c r="P117" t="s">
        <v>13</v>
      </c>
      <c r="Q117" t="s">
        <v>24</v>
      </c>
      <c r="R117" s="3">
        <f t="shared" si="5"/>
        <v>33</v>
      </c>
      <c r="S117">
        <v>33000000</v>
      </c>
      <c r="T117">
        <v>2003</v>
      </c>
      <c r="U117">
        <v>6.9</v>
      </c>
      <c r="V117" s="3">
        <f t="shared" si="6"/>
        <v>140.381405</v>
      </c>
      <c r="W117" s="3"/>
      <c r="AH117" t="str">
        <v>Michael Moore</v>
      </c>
      <c r="AI117" s="4">
        <f t="shared" si="7"/>
        <v>7.75</v>
      </c>
    </row>
    <row r="118" spans="1:35" x14ac:dyDescent="0.3">
      <c r="A118" t="s">
        <v>9</v>
      </c>
      <c r="B118" t="s">
        <v>64</v>
      </c>
      <c r="C118">
        <v>157</v>
      </c>
      <c r="D118">
        <v>289994397</v>
      </c>
      <c r="E118" s="3">
        <f t="shared" si="4"/>
        <v>289.99439699999999</v>
      </c>
      <c r="F118" t="s">
        <v>134</v>
      </c>
      <c r="G118" t="s">
        <v>1789</v>
      </c>
      <c r="H118" t="s">
        <v>1786</v>
      </c>
      <c r="I118" t="s">
        <v>1796</v>
      </c>
      <c r="N118" t="s">
        <v>1914</v>
      </c>
      <c r="O118" t="s">
        <v>12</v>
      </c>
      <c r="P118" t="s">
        <v>17</v>
      </c>
      <c r="Q118" t="s">
        <v>14</v>
      </c>
      <c r="R118" s="3">
        <f t="shared" si="5"/>
        <v>150</v>
      </c>
      <c r="S118">
        <v>150000000</v>
      </c>
      <c r="T118">
        <v>2005</v>
      </c>
      <c r="U118">
        <v>7.6</v>
      </c>
      <c r="V118" s="3">
        <f t="shared" si="6"/>
        <v>139.99439699999999</v>
      </c>
      <c r="W118" s="3"/>
      <c r="AH118" t="str">
        <v>Ang Lee</v>
      </c>
      <c r="AI118" s="4">
        <f t="shared" si="7"/>
        <v>7.25</v>
      </c>
    </row>
    <row r="119" spans="1:35" x14ac:dyDescent="0.3">
      <c r="A119" t="s">
        <v>9</v>
      </c>
      <c r="B119" t="s">
        <v>279</v>
      </c>
      <c r="C119">
        <v>130</v>
      </c>
      <c r="D119">
        <v>183875760</v>
      </c>
      <c r="E119" s="3">
        <f t="shared" si="4"/>
        <v>183.87576000000001</v>
      </c>
      <c r="F119" t="s">
        <v>171</v>
      </c>
      <c r="G119" t="s">
        <v>134</v>
      </c>
      <c r="H119" t="s">
        <v>1792</v>
      </c>
      <c r="I119" t="s">
        <v>356</v>
      </c>
      <c r="J119" t="s">
        <v>1796</v>
      </c>
      <c r="K119" t="s">
        <v>918</v>
      </c>
      <c r="N119" t="s">
        <v>1915</v>
      </c>
      <c r="O119" t="s">
        <v>12</v>
      </c>
      <c r="P119" t="s">
        <v>13</v>
      </c>
      <c r="Q119" t="s">
        <v>14</v>
      </c>
      <c r="R119" s="3">
        <f t="shared" si="5"/>
        <v>44</v>
      </c>
      <c r="S119">
        <v>44000000</v>
      </c>
      <c r="T119">
        <v>1993</v>
      </c>
      <c r="U119">
        <v>7.8</v>
      </c>
      <c r="V119" s="3">
        <f t="shared" si="6"/>
        <v>139.87576000000001</v>
      </c>
      <c r="W119" s="3"/>
      <c r="AH119" t="str">
        <v>Josh Boone</v>
      </c>
      <c r="AI119" s="4">
        <f t="shared" si="7"/>
        <v>7.8</v>
      </c>
    </row>
    <row r="120" spans="1:35" x14ac:dyDescent="0.3">
      <c r="A120" t="s">
        <v>9</v>
      </c>
      <c r="B120" t="s">
        <v>525</v>
      </c>
      <c r="C120">
        <v>109</v>
      </c>
      <c r="D120">
        <v>141600000</v>
      </c>
      <c r="E120" s="3">
        <f t="shared" si="4"/>
        <v>141.6</v>
      </c>
      <c r="F120" t="s">
        <v>205</v>
      </c>
      <c r="N120" t="s">
        <v>1916</v>
      </c>
      <c r="O120" t="s">
        <v>12</v>
      </c>
      <c r="P120" t="s">
        <v>13</v>
      </c>
      <c r="Q120" t="s">
        <v>90</v>
      </c>
      <c r="R120" s="3">
        <f t="shared" si="5"/>
        <v>3</v>
      </c>
      <c r="S120">
        <v>3000000</v>
      </c>
      <c r="T120">
        <v>1978</v>
      </c>
      <c r="U120">
        <v>7.6</v>
      </c>
      <c r="V120" s="3">
        <f t="shared" si="6"/>
        <v>138.6</v>
      </c>
      <c r="W120" s="3"/>
      <c r="AH120" t="str">
        <v>Nancy Meyers</v>
      </c>
      <c r="AI120" s="4">
        <f t="shared" si="7"/>
        <v>6.76</v>
      </c>
    </row>
    <row r="121" spans="1:35" x14ac:dyDescent="0.3">
      <c r="A121" t="s">
        <v>9</v>
      </c>
      <c r="B121" t="s">
        <v>312</v>
      </c>
      <c r="C121">
        <v>106</v>
      </c>
      <c r="D121">
        <v>148170000</v>
      </c>
      <c r="E121" s="3">
        <f t="shared" si="4"/>
        <v>148.16999999999999</v>
      </c>
      <c r="F121" t="s">
        <v>205</v>
      </c>
      <c r="G121" t="s">
        <v>1786</v>
      </c>
      <c r="H121" t="s">
        <v>620</v>
      </c>
      <c r="N121" t="s">
        <v>1917</v>
      </c>
      <c r="O121" t="s">
        <v>12</v>
      </c>
      <c r="P121" t="s">
        <v>13</v>
      </c>
      <c r="Q121" t="s">
        <v>24</v>
      </c>
      <c r="R121" s="3">
        <f t="shared" si="5"/>
        <v>11</v>
      </c>
      <c r="S121">
        <v>11000000</v>
      </c>
      <c r="T121">
        <v>1984</v>
      </c>
      <c r="U121">
        <v>7.2</v>
      </c>
      <c r="V121" s="3">
        <f t="shared" si="6"/>
        <v>137.16999999999999</v>
      </c>
      <c r="W121" s="3"/>
      <c r="AH121" t="str">
        <v>Jonathan Demme</v>
      </c>
      <c r="AI121" s="4">
        <f t="shared" si="7"/>
        <v>7.1999999999999993</v>
      </c>
    </row>
    <row r="122" spans="1:35" x14ac:dyDescent="0.3">
      <c r="A122" t="s">
        <v>9</v>
      </c>
      <c r="B122" t="s">
        <v>119</v>
      </c>
      <c r="C122">
        <v>110</v>
      </c>
      <c r="D122">
        <v>260031035</v>
      </c>
      <c r="E122" s="3">
        <f t="shared" si="4"/>
        <v>260.03103499999997</v>
      </c>
      <c r="F122" t="s">
        <v>205</v>
      </c>
      <c r="G122" t="s">
        <v>1789</v>
      </c>
      <c r="H122" t="s">
        <v>1786</v>
      </c>
      <c r="N122" t="s">
        <v>1918</v>
      </c>
      <c r="O122" t="s">
        <v>12</v>
      </c>
      <c r="P122" t="s">
        <v>13</v>
      </c>
      <c r="Q122" t="s">
        <v>24</v>
      </c>
      <c r="R122" s="3">
        <f t="shared" si="5"/>
        <v>123</v>
      </c>
      <c r="S122">
        <v>123000000</v>
      </c>
      <c r="T122">
        <v>2000</v>
      </c>
      <c r="U122">
        <v>6</v>
      </c>
      <c r="V122" s="3">
        <f t="shared" si="6"/>
        <v>137.03103499999997</v>
      </c>
      <c r="W122" s="3"/>
      <c r="AH122" t="str">
        <v>Peter Farrelly</v>
      </c>
      <c r="AI122" s="4">
        <f t="shared" si="7"/>
        <v>7.3</v>
      </c>
    </row>
    <row r="123" spans="1:35" x14ac:dyDescent="0.3">
      <c r="A123" t="s">
        <v>9</v>
      </c>
      <c r="B123" t="s">
        <v>136</v>
      </c>
      <c r="C123">
        <v>131</v>
      </c>
      <c r="D123">
        <v>169076745</v>
      </c>
      <c r="E123" s="3">
        <f t="shared" si="4"/>
        <v>169.07674499999999</v>
      </c>
      <c r="F123" t="s">
        <v>205</v>
      </c>
      <c r="G123" t="s">
        <v>1788</v>
      </c>
      <c r="N123" t="s">
        <v>1919</v>
      </c>
      <c r="O123" t="s">
        <v>12</v>
      </c>
      <c r="P123" t="s">
        <v>13</v>
      </c>
      <c r="Q123" t="s">
        <v>90</v>
      </c>
      <c r="R123" s="3">
        <f t="shared" si="5"/>
        <v>32.5</v>
      </c>
      <c r="S123">
        <v>32500000</v>
      </c>
      <c r="T123">
        <v>2011</v>
      </c>
      <c r="U123">
        <v>6.8</v>
      </c>
      <c r="V123" s="3">
        <f t="shared" si="6"/>
        <v>136.57674499999999</v>
      </c>
      <c r="W123" s="3"/>
      <c r="AH123" t="str">
        <v>David O. Russell</v>
      </c>
      <c r="AI123" s="4">
        <f t="shared" si="7"/>
        <v>7.1714285714285717</v>
      </c>
    </row>
    <row r="124" spans="1:35" x14ac:dyDescent="0.3">
      <c r="A124" t="s">
        <v>9</v>
      </c>
      <c r="B124" t="s">
        <v>80</v>
      </c>
      <c r="C124">
        <v>86</v>
      </c>
      <c r="D124">
        <v>181395380</v>
      </c>
      <c r="E124" s="3">
        <f t="shared" si="4"/>
        <v>181.39537999999999</v>
      </c>
      <c r="F124" t="s">
        <v>205</v>
      </c>
      <c r="G124" t="s">
        <v>1786</v>
      </c>
      <c r="H124" t="s">
        <v>1788</v>
      </c>
      <c r="N124" t="s">
        <v>1920</v>
      </c>
      <c r="O124" t="s">
        <v>12</v>
      </c>
      <c r="P124" t="s">
        <v>13</v>
      </c>
      <c r="Q124" t="s">
        <v>14</v>
      </c>
      <c r="R124" s="3">
        <f t="shared" si="5"/>
        <v>45</v>
      </c>
      <c r="S124">
        <v>45000000</v>
      </c>
      <c r="T124">
        <v>1997</v>
      </c>
      <c r="U124">
        <v>6.8</v>
      </c>
      <c r="V124" s="3">
        <f t="shared" si="6"/>
        <v>136.39537999999999</v>
      </c>
      <c r="W124" s="3"/>
      <c r="AH124" t="str">
        <v>Larry Charles</v>
      </c>
      <c r="AI124" s="4">
        <f t="shared" si="7"/>
        <v>6.8000000000000007</v>
      </c>
    </row>
    <row r="125" spans="1:35" x14ac:dyDescent="0.3">
      <c r="A125" t="s">
        <v>9</v>
      </c>
      <c r="B125" t="s">
        <v>48</v>
      </c>
      <c r="C125">
        <v>90</v>
      </c>
      <c r="D125">
        <v>226138454</v>
      </c>
      <c r="E125" s="3">
        <f t="shared" si="4"/>
        <v>226.138454</v>
      </c>
      <c r="F125" t="s">
        <v>171</v>
      </c>
      <c r="G125" t="s">
        <v>205</v>
      </c>
      <c r="H125" t="s">
        <v>1792</v>
      </c>
      <c r="I125" t="s">
        <v>918</v>
      </c>
      <c r="N125" t="s">
        <v>1921</v>
      </c>
      <c r="O125" t="s">
        <v>12</v>
      </c>
      <c r="P125" t="s">
        <v>13</v>
      </c>
      <c r="Q125" t="s">
        <v>14</v>
      </c>
      <c r="R125" s="3">
        <f t="shared" si="5"/>
        <v>90</v>
      </c>
      <c r="S125">
        <v>90000000</v>
      </c>
      <c r="T125">
        <v>2001</v>
      </c>
      <c r="U125">
        <v>6.6</v>
      </c>
      <c r="V125" s="3">
        <f t="shared" si="6"/>
        <v>136.138454</v>
      </c>
      <c r="W125" s="3"/>
      <c r="AH125" t="str">
        <v>Richard Donner</v>
      </c>
      <c r="AI125" s="4">
        <f t="shared" si="7"/>
        <v>6.6333333333333329</v>
      </c>
    </row>
    <row r="126" spans="1:35" x14ac:dyDescent="0.3">
      <c r="A126" t="s">
        <v>9</v>
      </c>
      <c r="B126" t="s">
        <v>759</v>
      </c>
      <c r="C126">
        <v>96</v>
      </c>
      <c r="D126">
        <v>143492840</v>
      </c>
      <c r="E126" s="3">
        <f t="shared" si="4"/>
        <v>143.49284</v>
      </c>
      <c r="F126" t="s">
        <v>205</v>
      </c>
      <c r="G126" t="s">
        <v>356</v>
      </c>
      <c r="H126" t="s">
        <v>1788</v>
      </c>
      <c r="N126" t="s">
        <v>1922</v>
      </c>
      <c r="O126" t="s">
        <v>12</v>
      </c>
      <c r="P126" t="s">
        <v>13</v>
      </c>
      <c r="Q126" t="s">
        <v>14</v>
      </c>
      <c r="R126" s="3">
        <f t="shared" si="5"/>
        <v>7.5</v>
      </c>
      <c r="S126">
        <v>7500000</v>
      </c>
      <c r="T126">
        <v>2007</v>
      </c>
      <c r="U126">
        <v>7.5</v>
      </c>
      <c r="V126" s="3">
        <f t="shared" si="6"/>
        <v>135.99284</v>
      </c>
      <c r="W126" s="3"/>
      <c r="AH126" t="str">
        <v>Tim Story</v>
      </c>
      <c r="AI126" s="4">
        <f t="shared" si="7"/>
        <v>6.05</v>
      </c>
    </row>
    <row r="127" spans="1:35" x14ac:dyDescent="0.3">
      <c r="A127" t="s">
        <v>9</v>
      </c>
      <c r="B127" t="s">
        <v>47</v>
      </c>
      <c r="C127">
        <v>108</v>
      </c>
      <c r="D127">
        <v>334185206</v>
      </c>
      <c r="E127" s="3">
        <f t="shared" si="4"/>
        <v>334.18520599999999</v>
      </c>
      <c r="F127" t="s">
        <v>134</v>
      </c>
      <c r="G127" t="s">
        <v>1789</v>
      </c>
      <c r="H127" t="s">
        <v>1786</v>
      </c>
      <c r="N127" t="s">
        <v>1923</v>
      </c>
      <c r="O127" t="s">
        <v>12</v>
      </c>
      <c r="P127" t="s">
        <v>13</v>
      </c>
      <c r="Q127" t="s">
        <v>24</v>
      </c>
      <c r="R127" s="3">
        <f t="shared" si="5"/>
        <v>200</v>
      </c>
      <c r="S127">
        <v>200000000</v>
      </c>
      <c r="T127">
        <v>2010</v>
      </c>
      <c r="U127">
        <v>6.5</v>
      </c>
      <c r="V127" s="3">
        <f t="shared" si="6"/>
        <v>134.18520599999999</v>
      </c>
      <c r="W127" s="3"/>
      <c r="AH127" t="str">
        <v>David Silverman</v>
      </c>
      <c r="AI127" s="4">
        <f t="shared" si="7"/>
        <v>7.4</v>
      </c>
    </row>
    <row r="128" spans="1:35" x14ac:dyDescent="0.3">
      <c r="A128" t="s">
        <v>9</v>
      </c>
      <c r="B128" t="s">
        <v>678</v>
      </c>
      <c r="C128">
        <v>110</v>
      </c>
      <c r="D128">
        <v>171031347</v>
      </c>
      <c r="E128" s="3">
        <f t="shared" si="4"/>
        <v>171.03134700000001</v>
      </c>
      <c r="F128" t="s">
        <v>134</v>
      </c>
      <c r="G128" t="s">
        <v>356</v>
      </c>
      <c r="H128" t="s">
        <v>1304</v>
      </c>
      <c r="N128" t="s">
        <v>1924</v>
      </c>
      <c r="O128" t="s">
        <v>12</v>
      </c>
      <c r="P128" t="s">
        <v>13</v>
      </c>
      <c r="Q128" t="s">
        <v>14</v>
      </c>
      <c r="R128" s="3">
        <f t="shared" si="5"/>
        <v>38</v>
      </c>
      <c r="S128">
        <v>38000000</v>
      </c>
      <c r="T128">
        <v>2010</v>
      </c>
      <c r="U128">
        <v>7.7</v>
      </c>
      <c r="V128" s="3">
        <f t="shared" si="6"/>
        <v>133.03134700000001</v>
      </c>
      <c r="W128" s="3"/>
      <c r="AH128" t="str">
        <v>Oren Peli</v>
      </c>
      <c r="AI128" s="4">
        <f t="shared" si="7"/>
        <v>6.3</v>
      </c>
    </row>
    <row r="129" spans="1:35" x14ac:dyDescent="0.3">
      <c r="A129" t="s">
        <v>9</v>
      </c>
      <c r="B129" t="s">
        <v>329</v>
      </c>
      <c r="C129">
        <v>167</v>
      </c>
      <c r="D129">
        <v>161029270</v>
      </c>
      <c r="E129" s="3">
        <f t="shared" si="4"/>
        <v>161.02927</v>
      </c>
      <c r="F129" t="s">
        <v>1793</v>
      </c>
      <c r="G129" t="s">
        <v>1792</v>
      </c>
      <c r="H129" t="s">
        <v>356</v>
      </c>
      <c r="I129" t="s">
        <v>1794</v>
      </c>
      <c r="J129" t="s">
        <v>1798</v>
      </c>
      <c r="N129" t="s">
        <v>1925</v>
      </c>
      <c r="O129" t="s">
        <v>12</v>
      </c>
      <c r="P129" t="s">
        <v>13</v>
      </c>
      <c r="Q129" t="s">
        <v>90</v>
      </c>
      <c r="R129" s="3">
        <f t="shared" si="5"/>
        <v>28</v>
      </c>
      <c r="S129">
        <v>28000000</v>
      </c>
      <c r="T129">
        <v>2015</v>
      </c>
      <c r="U129">
        <v>7.9</v>
      </c>
      <c r="V129" s="3">
        <f t="shared" si="6"/>
        <v>133.02927</v>
      </c>
      <c r="W129" s="3"/>
      <c r="AH129" t="str">
        <v>J.J. Abrams</v>
      </c>
      <c r="AI129" s="4">
        <f t="shared" si="7"/>
        <v>7.4499999999999993</v>
      </c>
    </row>
    <row r="130" spans="1:35" x14ac:dyDescent="0.3">
      <c r="A130" t="s">
        <v>9</v>
      </c>
      <c r="B130" t="s">
        <v>18</v>
      </c>
      <c r="C130">
        <v>148</v>
      </c>
      <c r="D130">
        <v>292568851</v>
      </c>
      <c r="E130" s="3">
        <f t="shared" ref="E130:E193" si="8">D130/1000000</f>
        <v>292.568851</v>
      </c>
      <c r="F130" t="s">
        <v>171</v>
      </c>
      <c r="G130" t="s">
        <v>134</v>
      </c>
      <c r="H130" t="s">
        <v>1787</v>
      </c>
      <c r="I130" t="s">
        <v>918</v>
      </c>
      <c r="N130" t="s">
        <v>1926</v>
      </c>
      <c r="O130" t="s">
        <v>12</v>
      </c>
      <c r="P130" t="s">
        <v>13</v>
      </c>
      <c r="Q130" t="s">
        <v>14</v>
      </c>
      <c r="R130" s="3">
        <f t="shared" ref="R130:R193" si="9">S130/1000000</f>
        <v>160</v>
      </c>
      <c r="S130">
        <v>160000000</v>
      </c>
      <c r="T130">
        <v>2010</v>
      </c>
      <c r="U130">
        <v>8.8000000000000007</v>
      </c>
      <c r="V130" s="3">
        <f t="shared" ref="V130:V193" si="10">E130-R130</f>
        <v>132.568851</v>
      </c>
      <c r="W130" s="3"/>
      <c r="AH130" t="str">
        <v>Milos Forman</v>
      </c>
      <c r="AI130" s="4">
        <f t="shared" ref="AI130:AI193" si="11">AVERAGEIFS($U$2:$U$3724, $B$2:$B$3724, AH130)</f>
        <v>8.1333333333333329</v>
      </c>
    </row>
    <row r="131" spans="1:35" x14ac:dyDescent="0.3">
      <c r="A131" t="s">
        <v>9</v>
      </c>
      <c r="B131" t="s">
        <v>621</v>
      </c>
      <c r="C131">
        <v>97</v>
      </c>
      <c r="D131">
        <v>150056505</v>
      </c>
      <c r="E131" s="3">
        <f t="shared" si="8"/>
        <v>150.05650499999999</v>
      </c>
      <c r="F131" t="s">
        <v>205</v>
      </c>
      <c r="N131" t="s">
        <v>1927</v>
      </c>
      <c r="O131" t="s">
        <v>12</v>
      </c>
      <c r="P131" t="s">
        <v>13</v>
      </c>
      <c r="Q131" t="s">
        <v>90</v>
      </c>
      <c r="R131" s="3">
        <f t="shared" si="9"/>
        <v>18</v>
      </c>
      <c r="S131">
        <v>18000000</v>
      </c>
      <c r="T131">
        <v>2014</v>
      </c>
      <c r="U131">
        <v>6.4</v>
      </c>
      <c r="V131" s="3">
        <f t="shared" si="10"/>
        <v>132.05650499999999</v>
      </c>
      <c r="W131" s="3"/>
      <c r="AH131" t="str">
        <v>Gabriele Muccino</v>
      </c>
      <c r="AI131" s="4">
        <f t="shared" si="11"/>
        <v>6.9749999999999996</v>
      </c>
    </row>
    <row r="132" spans="1:35" x14ac:dyDescent="0.3">
      <c r="A132" t="s">
        <v>9</v>
      </c>
      <c r="B132" t="s">
        <v>66</v>
      </c>
      <c r="C132">
        <v>122</v>
      </c>
      <c r="D132">
        <v>317011114</v>
      </c>
      <c r="E132" s="3">
        <f t="shared" si="8"/>
        <v>317.01111400000002</v>
      </c>
      <c r="F132" t="s">
        <v>171</v>
      </c>
      <c r="G132" t="s">
        <v>134</v>
      </c>
      <c r="H132" t="s">
        <v>1786</v>
      </c>
      <c r="N132" t="s">
        <v>1928</v>
      </c>
      <c r="O132" t="s">
        <v>12</v>
      </c>
      <c r="P132" t="s">
        <v>13</v>
      </c>
      <c r="Q132" t="s">
        <v>14</v>
      </c>
      <c r="R132" s="3">
        <f t="shared" si="9"/>
        <v>185</v>
      </c>
      <c r="S132">
        <v>185000000</v>
      </c>
      <c r="T132">
        <v>2008</v>
      </c>
      <c r="U132">
        <v>6.2</v>
      </c>
      <c r="V132" s="3">
        <f t="shared" si="10"/>
        <v>132.01111400000002</v>
      </c>
      <c r="W132" s="3"/>
      <c r="AH132" t="str">
        <v>Andy Tennant</v>
      </c>
      <c r="AI132" s="4">
        <f t="shared" si="11"/>
        <v>6.25</v>
      </c>
    </row>
    <row r="133" spans="1:35" x14ac:dyDescent="0.3">
      <c r="A133" t="s">
        <v>9</v>
      </c>
      <c r="B133" t="s">
        <v>112</v>
      </c>
      <c r="C133">
        <v>120</v>
      </c>
      <c r="D133">
        <v>137963328</v>
      </c>
      <c r="E133" s="3">
        <f t="shared" si="8"/>
        <v>137.96332799999999</v>
      </c>
      <c r="F133" t="s">
        <v>356</v>
      </c>
      <c r="G133" t="s">
        <v>1795</v>
      </c>
      <c r="N133" t="s">
        <v>1929</v>
      </c>
      <c r="O133" t="s">
        <v>12</v>
      </c>
      <c r="P133" t="s">
        <v>17</v>
      </c>
      <c r="Q133" t="s">
        <v>90</v>
      </c>
      <c r="R133" s="3">
        <f t="shared" si="9"/>
        <v>6</v>
      </c>
      <c r="S133">
        <v>6000000</v>
      </c>
      <c r="T133">
        <v>1986</v>
      </c>
      <c r="U133">
        <v>8.1</v>
      </c>
      <c r="V133" s="3">
        <f t="shared" si="10"/>
        <v>131.96332799999999</v>
      </c>
      <c r="W133" s="3"/>
      <c r="AH133" t="str">
        <v>David Fincher</v>
      </c>
      <c r="AI133" s="4">
        <f t="shared" si="11"/>
        <v>7.75</v>
      </c>
    </row>
    <row r="134" spans="1:35" x14ac:dyDescent="0.3">
      <c r="A134" t="s">
        <v>9</v>
      </c>
      <c r="B134" t="s">
        <v>73</v>
      </c>
      <c r="C134">
        <v>138</v>
      </c>
      <c r="D134">
        <v>281492479</v>
      </c>
      <c r="E134" s="3">
        <f t="shared" si="8"/>
        <v>281.492479</v>
      </c>
      <c r="F134" t="s">
        <v>171</v>
      </c>
      <c r="G134" t="s">
        <v>1787</v>
      </c>
      <c r="N134" t="s">
        <v>1930</v>
      </c>
      <c r="O134" t="s">
        <v>12</v>
      </c>
      <c r="P134" t="s">
        <v>13</v>
      </c>
      <c r="Q134" t="s">
        <v>90</v>
      </c>
      <c r="R134" s="3">
        <f t="shared" si="9"/>
        <v>150</v>
      </c>
      <c r="S134">
        <v>150000000</v>
      </c>
      <c r="T134">
        <v>2003</v>
      </c>
      <c r="U134">
        <v>7.2</v>
      </c>
      <c r="V134" s="3">
        <f t="shared" si="10"/>
        <v>131.492479</v>
      </c>
      <c r="W134" s="3"/>
      <c r="AH134" t="str">
        <v>Steven Soderbergh</v>
      </c>
      <c r="AI134" s="4">
        <f t="shared" si="11"/>
        <v>6.6799999999999988</v>
      </c>
    </row>
    <row r="135" spans="1:35" x14ac:dyDescent="0.3">
      <c r="A135" t="s">
        <v>9</v>
      </c>
      <c r="B135" t="s">
        <v>257</v>
      </c>
      <c r="C135">
        <v>93</v>
      </c>
      <c r="D135">
        <v>163479795</v>
      </c>
      <c r="E135" s="3">
        <f t="shared" si="8"/>
        <v>163.479795</v>
      </c>
      <c r="F135" t="s">
        <v>205</v>
      </c>
      <c r="G135" t="s">
        <v>356</v>
      </c>
      <c r="N135" t="s">
        <v>1931</v>
      </c>
      <c r="O135" t="s">
        <v>12</v>
      </c>
      <c r="P135" t="s">
        <v>13</v>
      </c>
      <c r="Q135" t="s">
        <v>14</v>
      </c>
      <c r="R135" s="3">
        <f t="shared" si="9"/>
        <v>34.200000000000003</v>
      </c>
      <c r="S135">
        <v>34200000</v>
      </c>
      <c r="T135">
        <v>1999</v>
      </c>
      <c r="U135">
        <v>6.4</v>
      </c>
      <c r="V135" s="3">
        <f t="shared" si="10"/>
        <v>129.27979499999998</v>
      </c>
      <c r="W135" s="3"/>
      <c r="AH135" t="str">
        <v>Rob Cohen</v>
      </c>
      <c r="AI135" s="4">
        <f t="shared" si="11"/>
        <v>5.5777777777777784</v>
      </c>
    </row>
    <row r="136" spans="1:35" x14ac:dyDescent="0.3">
      <c r="A136" t="s">
        <v>9</v>
      </c>
      <c r="B136" t="s">
        <v>484</v>
      </c>
      <c r="C136">
        <v>175</v>
      </c>
      <c r="D136">
        <v>134821952</v>
      </c>
      <c r="E136" s="3">
        <f t="shared" si="8"/>
        <v>134.82195200000001</v>
      </c>
      <c r="F136" t="s">
        <v>1792</v>
      </c>
      <c r="G136" t="s">
        <v>356</v>
      </c>
      <c r="N136" t="s">
        <v>1932</v>
      </c>
      <c r="O136" t="s">
        <v>12</v>
      </c>
      <c r="P136" t="s">
        <v>13</v>
      </c>
      <c r="Q136" t="s">
        <v>90</v>
      </c>
      <c r="R136" s="3">
        <f t="shared" si="9"/>
        <v>6</v>
      </c>
      <c r="S136">
        <v>6000000</v>
      </c>
      <c r="T136">
        <v>1972</v>
      </c>
      <c r="U136">
        <v>9.1999999999999993</v>
      </c>
      <c r="V136" s="3">
        <f t="shared" si="10"/>
        <v>128.82195200000001</v>
      </c>
      <c r="W136" s="3"/>
      <c r="AH136" t="str">
        <v>George P. Cosmatos</v>
      </c>
      <c r="AI136" s="4">
        <f t="shared" si="11"/>
        <v>6.3666666666666671</v>
      </c>
    </row>
    <row r="137" spans="1:35" x14ac:dyDescent="0.3">
      <c r="A137" t="s">
        <v>9</v>
      </c>
      <c r="B137" t="s">
        <v>594</v>
      </c>
      <c r="C137">
        <v>126</v>
      </c>
      <c r="D137">
        <v>138339411</v>
      </c>
      <c r="E137" s="3">
        <f t="shared" si="8"/>
        <v>138.33941100000001</v>
      </c>
      <c r="F137" t="s">
        <v>356</v>
      </c>
      <c r="N137" t="s">
        <v>1933</v>
      </c>
      <c r="O137" t="s">
        <v>12</v>
      </c>
      <c r="P137" t="s">
        <v>13</v>
      </c>
      <c r="Q137" t="s">
        <v>90</v>
      </c>
      <c r="R137" s="3">
        <f t="shared" si="9"/>
        <v>10</v>
      </c>
      <c r="S137">
        <v>10000000</v>
      </c>
      <c r="T137">
        <v>1997</v>
      </c>
      <c r="U137">
        <v>8.3000000000000007</v>
      </c>
      <c r="V137" s="3">
        <f t="shared" si="10"/>
        <v>128.33941100000001</v>
      </c>
      <c r="W137" s="3"/>
      <c r="AH137" t="str">
        <v>Kenneth Branagh</v>
      </c>
      <c r="AI137" s="4">
        <f t="shared" si="11"/>
        <v>7.1833333333333327</v>
      </c>
    </row>
    <row r="138" spans="1:35" x14ac:dyDescent="0.3">
      <c r="A138" t="s">
        <v>9</v>
      </c>
      <c r="B138" t="s">
        <v>531</v>
      </c>
      <c r="C138">
        <v>120</v>
      </c>
      <c r="D138">
        <v>141319195</v>
      </c>
      <c r="E138" s="3">
        <f t="shared" si="8"/>
        <v>141.31919500000001</v>
      </c>
      <c r="F138" t="s">
        <v>356</v>
      </c>
      <c r="G138" t="s">
        <v>1788</v>
      </c>
      <c r="N138" t="s">
        <v>1934</v>
      </c>
      <c r="O138" t="s">
        <v>12</v>
      </c>
      <c r="P138" t="s">
        <v>17</v>
      </c>
      <c r="Q138" t="s">
        <v>90</v>
      </c>
      <c r="R138" s="3">
        <f t="shared" si="9"/>
        <v>15</v>
      </c>
      <c r="S138">
        <v>15000000</v>
      </c>
      <c r="T138">
        <v>2008</v>
      </c>
      <c r="U138">
        <v>8</v>
      </c>
      <c r="V138" s="3">
        <f t="shared" si="10"/>
        <v>126.31919500000001</v>
      </c>
      <c r="W138" s="3"/>
      <c r="AH138" t="str">
        <v>Bryan Singer</v>
      </c>
      <c r="AI138" s="4">
        <f t="shared" si="11"/>
        <v>7.2874999999999996</v>
      </c>
    </row>
    <row r="139" spans="1:35" x14ac:dyDescent="0.3">
      <c r="A139" t="s">
        <v>9</v>
      </c>
      <c r="B139" t="s">
        <v>615</v>
      </c>
      <c r="C139">
        <v>129</v>
      </c>
      <c r="D139">
        <v>166147885</v>
      </c>
      <c r="E139" s="3">
        <f t="shared" si="8"/>
        <v>166.147885</v>
      </c>
      <c r="F139" t="s">
        <v>356</v>
      </c>
      <c r="G139" t="s">
        <v>1788</v>
      </c>
      <c r="N139" t="s">
        <v>1935</v>
      </c>
      <c r="O139" t="s">
        <v>12</v>
      </c>
      <c r="P139" t="s">
        <v>13</v>
      </c>
      <c r="Q139" t="s">
        <v>90</v>
      </c>
      <c r="R139" s="3">
        <f t="shared" si="9"/>
        <v>40</v>
      </c>
      <c r="S139">
        <v>40000000</v>
      </c>
      <c r="T139">
        <v>2015</v>
      </c>
      <c r="U139">
        <v>4.0999999999999996</v>
      </c>
      <c r="V139" s="3">
        <f t="shared" si="10"/>
        <v>126.147885</v>
      </c>
      <c r="W139" s="3"/>
      <c r="AH139" t="str">
        <v>Stephen Sommers</v>
      </c>
      <c r="AI139" s="4">
        <f t="shared" si="11"/>
        <v>6.0750000000000002</v>
      </c>
    </row>
    <row r="140" spans="1:35" x14ac:dyDescent="0.3">
      <c r="A140" t="s">
        <v>111</v>
      </c>
      <c r="B140" t="s">
        <v>33</v>
      </c>
      <c r="C140">
        <v>113</v>
      </c>
      <c r="D140">
        <v>170684505</v>
      </c>
      <c r="E140" s="3">
        <f t="shared" si="8"/>
        <v>170.684505</v>
      </c>
      <c r="F140" t="s">
        <v>205</v>
      </c>
      <c r="G140" t="s">
        <v>1792</v>
      </c>
      <c r="H140" t="s">
        <v>1791</v>
      </c>
      <c r="N140" t="s">
        <v>1936</v>
      </c>
      <c r="O140" t="s">
        <v>12</v>
      </c>
      <c r="P140" t="s">
        <v>13</v>
      </c>
      <c r="Q140" t="s">
        <v>14</v>
      </c>
      <c r="R140" s="3">
        <f t="shared" si="9"/>
        <v>45</v>
      </c>
      <c r="S140">
        <v>45000000</v>
      </c>
      <c r="T140">
        <v>2002</v>
      </c>
      <c r="U140">
        <v>7.2</v>
      </c>
      <c r="V140" s="3">
        <f t="shared" si="10"/>
        <v>125.684505</v>
      </c>
      <c r="W140" s="3"/>
      <c r="AH140" t="str">
        <v>Cameron Crowe</v>
      </c>
      <c r="AI140" s="4">
        <f t="shared" si="11"/>
        <v>6.7799999999999994</v>
      </c>
    </row>
    <row r="141" spans="1:35" x14ac:dyDescent="0.3">
      <c r="A141" t="s">
        <v>9</v>
      </c>
      <c r="B141" t="s">
        <v>213</v>
      </c>
      <c r="C141">
        <v>100</v>
      </c>
      <c r="D141">
        <v>153665036</v>
      </c>
      <c r="E141" s="3">
        <f t="shared" si="8"/>
        <v>153.66503599999999</v>
      </c>
      <c r="F141" t="s">
        <v>171</v>
      </c>
      <c r="G141" t="s">
        <v>205</v>
      </c>
      <c r="H141" t="s">
        <v>1792</v>
      </c>
      <c r="I141" t="s">
        <v>918</v>
      </c>
      <c r="N141" t="s">
        <v>1937</v>
      </c>
      <c r="O141" t="s">
        <v>12</v>
      </c>
      <c r="P141" t="s">
        <v>13</v>
      </c>
      <c r="Q141" t="s">
        <v>90</v>
      </c>
      <c r="R141" s="3">
        <f t="shared" si="9"/>
        <v>28</v>
      </c>
      <c r="S141">
        <v>28000000</v>
      </c>
      <c r="T141">
        <v>1987</v>
      </c>
      <c r="U141">
        <v>6.4</v>
      </c>
      <c r="V141" s="3">
        <f t="shared" si="10"/>
        <v>125.66503599999999</v>
      </c>
      <c r="W141" s="3"/>
      <c r="AH141" t="str">
        <v>Chuck Russell</v>
      </c>
      <c r="AI141" s="4">
        <f t="shared" si="11"/>
        <v>6.0400000000000009</v>
      </c>
    </row>
    <row r="142" spans="1:35" x14ac:dyDescent="0.3">
      <c r="A142" t="s">
        <v>9</v>
      </c>
      <c r="B142" t="s">
        <v>55</v>
      </c>
      <c r="C142">
        <v>117</v>
      </c>
      <c r="D142">
        <v>244052771</v>
      </c>
      <c r="E142" s="3">
        <f t="shared" si="8"/>
        <v>244.05277100000001</v>
      </c>
      <c r="F142" t="s">
        <v>134</v>
      </c>
      <c r="G142" t="s">
        <v>1790</v>
      </c>
      <c r="H142" t="s">
        <v>205</v>
      </c>
      <c r="I142" t="s">
        <v>1789</v>
      </c>
      <c r="J142" t="s">
        <v>1797</v>
      </c>
      <c r="N142" t="s">
        <v>1938</v>
      </c>
      <c r="O142" t="s">
        <v>12</v>
      </c>
      <c r="P142" t="s">
        <v>13</v>
      </c>
      <c r="Q142" t="s">
        <v>52</v>
      </c>
      <c r="R142" s="3">
        <f t="shared" si="9"/>
        <v>120</v>
      </c>
      <c r="S142">
        <v>120000000</v>
      </c>
      <c r="T142">
        <v>2006</v>
      </c>
      <c r="U142">
        <v>7.2</v>
      </c>
      <c r="V142" s="3">
        <f t="shared" si="10"/>
        <v>124.05277100000001</v>
      </c>
      <c r="W142" s="3"/>
      <c r="AH142" t="str">
        <v>Penelope Spheeris</v>
      </c>
      <c r="AI142" s="4">
        <f t="shared" si="11"/>
        <v>7</v>
      </c>
    </row>
    <row r="143" spans="1:35" x14ac:dyDescent="0.3">
      <c r="A143" t="s">
        <v>9</v>
      </c>
      <c r="B143" t="s">
        <v>612</v>
      </c>
      <c r="C143">
        <v>108</v>
      </c>
      <c r="D143">
        <v>163947053</v>
      </c>
      <c r="E143" s="3">
        <f t="shared" si="8"/>
        <v>163.94705300000001</v>
      </c>
      <c r="F143" t="s">
        <v>205</v>
      </c>
      <c r="G143" t="s">
        <v>356</v>
      </c>
      <c r="H143" t="s">
        <v>1788</v>
      </c>
      <c r="N143" t="s">
        <v>1939</v>
      </c>
      <c r="O143" t="s">
        <v>12</v>
      </c>
      <c r="P143" t="s">
        <v>13</v>
      </c>
      <c r="Q143" t="s">
        <v>14</v>
      </c>
      <c r="R143" s="3">
        <f t="shared" si="9"/>
        <v>40</v>
      </c>
      <c r="S143">
        <v>40000000</v>
      </c>
      <c r="T143">
        <v>2009</v>
      </c>
      <c r="U143">
        <v>6.7</v>
      </c>
      <c r="V143" s="3">
        <f t="shared" si="10"/>
        <v>123.94705300000001</v>
      </c>
      <c r="W143" s="3"/>
      <c r="AH143" t="str">
        <v>Bob Clark</v>
      </c>
      <c r="AI143" s="4">
        <f t="shared" si="11"/>
        <v>3.5333333333333332</v>
      </c>
    </row>
    <row r="144" spans="1:35" x14ac:dyDescent="0.3">
      <c r="A144" t="s">
        <v>9</v>
      </c>
      <c r="B144" t="s">
        <v>382</v>
      </c>
      <c r="C144">
        <v>118</v>
      </c>
      <c r="D144">
        <v>138795342</v>
      </c>
      <c r="E144" s="3">
        <f t="shared" si="8"/>
        <v>138.79534200000001</v>
      </c>
      <c r="F144" t="s">
        <v>1793</v>
      </c>
      <c r="G144" t="s">
        <v>356</v>
      </c>
      <c r="H144" t="s">
        <v>1794</v>
      </c>
      <c r="I144" t="s">
        <v>1788</v>
      </c>
      <c r="N144" t="s">
        <v>1940</v>
      </c>
      <c r="O144" t="s">
        <v>12</v>
      </c>
      <c r="P144" t="s">
        <v>17</v>
      </c>
      <c r="Q144" t="s">
        <v>90</v>
      </c>
      <c r="R144" s="3">
        <f t="shared" si="9"/>
        <v>15</v>
      </c>
      <c r="S144">
        <v>15000000</v>
      </c>
      <c r="T144">
        <v>2010</v>
      </c>
      <c r="U144">
        <v>8</v>
      </c>
      <c r="V144" s="3">
        <f t="shared" si="10"/>
        <v>123.79534200000001</v>
      </c>
      <c r="W144" s="3"/>
      <c r="AH144" t="str">
        <v>Greg Mottola</v>
      </c>
      <c r="AI144" s="4">
        <f t="shared" si="11"/>
        <v>7.3</v>
      </c>
    </row>
    <row r="145" spans="1:35" x14ac:dyDescent="0.3">
      <c r="A145" t="s">
        <v>9</v>
      </c>
      <c r="B145" t="s">
        <v>429</v>
      </c>
      <c r="C145">
        <v>97</v>
      </c>
      <c r="D145">
        <v>144833357</v>
      </c>
      <c r="E145" s="3">
        <f t="shared" si="8"/>
        <v>144.83335700000001</v>
      </c>
      <c r="F145" t="s">
        <v>205</v>
      </c>
      <c r="G145" t="s">
        <v>356</v>
      </c>
      <c r="H145" t="s">
        <v>1789</v>
      </c>
      <c r="I145" t="s">
        <v>1786</v>
      </c>
      <c r="N145" t="s">
        <v>1941</v>
      </c>
      <c r="O145" t="s">
        <v>12</v>
      </c>
      <c r="P145" t="s">
        <v>13</v>
      </c>
      <c r="Q145" t="s">
        <v>24</v>
      </c>
      <c r="R145" s="3">
        <f t="shared" si="9"/>
        <v>22</v>
      </c>
      <c r="S145">
        <v>22000000</v>
      </c>
      <c r="T145">
        <v>1994</v>
      </c>
      <c r="U145">
        <v>6.4</v>
      </c>
      <c r="V145" s="3">
        <f t="shared" si="10"/>
        <v>122.83335700000001</v>
      </c>
      <c r="W145" s="3"/>
      <c r="AH145" t="str">
        <v>Rob Reiner</v>
      </c>
      <c r="AI145" s="4">
        <f t="shared" si="11"/>
        <v>7.0181818181818194</v>
      </c>
    </row>
    <row r="146" spans="1:35" x14ac:dyDescent="0.3">
      <c r="A146" t="s">
        <v>9</v>
      </c>
      <c r="B146" t="s">
        <v>103</v>
      </c>
      <c r="C146">
        <v>137</v>
      </c>
      <c r="D146">
        <v>281666058</v>
      </c>
      <c r="E146" s="3">
        <f t="shared" si="8"/>
        <v>281.66605800000002</v>
      </c>
      <c r="F146" t="s">
        <v>134</v>
      </c>
      <c r="G146" t="s">
        <v>1787</v>
      </c>
      <c r="N146" t="s">
        <v>1942</v>
      </c>
      <c r="O146" t="s">
        <v>12</v>
      </c>
      <c r="P146" t="s">
        <v>13</v>
      </c>
      <c r="Q146" t="s">
        <v>14</v>
      </c>
      <c r="R146" s="3">
        <f t="shared" si="9"/>
        <v>160</v>
      </c>
      <c r="S146">
        <v>160000000</v>
      </c>
      <c r="T146">
        <v>2015</v>
      </c>
      <c r="U146">
        <v>6.6</v>
      </c>
      <c r="V146" s="3">
        <f t="shared" si="10"/>
        <v>121.66605800000002</v>
      </c>
      <c r="W146" s="3"/>
      <c r="AH146" t="str">
        <v>Brian De Palma</v>
      </c>
      <c r="AI146" s="4">
        <f t="shared" si="11"/>
        <v>6.6</v>
      </c>
    </row>
    <row r="147" spans="1:35" x14ac:dyDescent="0.3">
      <c r="A147" t="s">
        <v>9</v>
      </c>
      <c r="B147" t="s">
        <v>38</v>
      </c>
      <c r="C147">
        <v>151</v>
      </c>
      <c r="D147">
        <v>228430993</v>
      </c>
      <c r="E147" s="3">
        <f t="shared" si="8"/>
        <v>228.430993</v>
      </c>
      <c r="F147" t="s">
        <v>134</v>
      </c>
      <c r="G147" t="s">
        <v>356</v>
      </c>
      <c r="H147" t="s">
        <v>1787</v>
      </c>
      <c r="N147" t="s">
        <v>1943</v>
      </c>
      <c r="O147" t="s">
        <v>12</v>
      </c>
      <c r="P147" t="s">
        <v>13</v>
      </c>
      <c r="Q147" t="s">
        <v>14</v>
      </c>
      <c r="R147" s="3">
        <f t="shared" si="9"/>
        <v>108</v>
      </c>
      <c r="S147">
        <v>108000000</v>
      </c>
      <c r="T147">
        <v>2015</v>
      </c>
      <c r="U147">
        <v>8.1</v>
      </c>
      <c r="V147" s="3">
        <f t="shared" si="10"/>
        <v>120.430993</v>
      </c>
      <c r="W147" s="3"/>
      <c r="AH147" t="str">
        <v>David Lean</v>
      </c>
      <c r="AI147" s="4">
        <f t="shared" si="11"/>
        <v>8</v>
      </c>
    </row>
    <row r="148" spans="1:35" x14ac:dyDescent="0.3">
      <c r="A148" t="s">
        <v>9</v>
      </c>
      <c r="B148" t="s">
        <v>494</v>
      </c>
      <c r="C148">
        <v>93</v>
      </c>
      <c r="D148">
        <v>145000989</v>
      </c>
      <c r="E148" s="3">
        <f t="shared" si="8"/>
        <v>145.000989</v>
      </c>
      <c r="F148" t="s">
        <v>171</v>
      </c>
      <c r="G148" t="s">
        <v>918</v>
      </c>
      <c r="N148" t="s">
        <v>1944</v>
      </c>
      <c r="O148" t="s">
        <v>12</v>
      </c>
      <c r="P148" t="s">
        <v>184</v>
      </c>
      <c r="Q148" t="s">
        <v>14</v>
      </c>
      <c r="R148" s="3">
        <f t="shared" si="9"/>
        <v>25</v>
      </c>
      <c r="S148">
        <v>25000000</v>
      </c>
      <c r="T148">
        <v>2008</v>
      </c>
      <c r="U148">
        <v>7.9</v>
      </c>
      <c r="V148" s="3">
        <f t="shared" si="10"/>
        <v>120.000989</v>
      </c>
      <c r="W148" s="3"/>
      <c r="AH148" t="str">
        <v>Sean Anders</v>
      </c>
      <c r="AI148" s="4">
        <f t="shared" si="11"/>
        <v>6.125</v>
      </c>
    </row>
    <row r="149" spans="1:35" x14ac:dyDescent="0.3">
      <c r="A149" t="s">
        <v>9</v>
      </c>
      <c r="B149" t="s">
        <v>160</v>
      </c>
      <c r="C149">
        <v>142</v>
      </c>
      <c r="D149">
        <v>249358727</v>
      </c>
      <c r="E149" s="3">
        <f t="shared" si="8"/>
        <v>249.35872699999999</v>
      </c>
      <c r="F149" t="s">
        <v>134</v>
      </c>
      <c r="G149" t="s">
        <v>1789</v>
      </c>
      <c r="H149" t="s">
        <v>1786</v>
      </c>
      <c r="I149" t="s">
        <v>1796</v>
      </c>
      <c r="N149" t="s">
        <v>1945</v>
      </c>
      <c r="O149" t="s">
        <v>12</v>
      </c>
      <c r="P149" t="s">
        <v>17</v>
      </c>
      <c r="Q149" t="s">
        <v>24</v>
      </c>
      <c r="R149" s="3">
        <f t="shared" si="9"/>
        <v>130</v>
      </c>
      <c r="S149">
        <v>130000000</v>
      </c>
      <c r="T149">
        <v>2004</v>
      </c>
      <c r="U149">
        <v>7.8</v>
      </c>
      <c r="V149" s="3">
        <f t="shared" si="10"/>
        <v>119.35872699999999</v>
      </c>
      <c r="W149" s="3"/>
      <c r="AH149" t="str">
        <v>Takashi Shimizu</v>
      </c>
      <c r="AI149" s="4">
        <f t="shared" si="11"/>
        <v>5.45</v>
      </c>
    </row>
    <row r="150" spans="1:35" x14ac:dyDescent="0.3">
      <c r="A150" t="s">
        <v>9</v>
      </c>
      <c r="B150" t="s">
        <v>166</v>
      </c>
      <c r="C150">
        <v>128</v>
      </c>
      <c r="D150">
        <v>209019489</v>
      </c>
      <c r="E150" s="3">
        <f t="shared" si="8"/>
        <v>209.01948899999999</v>
      </c>
      <c r="F150" t="s">
        <v>171</v>
      </c>
      <c r="G150" t="s">
        <v>134</v>
      </c>
      <c r="H150" t="s">
        <v>1792</v>
      </c>
      <c r="I150" t="s">
        <v>1796</v>
      </c>
      <c r="J150" t="s">
        <v>918</v>
      </c>
      <c r="N150" t="s">
        <v>1946</v>
      </c>
      <c r="O150" t="s">
        <v>12</v>
      </c>
      <c r="P150" t="s">
        <v>13</v>
      </c>
      <c r="Q150" t="s">
        <v>14</v>
      </c>
      <c r="R150" s="3">
        <f t="shared" si="9"/>
        <v>90</v>
      </c>
      <c r="S150">
        <v>90000000</v>
      </c>
      <c r="T150">
        <v>2009</v>
      </c>
      <c r="U150">
        <v>7.6</v>
      </c>
      <c r="V150" s="3">
        <f t="shared" si="10"/>
        <v>119.01948899999999</v>
      </c>
      <c r="W150" s="3"/>
      <c r="AH150" t="str">
        <v>Quentin Tarantino</v>
      </c>
      <c r="AI150" s="4">
        <f t="shared" si="11"/>
        <v>8.1999999999999993</v>
      </c>
    </row>
    <row r="151" spans="1:35" x14ac:dyDescent="0.3">
      <c r="A151" t="s">
        <v>9</v>
      </c>
      <c r="B151" t="s">
        <v>342</v>
      </c>
      <c r="C151">
        <v>133</v>
      </c>
      <c r="D151">
        <v>148734225</v>
      </c>
      <c r="E151" s="3">
        <f t="shared" si="8"/>
        <v>148.73422500000001</v>
      </c>
      <c r="F151" t="s">
        <v>205</v>
      </c>
      <c r="G151" t="s">
        <v>1788</v>
      </c>
      <c r="N151" t="s">
        <v>1947</v>
      </c>
      <c r="O151" t="s">
        <v>12</v>
      </c>
      <c r="P151" t="s">
        <v>13</v>
      </c>
      <c r="Q151" t="s">
        <v>90</v>
      </c>
      <c r="R151" s="3">
        <f t="shared" si="9"/>
        <v>30</v>
      </c>
      <c r="S151">
        <v>30000000</v>
      </c>
      <c r="T151">
        <v>2007</v>
      </c>
      <c r="U151">
        <v>7</v>
      </c>
      <c r="V151" s="3">
        <f t="shared" si="10"/>
        <v>118.73422500000001</v>
      </c>
      <c r="W151" s="3"/>
      <c r="AH151" t="str">
        <v>Adam Shankman</v>
      </c>
      <c r="AI151" s="4">
        <f t="shared" si="11"/>
        <v>5.9625000000000004</v>
      </c>
    </row>
    <row r="152" spans="1:35" x14ac:dyDescent="0.3">
      <c r="A152" t="s">
        <v>9</v>
      </c>
      <c r="B152" t="s">
        <v>114</v>
      </c>
      <c r="C152">
        <v>86</v>
      </c>
      <c r="D152">
        <v>193136719</v>
      </c>
      <c r="E152" s="3">
        <f t="shared" si="8"/>
        <v>193.136719</v>
      </c>
      <c r="F152" t="s">
        <v>134</v>
      </c>
      <c r="G152" t="s">
        <v>1790</v>
      </c>
      <c r="H152" t="s">
        <v>205</v>
      </c>
      <c r="I152" t="s">
        <v>1789</v>
      </c>
      <c r="N152" t="s">
        <v>1948</v>
      </c>
      <c r="O152" t="s">
        <v>12</v>
      </c>
      <c r="P152" t="s">
        <v>13</v>
      </c>
      <c r="Q152" t="s">
        <v>24</v>
      </c>
      <c r="R152" s="3">
        <f t="shared" si="9"/>
        <v>75</v>
      </c>
      <c r="S152">
        <v>75000000</v>
      </c>
      <c r="T152">
        <v>2005</v>
      </c>
      <c r="U152">
        <v>6.9</v>
      </c>
      <c r="V152" s="3">
        <f t="shared" si="10"/>
        <v>118.136719</v>
      </c>
      <c r="W152" s="3"/>
      <c r="AH152" t="str">
        <v>Seth Gordon</v>
      </c>
      <c r="AI152" s="4">
        <f t="shared" si="11"/>
        <v>6.0666666666666673</v>
      </c>
    </row>
    <row r="153" spans="1:35" x14ac:dyDescent="0.3">
      <c r="A153" t="s">
        <v>9</v>
      </c>
      <c r="B153" t="s">
        <v>75</v>
      </c>
      <c r="C153">
        <v>96</v>
      </c>
      <c r="D153">
        <v>292979556</v>
      </c>
      <c r="E153" s="3">
        <f t="shared" si="8"/>
        <v>292.979556</v>
      </c>
      <c r="F153" t="s">
        <v>134</v>
      </c>
      <c r="G153" t="s">
        <v>1790</v>
      </c>
      <c r="H153" t="s">
        <v>205</v>
      </c>
      <c r="I153" t="s">
        <v>1789</v>
      </c>
      <c r="N153" t="s">
        <v>1949</v>
      </c>
      <c r="O153" t="s">
        <v>12</v>
      </c>
      <c r="P153" t="s">
        <v>13</v>
      </c>
      <c r="Q153" t="s">
        <v>24</v>
      </c>
      <c r="R153" s="3">
        <f t="shared" si="9"/>
        <v>175</v>
      </c>
      <c r="S153">
        <v>175000000</v>
      </c>
      <c r="T153">
        <v>2009</v>
      </c>
      <c r="U153">
        <v>8.3000000000000007</v>
      </c>
      <c r="V153" s="3">
        <f t="shared" si="10"/>
        <v>117.979556</v>
      </c>
      <c r="W153" s="3"/>
      <c r="AH153" t="str">
        <v>Bruce Beresford</v>
      </c>
      <c r="AI153" s="4">
        <f t="shared" si="11"/>
        <v>6.9</v>
      </c>
    </row>
    <row r="154" spans="1:35" x14ac:dyDescent="0.3">
      <c r="A154" t="s">
        <v>9</v>
      </c>
      <c r="B154" t="s">
        <v>82</v>
      </c>
      <c r="C154">
        <v>155</v>
      </c>
      <c r="D154">
        <v>165500000</v>
      </c>
      <c r="E154" s="3">
        <f t="shared" si="8"/>
        <v>165.5</v>
      </c>
      <c r="F154" t="s">
        <v>171</v>
      </c>
      <c r="G154" t="s">
        <v>134</v>
      </c>
      <c r="H154" t="s">
        <v>356</v>
      </c>
      <c r="I154" t="s">
        <v>1788</v>
      </c>
      <c r="N154" t="s">
        <v>1950</v>
      </c>
      <c r="O154" t="s">
        <v>12</v>
      </c>
      <c r="P154" t="s">
        <v>13</v>
      </c>
      <c r="Q154" t="s">
        <v>14</v>
      </c>
      <c r="R154" s="3">
        <f t="shared" si="9"/>
        <v>48</v>
      </c>
      <c r="S154">
        <v>48000000</v>
      </c>
      <c r="T154">
        <v>1991</v>
      </c>
      <c r="U154">
        <v>6.9</v>
      </c>
      <c r="V154" s="3">
        <f t="shared" si="10"/>
        <v>117.5</v>
      </c>
      <c r="W154" s="3"/>
      <c r="AH154" t="str">
        <v>Henry Joost</v>
      </c>
      <c r="AI154" s="4">
        <f t="shared" si="11"/>
        <v>5.1999999999999993</v>
      </c>
    </row>
    <row r="155" spans="1:35" x14ac:dyDescent="0.3">
      <c r="A155" t="s">
        <v>9</v>
      </c>
      <c r="B155" t="s">
        <v>225</v>
      </c>
      <c r="C155">
        <v>103</v>
      </c>
      <c r="D155">
        <v>176387405</v>
      </c>
      <c r="E155" s="3">
        <f t="shared" si="8"/>
        <v>176.387405</v>
      </c>
      <c r="F155" t="s">
        <v>134</v>
      </c>
      <c r="G155" t="s">
        <v>1790</v>
      </c>
      <c r="H155" t="s">
        <v>205</v>
      </c>
      <c r="I155" t="s">
        <v>1789</v>
      </c>
      <c r="N155" t="s">
        <v>1951</v>
      </c>
      <c r="O155" t="s">
        <v>12</v>
      </c>
      <c r="P155" t="s">
        <v>13</v>
      </c>
      <c r="Q155" t="s">
        <v>24</v>
      </c>
      <c r="R155" s="3">
        <f t="shared" si="9"/>
        <v>59</v>
      </c>
      <c r="S155">
        <v>59000000</v>
      </c>
      <c r="T155">
        <v>2002</v>
      </c>
      <c r="U155">
        <v>7.6</v>
      </c>
      <c r="V155" s="3">
        <f t="shared" si="10"/>
        <v>117.387405</v>
      </c>
      <c r="W155" s="3"/>
      <c r="AH155" t="str">
        <v>George Miller</v>
      </c>
      <c r="AI155" s="4">
        <f t="shared" si="11"/>
        <v>6.6833333333333327</v>
      </c>
    </row>
    <row r="156" spans="1:35" x14ac:dyDescent="0.3">
      <c r="A156" t="s">
        <v>9</v>
      </c>
      <c r="B156" t="s">
        <v>60</v>
      </c>
      <c r="C156">
        <v>112</v>
      </c>
      <c r="D156">
        <v>137387272</v>
      </c>
      <c r="E156" s="3">
        <f t="shared" si="8"/>
        <v>137.387272</v>
      </c>
      <c r="F156" t="s">
        <v>620</v>
      </c>
      <c r="G156" t="s">
        <v>1796</v>
      </c>
      <c r="H156" t="s">
        <v>918</v>
      </c>
      <c r="N156" t="s">
        <v>1952</v>
      </c>
      <c r="O156" t="s">
        <v>12</v>
      </c>
      <c r="P156" t="s">
        <v>13</v>
      </c>
      <c r="Q156" t="s">
        <v>90</v>
      </c>
      <c r="R156" s="3">
        <f t="shared" si="9"/>
        <v>20</v>
      </c>
      <c r="S156">
        <v>20000000</v>
      </c>
      <c r="T156">
        <v>2013</v>
      </c>
      <c r="U156">
        <v>7.5</v>
      </c>
      <c r="V156" s="3">
        <f t="shared" si="10"/>
        <v>117.387272</v>
      </c>
      <c r="W156" s="3"/>
      <c r="AH156" t="str">
        <v>James L. Brooks</v>
      </c>
      <c r="AI156" s="4">
        <f t="shared" si="11"/>
        <v>6.5</v>
      </c>
    </row>
    <row r="157" spans="1:35" x14ac:dyDescent="0.3">
      <c r="A157" t="s">
        <v>9</v>
      </c>
      <c r="B157" t="s">
        <v>66</v>
      </c>
      <c r="C157">
        <v>150</v>
      </c>
      <c r="D157">
        <v>182204440</v>
      </c>
      <c r="E157" s="3">
        <f t="shared" si="8"/>
        <v>182.20444000000001</v>
      </c>
      <c r="F157" t="s">
        <v>1793</v>
      </c>
      <c r="G157" t="s">
        <v>356</v>
      </c>
      <c r="H157" t="s">
        <v>1794</v>
      </c>
      <c r="I157" t="s">
        <v>1795</v>
      </c>
      <c r="N157" t="s">
        <v>1953</v>
      </c>
      <c r="O157" t="s">
        <v>12</v>
      </c>
      <c r="P157" t="s">
        <v>13</v>
      </c>
      <c r="Q157" t="s">
        <v>14</v>
      </c>
      <c r="R157" s="3">
        <f t="shared" si="9"/>
        <v>65</v>
      </c>
      <c r="S157">
        <v>65000000</v>
      </c>
      <c r="T157">
        <v>2012</v>
      </c>
      <c r="U157">
        <v>7.4</v>
      </c>
      <c r="V157" s="3">
        <f t="shared" si="10"/>
        <v>117.20444000000001</v>
      </c>
      <c r="W157" s="3"/>
      <c r="AH157" t="str">
        <v>Jeff Tremaine</v>
      </c>
      <c r="AI157" s="4">
        <f t="shared" si="11"/>
        <v>6.7666666666666657</v>
      </c>
    </row>
    <row r="158" spans="1:35" x14ac:dyDescent="0.3">
      <c r="A158" t="s">
        <v>9</v>
      </c>
      <c r="B158" t="s">
        <v>154</v>
      </c>
      <c r="C158">
        <v>115</v>
      </c>
      <c r="D158">
        <v>227137090</v>
      </c>
      <c r="E158" s="3">
        <f t="shared" si="8"/>
        <v>227.13709</v>
      </c>
      <c r="F158" t="s">
        <v>171</v>
      </c>
      <c r="G158" t="s">
        <v>1796</v>
      </c>
      <c r="H158" t="s">
        <v>918</v>
      </c>
      <c r="N158" t="s">
        <v>1954</v>
      </c>
      <c r="O158" t="s">
        <v>12</v>
      </c>
      <c r="P158" t="s">
        <v>13</v>
      </c>
      <c r="Q158" t="s">
        <v>14</v>
      </c>
      <c r="R158" s="3">
        <f t="shared" si="9"/>
        <v>110</v>
      </c>
      <c r="S158">
        <v>110000000</v>
      </c>
      <c r="T158">
        <v>2007</v>
      </c>
      <c r="U158">
        <v>8.1</v>
      </c>
      <c r="V158" s="3">
        <f t="shared" si="10"/>
        <v>117.13709</v>
      </c>
      <c r="W158" s="3"/>
      <c r="AH158" t="str">
        <v>Penny Marshall</v>
      </c>
      <c r="AI158" s="4">
        <f t="shared" si="11"/>
        <v>6.75</v>
      </c>
    </row>
    <row r="159" spans="1:35" x14ac:dyDescent="0.3">
      <c r="A159" t="s">
        <v>9</v>
      </c>
      <c r="B159" t="s">
        <v>913</v>
      </c>
      <c r="C159">
        <v>93</v>
      </c>
      <c r="D159">
        <v>119500000</v>
      </c>
      <c r="E159" s="3">
        <f t="shared" si="8"/>
        <v>119.5</v>
      </c>
      <c r="F159" t="s">
        <v>205</v>
      </c>
      <c r="G159" t="s">
        <v>1304</v>
      </c>
      <c r="N159" t="s">
        <v>1955</v>
      </c>
      <c r="O159" t="s">
        <v>12</v>
      </c>
      <c r="P159" t="s">
        <v>13</v>
      </c>
      <c r="Q159" t="s">
        <v>90</v>
      </c>
      <c r="R159" s="3">
        <f t="shared" si="9"/>
        <v>2.6</v>
      </c>
      <c r="S159">
        <v>2600000</v>
      </c>
      <c r="T159">
        <v>1974</v>
      </c>
      <c r="U159">
        <v>7.8</v>
      </c>
      <c r="V159" s="3">
        <f t="shared" si="10"/>
        <v>116.9</v>
      </c>
      <c r="W159" s="3"/>
      <c r="AH159" t="str">
        <v>Mick Jackson</v>
      </c>
      <c r="AI159" s="4">
        <f t="shared" si="11"/>
        <v>5.75</v>
      </c>
    </row>
    <row r="160" spans="1:35" x14ac:dyDescent="0.3">
      <c r="A160" t="s">
        <v>9</v>
      </c>
      <c r="B160" t="s">
        <v>136</v>
      </c>
      <c r="C160">
        <v>123</v>
      </c>
      <c r="D160">
        <v>159578352</v>
      </c>
      <c r="E160" s="3">
        <f t="shared" si="8"/>
        <v>159.578352</v>
      </c>
      <c r="F160" t="s">
        <v>171</v>
      </c>
      <c r="G160" t="s">
        <v>205</v>
      </c>
      <c r="H160" t="s">
        <v>1792</v>
      </c>
      <c r="N160" t="s">
        <v>1956</v>
      </c>
      <c r="O160" t="s">
        <v>12</v>
      </c>
      <c r="P160" t="s">
        <v>13</v>
      </c>
      <c r="Q160" t="s">
        <v>90</v>
      </c>
      <c r="R160" s="3">
        <f t="shared" si="9"/>
        <v>43</v>
      </c>
      <c r="S160">
        <v>43000000</v>
      </c>
      <c r="T160">
        <v>2013</v>
      </c>
      <c r="U160">
        <v>6.6</v>
      </c>
      <c r="V160" s="3">
        <f t="shared" si="10"/>
        <v>116.578352</v>
      </c>
      <c r="W160" s="3"/>
      <c r="AH160" t="str">
        <v>Ivan Reitman</v>
      </c>
      <c r="AI160" s="4">
        <f t="shared" si="11"/>
        <v>6.0750000000000002</v>
      </c>
    </row>
    <row r="161" spans="1:35" x14ac:dyDescent="0.3">
      <c r="A161" t="s">
        <v>9</v>
      </c>
      <c r="B161" t="s">
        <v>258</v>
      </c>
      <c r="C161">
        <v>154</v>
      </c>
      <c r="D161">
        <v>158348400</v>
      </c>
      <c r="E161" s="3">
        <f t="shared" si="8"/>
        <v>158.3484</v>
      </c>
      <c r="F161" t="s">
        <v>356</v>
      </c>
      <c r="G161" t="s">
        <v>1796</v>
      </c>
      <c r="H161" t="s">
        <v>918</v>
      </c>
      <c r="N161" t="s">
        <v>1957</v>
      </c>
      <c r="O161" t="s">
        <v>12</v>
      </c>
      <c r="P161" t="s">
        <v>13</v>
      </c>
      <c r="Q161" t="s">
        <v>90</v>
      </c>
      <c r="R161" s="3">
        <f t="shared" si="9"/>
        <v>42</v>
      </c>
      <c r="S161">
        <v>42000000</v>
      </c>
      <c r="T161">
        <v>1993</v>
      </c>
      <c r="U161">
        <v>6.8</v>
      </c>
      <c r="V161" s="3">
        <f t="shared" si="10"/>
        <v>116.3484</v>
      </c>
      <c r="W161" s="3"/>
      <c r="AH161" t="str">
        <v>Robert Stevenson</v>
      </c>
      <c r="AI161" s="4">
        <f t="shared" si="11"/>
        <v>7.8</v>
      </c>
    </row>
    <row r="162" spans="1:35" x14ac:dyDescent="0.3">
      <c r="A162" t="s">
        <v>9</v>
      </c>
      <c r="B162" t="s">
        <v>611</v>
      </c>
      <c r="C162">
        <v>145</v>
      </c>
      <c r="D162">
        <v>117235247</v>
      </c>
      <c r="E162" s="3">
        <f t="shared" si="8"/>
        <v>117.235247</v>
      </c>
      <c r="F162" t="s">
        <v>356</v>
      </c>
      <c r="G162" t="s">
        <v>1797</v>
      </c>
      <c r="N162" t="s">
        <v>1958</v>
      </c>
      <c r="O162" t="s">
        <v>12</v>
      </c>
      <c r="P162" t="s">
        <v>13</v>
      </c>
      <c r="Q162" t="s">
        <v>24</v>
      </c>
      <c r="R162" s="3">
        <f t="shared" si="9"/>
        <v>0.96</v>
      </c>
      <c r="S162">
        <v>960000</v>
      </c>
      <c r="T162">
        <v>1976</v>
      </c>
      <c r="U162">
        <v>8.1</v>
      </c>
      <c r="V162" s="3">
        <f t="shared" si="10"/>
        <v>116.27524700000001</v>
      </c>
      <c r="W162" s="3"/>
      <c r="AH162" t="str">
        <v>Michael Sucsy</v>
      </c>
      <c r="AI162" s="4">
        <f t="shared" si="11"/>
        <v>6.8</v>
      </c>
    </row>
    <row r="163" spans="1:35" x14ac:dyDescent="0.3">
      <c r="A163" t="s">
        <v>9</v>
      </c>
      <c r="B163" t="s">
        <v>165</v>
      </c>
      <c r="C163">
        <v>115</v>
      </c>
      <c r="D163">
        <v>195329763</v>
      </c>
      <c r="E163" s="3">
        <f t="shared" si="8"/>
        <v>195.32976300000001</v>
      </c>
      <c r="F163" t="s">
        <v>171</v>
      </c>
      <c r="G163" t="s">
        <v>134</v>
      </c>
      <c r="H163" t="s">
        <v>1790</v>
      </c>
      <c r="I163" t="s">
        <v>205</v>
      </c>
      <c r="J163" t="s">
        <v>1789</v>
      </c>
      <c r="K163" t="s">
        <v>1786</v>
      </c>
      <c r="N163" t="s">
        <v>1959</v>
      </c>
      <c r="O163" t="s">
        <v>12</v>
      </c>
      <c r="P163" t="s">
        <v>13</v>
      </c>
      <c r="Q163" t="s">
        <v>24</v>
      </c>
      <c r="R163" s="3">
        <f t="shared" si="9"/>
        <v>80</v>
      </c>
      <c r="S163">
        <v>80000000</v>
      </c>
      <c r="T163">
        <v>2006</v>
      </c>
      <c r="U163">
        <v>6.9</v>
      </c>
      <c r="V163" s="3">
        <f t="shared" si="10"/>
        <v>115.32976300000001</v>
      </c>
      <c r="W163" s="3"/>
      <c r="AH163" t="str">
        <v>Olivier Megaton</v>
      </c>
      <c r="AI163" s="4">
        <f t="shared" si="11"/>
        <v>6.2333333333333343</v>
      </c>
    </row>
    <row r="164" spans="1:35" x14ac:dyDescent="0.3">
      <c r="A164" t="s">
        <v>9</v>
      </c>
      <c r="B164" t="s">
        <v>753</v>
      </c>
      <c r="C164">
        <v>108</v>
      </c>
      <c r="D164">
        <v>145096820</v>
      </c>
      <c r="E164" s="3">
        <f t="shared" si="8"/>
        <v>145.09682000000001</v>
      </c>
      <c r="F164" t="s">
        <v>205</v>
      </c>
      <c r="N164" t="s">
        <v>1960</v>
      </c>
      <c r="O164" t="s">
        <v>12</v>
      </c>
      <c r="P164" t="s">
        <v>13</v>
      </c>
      <c r="Q164" t="s">
        <v>90</v>
      </c>
      <c r="R164" s="3">
        <f t="shared" si="9"/>
        <v>30</v>
      </c>
      <c r="S164">
        <v>30000000</v>
      </c>
      <c r="T164">
        <v>2001</v>
      </c>
      <c r="U164">
        <v>6.4</v>
      </c>
      <c r="V164" s="3">
        <f t="shared" si="10"/>
        <v>115.09682000000001</v>
      </c>
      <c r="W164" s="3"/>
      <c r="AH164" t="str">
        <v>Darren Aronofsky</v>
      </c>
      <c r="AI164" s="4">
        <f t="shared" si="11"/>
        <v>7.4833333333333316</v>
      </c>
    </row>
    <row r="165" spans="1:35" x14ac:dyDescent="0.3">
      <c r="A165" t="s">
        <v>9</v>
      </c>
      <c r="B165" t="s">
        <v>384</v>
      </c>
      <c r="C165">
        <v>116</v>
      </c>
      <c r="D165">
        <v>148085755</v>
      </c>
      <c r="E165" s="3">
        <f t="shared" si="8"/>
        <v>148.08575500000001</v>
      </c>
      <c r="F165" t="s">
        <v>356</v>
      </c>
      <c r="N165" t="s">
        <v>1961</v>
      </c>
      <c r="O165" t="s">
        <v>12</v>
      </c>
      <c r="P165" t="s">
        <v>13</v>
      </c>
      <c r="Q165" t="s">
        <v>90</v>
      </c>
      <c r="R165" s="3">
        <f t="shared" si="9"/>
        <v>33</v>
      </c>
      <c r="S165">
        <v>33000000</v>
      </c>
      <c r="T165">
        <v>2008</v>
      </c>
      <c r="U165">
        <v>8.1999999999999993</v>
      </c>
      <c r="V165" s="3">
        <f t="shared" si="10"/>
        <v>115.08575500000001</v>
      </c>
      <c r="W165" s="3"/>
      <c r="AH165" t="str">
        <v>John Cornell</v>
      </c>
      <c r="AI165" s="4">
        <f t="shared" si="11"/>
        <v>5.5</v>
      </c>
    </row>
    <row r="166" spans="1:35" x14ac:dyDescent="0.3">
      <c r="A166" t="s">
        <v>9</v>
      </c>
      <c r="B166" t="s">
        <v>16</v>
      </c>
      <c r="C166">
        <v>122</v>
      </c>
      <c r="D166">
        <v>130058047</v>
      </c>
      <c r="E166" s="3">
        <f t="shared" si="8"/>
        <v>130.05804699999999</v>
      </c>
      <c r="F166" t="s">
        <v>356</v>
      </c>
      <c r="N166" t="s">
        <v>1962</v>
      </c>
      <c r="O166" t="s">
        <v>12</v>
      </c>
      <c r="P166" t="s">
        <v>13</v>
      </c>
      <c r="Q166" t="s">
        <v>90</v>
      </c>
      <c r="R166" s="3">
        <f t="shared" si="9"/>
        <v>15</v>
      </c>
      <c r="S166">
        <v>15000000</v>
      </c>
      <c r="T166">
        <v>1999</v>
      </c>
      <c r="U166">
        <v>8.4</v>
      </c>
      <c r="V166" s="3">
        <f t="shared" si="10"/>
        <v>115.05804699999999</v>
      </c>
      <c r="W166" s="3"/>
      <c r="AH166" t="str">
        <v>John McTiernan</v>
      </c>
      <c r="AI166" s="4">
        <f t="shared" si="11"/>
        <v>6.63</v>
      </c>
    </row>
    <row r="167" spans="1:35" x14ac:dyDescent="0.3">
      <c r="A167" t="s">
        <v>9</v>
      </c>
      <c r="B167" t="s">
        <v>180</v>
      </c>
      <c r="C167">
        <v>112</v>
      </c>
      <c r="D167">
        <v>115000000</v>
      </c>
      <c r="E167" s="3">
        <f t="shared" si="8"/>
        <v>115</v>
      </c>
      <c r="F167" t="s">
        <v>205</v>
      </c>
      <c r="G167" t="s">
        <v>356</v>
      </c>
      <c r="H167" t="s">
        <v>1798</v>
      </c>
      <c r="N167" t="s">
        <v>1963</v>
      </c>
      <c r="O167" t="s">
        <v>12</v>
      </c>
      <c r="P167" t="s">
        <v>13</v>
      </c>
      <c r="Q167" t="s">
        <v>24</v>
      </c>
      <c r="R167" s="3">
        <f t="shared" si="9"/>
        <v>0.77700000000000002</v>
      </c>
      <c r="S167">
        <v>777000</v>
      </c>
      <c r="T167">
        <v>1973</v>
      </c>
      <c r="U167">
        <v>7.5</v>
      </c>
      <c r="V167" s="3">
        <f t="shared" si="10"/>
        <v>114.223</v>
      </c>
      <c r="W167" s="3"/>
      <c r="AH167" t="str">
        <v>Phyllida Lloyd</v>
      </c>
      <c r="AI167" s="4">
        <f t="shared" si="11"/>
        <v>6.35</v>
      </c>
    </row>
    <row r="168" spans="1:35" x14ac:dyDescent="0.3">
      <c r="A168" t="s">
        <v>9</v>
      </c>
      <c r="B168" t="s">
        <v>502</v>
      </c>
      <c r="C168">
        <v>118</v>
      </c>
      <c r="D168">
        <v>150368971</v>
      </c>
      <c r="E168" s="3">
        <f t="shared" si="8"/>
        <v>150.36897099999999</v>
      </c>
      <c r="F168" t="s">
        <v>205</v>
      </c>
      <c r="G168" t="s">
        <v>1792</v>
      </c>
      <c r="N168" t="s">
        <v>1964</v>
      </c>
      <c r="O168" t="s">
        <v>12</v>
      </c>
      <c r="P168" t="s">
        <v>13</v>
      </c>
      <c r="Q168" t="s">
        <v>90</v>
      </c>
      <c r="R168" s="3">
        <f t="shared" si="9"/>
        <v>37</v>
      </c>
      <c r="S168">
        <v>37000000</v>
      </c>
      <c r="T168">
        <v>2013</v>
      </c>
      <c r="U168">
        <v>7</v>
      </c>
      <c r="V168" s="3">
        <f t="shared" si="10"/>
        <v>113.36897099999999</v>
      </c>
      <c r="W168" s="3"/>
      <c r="AH168" t="str">
        <v>Ben Affleck</v>
      </c>
      <c r="AI168" s="4">
        <f t="shared" si="11"/>
        <v>7.65</v>
      </c>
    </row>
    <row r="169" spans="1:35" x14ac:dyDescent="0.3">
      <c r="A169" t="s">
        <v>9</v>
      </c>
      <c r="B169" t="s">
        <v>392</v>
      </c>
      <c r="C169">
        <v>122</v>
      </c>
      <c r="D169">
        <v>119078393</v>
      </c>
      <c r="E169" s="3">
        <f t="shared" si="8"/>
        <v>119.07839300000001</v>
      </c>
      <c r="F169" t="s">
        <v>20</v>
      </c>
      <c r="G169" t="s">
        <v>356</v>
      </c>
      <c r="H169" t="s">
        <v>1795</v>
      </c>
      <c r="N169" t="s">
        <v>1965</v>
      </c>
      <c r="O169" t="s">
        <v>12</v>
      </c>
      <c r="P169" t="s">
        <v>13</v>
      </c>
      <c r="Q169" t="s">
        <v>90</v>
      </c>
      <c r="R169" s="3">
        <f t="shared" si="9"/>
        <v>6</v>
      </c>
      <c r="S169">
        <v>6000000</v>
      </c>
      <c r="T169">
        <v>2004</v>
      </c>
      <c r="U169">
        <v>7.5</v>
      </c>
      <c r="V169" s="3">
        <f t="shared" si="10"/>
        <v>113.07839300000001</v>
      </c>
      <c r="W169" s="3"/>
      <c r="AH169" t="str">
        <v>James Mangold</v>
      </c>
      <c r="AI169" s="4">
        <f t="shared" si="11"/>
        <v>7.0749999999999993</v>
      </c>
    </row>
    <row r="170" spans="1:35" x14ac:dyDescent="0.3">
      <c r="A170" t="s">
        <v>9</v>
      </c>
      <c r="B170" t="s">
        <v>145</v>
      </c>
      <c r="C170">
        <v>120</v>
      </c>
      <c r="D170">
        <v>128067808</v>
      </c>
      <c r="E170" s="3">
        <f t="shared" si="8"/>
        <v>128.06780800000001</v>
      </c>
      <c r="F170" t="s">
        <v>171</v>
      </c>
      <c r="G170" t="s">
        <v>356</v>
      </c>
      <c r="H170" t="s">
        <v>1788</v>
      </c>
      <c r="N170" t="s">
        <v>1966</v>
      </c>
      <c r="O170" t="s">
        <v>238</v>
      </c>
      <c r="P170" t="s">
        <v>1098</v>
      </c>
      <c r="Q170" t="s">
        <v>14</v>
      </c>
      <c r="R170" s="3">
        <f t="shared" si="9"/>
        <v>15</v>
      </c>
      <c r="S170">
        <v>15000000</v>
      </c>
      <c r="T170">
        <v>2000</v>
      </c>
      <c r="U170">
        <v>7.9</v>
      </c>
      <c r="V170" s="3">
        <f t="shared" si="10"/>
        <v>113.06780800000001</v>
      </c>
      <c r="W170" s="3"/>
      <c r="AH170" t="str">
        <v>Paul Weitz</v>
      </c>
      <c r="AI170" s="4">
        <f t="shared" si="11"/>
        <v>6.0166666666666666</v>
      </c>
    </row>
    <row r="171" spans="1:35" x14ac:dyDescent="0.3">
      <c r="A171" t="s">
        <v>9</v>
      </c>
      <c r="B171" t="s">
        <v>1236</v>
      </c>
      <c r="C171">
        <v>133</v>
      </c>
      <c r="D171">
        <v>124868837</v>
      </c>
      <c r="E171" s="3">
        <f t="shared" si="8"/>
        <v>124.868837</v>
      </c>
      <c r="F171" t="s">
        <v>356</v>
      </c>
      <c r="G171" t="s">
        <v>1788</v>
      </c>
      <c r="N171" t="s">
        <v>1967</v>
      </c>
      <c r="O171" t="s">
        <v>12</v>
      </c>
      <c r="P171" t="s">
        <v>13</v>
      </c>
      <c r="Q171" t="s">
        <v>14</v>
      </c>
      <c r="R171" s="3">
        <f t="shared" si="9"/>
        <v>12</v>
      </c>
      <c r="S171">
        <v>12000000</v>
      </c>
      <c r="T171">
        <v>2014</v>
      </c>
      <c r="U171">
        <v>7.8</v>
      </c>
      <c r="V171" s="3">
        <f t="shared" si="10"/>
        <v>112.868837</v>
      </c>
      <c r="W171" s="3"/>
      <c r="AH171" t="str">
        <v>John Woo</v>
      </c>
      <c r="AI171" s="4">
        <f t="shared" si="11"/>
        <v>6.5166666666666666</v>
      </c>
    </row>
    <row r="172" spans="1:35" x14ac:dyDescent="0.3">
      <c r="A172" t="s">
        <v>9</v>
      </c>
      <c r="B172" t="s">
        <v>273</v>
      </c>
      <c r="C172">
        <v>127</v>
      </c>
      <c r="D172">
        <v>182805123</v>
      </c>
      <c r="E172" s="3">
        <f t="shared" si="8"/>
        <v>182.80512300000001</v>
      </c>
      <c r="F172" t="s">
        <v>205</v>
      </c>
      <c r="G172" t="s">
        <v>1786</v>
      </c>
      <c r="H172" t="s">
        <v>1788</v>
      </c>
      <c r="N172" t="s">
        <v>1968</v>
      </c>
      <c r="O172" t="s">
        <v>12</v>
      </c>
      <c r="P172" t="s">
        <v>13</v>
      </c>
      <c r="Q172" t="s">
        <v>14</v>
      </c>
      <c r="R172" s="3">
        <f t="shared" si="9"/>
        <v>70</v>
      </c>
      <c r="S172">
        <v>70000000</v>
      </c>
      <c r="T172">
        <v>2000</v>
      </c>
      <c r="U172">
        <v>6.4</v>
      </c>
      <c r="V172" s="3">
        <f t="shared" si="10"/>
        <v>112.80512300000001</v>
      </c>
      <c r="W172" s="3"/>
      <c r="AH172" t="str">
        <v>David Frankel</v>
      </c>
      <c r="AI172" s="4">
        <f t="shared" si="11"/>
        <v>6.6</v>
      </c>
    </row>
    <row r="173" spans="1:35" x14ac:dyDescent="0.3">
      <c r="A173" t="s">
        <v>9</v>
      </c>
      <c r="B173" t="s">
        <v>119</v>
      </c>
      <c r="C173">
        <v>135</v>
      </c>
      <c r="D173">
        <v>170708996</v>
      </c>
      <c r="E173" s="3">
        <f t="shared" si="8"/>
        <v>170.70899600000001</v>
      </c>
      <c r="F173" t="s">
        <v>1793</v>
      </c>
      <c r="G173" t="s">
        <v>356</v>
      </c>
      <c r="N173" t="s">
        <v>1969</v>
      </c>
      <c r="O173" t="s">
        <v>12</v>
      </c>
      <c r="P173" t="s">
        <v>13</v>
      </c>
      <c r="Q173" t="s">
        <v>14</v>
      </c>
      <c r="R173" s="3">
        <f t="shared" si="9"/>
        <v>58</v>
      </c>
      <c r="S173">
        <v>58000000</v>
      </c>
      <c r="T173">
        <v>2001</v>
      </c>
      <c r="U173">
        <v>8.1999999999999993</v>
      </c>
      <c r="V173" s="3">
        <f t="shared" si="10"/>
        <v>112.70899600000001</v>
      </c>
      <c r="W173" s="3"/>
      <c r="AH173" t="str">
        <v>Genndy Tartakovsky</v>
      </c>
      <c r="AI173" s="4">
        <f t="shared" si="11"/>
        <v>6.9</v>
      </c>
    </row>
    <row r="174" spans="1:35" x14ac:dyDescent="0.3">
      <c r="A174" t="s">
        <v>9</v>
      </c>
      <c r="B174" t="s">
        <v>66</v>
      </c>
      <c r="C174">
        <v>141</v>
      </c>
      <c r="D174">
        <v>164435221</v>
      </c>
      <c r="E174" s="3">
        <f t="shared" si="8"/>
        <v>164.43522100000001</v>
      </c>
      <c r="F174" t="s">
        <v>1793</v>
      </c>
      <c r="G174" t="s">
        <v>1792</v>
      </c>
      <c r="H174" t="s">
        <v>356</v>
      </c>
      <c r="N174" t="s">
        <v>1970</v>
      </c>
      <c r="O174" t="s">
        <v>12</v>
      </c>
      <c r="P174" t="s">
        <v>13</v>
      </c>
      <c r="Q174" t="s">
        <v>14</v>
      </c>
      <c r="R174" s="3">
        <f t="shared" si="9"/>
        <v>52</v>
      </c>
      <c r="S174">
        <v>52000000</v>
      </c>
      <c r="T174">
        <v>2002</v>
      </c>
      <c r="U174">
        <v>8</v>
      </c>
      <c r="V174" s="3">
        <f t="shared" si="10"/>
        <v>112.43522100000001</v>
      </c>
      <c r="W174" s="3"/>
      <c r="AH174" t="str">
        <v>Paul Tibbitt</v>
      </c>
      <c r="AI174" s="4">
        <f t="shared" si="11"/>
        <v>6</v>
      </c>
    </row>
    <row r="175" spans="1:35" x14ac:dyDescent="0.3">
      <c r="A175" t="s">
        <v>9</v>
      </c>
      <c r="B175" t="s">
        <v>46</v>
      </c>
      <c r="C175">
        <v>124</v>
      </c>
      <c r="D175">
        <v>312057433</v>
      </c>
      <c r="E175" s="3">
        <f t="shared" si="8"/>
        <v>312.057433</v>
      </c>
      <c r="F175" t="s">
        <v>171</v>
      </c>
      <c r="G175" t="s">
        <v>134</v>
      </c>
      <c r="H175" t="s">
        <v>1787</v>
      </c>
      <c r="N175" t="s">
        <v>1971</v>
      </c>
      <c r="O175" t="s">
        <v>12</v>
      </c>
      <c r="P175" t="s">
        <v>13</v>
      </c>
      <c r="Q175" t="s">
        <v>14</v>
      </c>
      <c r="R175" s="3">
        <f t="shared" si="9"/>
        <v>200</v>
      </c>
      <c r="S175">
        <v>200000000</v>
      </c>
      <c r="T175">
        <v>2010</v>
      </c>
      <c r="U175">
        <v>7</v>
      </c>
      <c r="V175" s="3">
        <f t="shared" si="10"/>
        <v>112.057433</v>
      </c>
      <c r="W175" s="3"/>
      <c r="AH175" t="str">
        <v>Joe Johnston</v>
      </c>
      <c r="AI175" s="4">
        <f t="shared" si="11"/>
        <v>6.3250000000000002</v>
      </c>
    </row>
    <row r="176" spans="1:35" x14ac:dyDescent="0.3">
      <c r="A176" t="s">
        <v>9</v>
      </c>
      <c r="B176" t="s">
        <v>304</v>
      </c>
      <c r="C176">
        <v>138</v>
      </c>
      <c r="D176">
        <v>130727000</v>
      </c>
      <c r="E176" s="3">
        <f t="shared" si="8"/>
        <v>130.727</v>
      </c>
      <c r="F176" t="s">
        <v>1792</v>
      </c>
      <c r="G176" t="s">
        <v>356</v>
      </c>
      <c r="H176" t="s">
        <v>620</v>
      </c>
      <c r="I176" t="s">
        <v>918</v>
      </c>
      <c r="N176" t="s">
        <v>1972</v>
      </c>
      <c r="O176" t="s">
        <v>12</v>
      </c>
      <c r="P176" t="s">
        <v>13</v>
      </c>
      <c r="Q176" t="s">
        <v>90</v>
      </c>
      <c r="R176" s="3">
        <f t="shared" si="9"/>
        <v>19</v>
      </c>
      <c r="S176">
        <v>19000000</v>
      </c>
      <c r="T176">
        <v>1991</v>
      </c>
      <c r="U176">
        <v>8.6</v>
      </c>
      <c r="V176" s="3">
        <f t="shared" si="10"/>
        <v>111.727</v>
      </c>
      <c r="W176" s="3"/>
      <c r="AH176" t="str">
        <v>Wes Craven</v>
      </c>
      <c r="AI176" s="4">
        <f t="shared" si="11"/>
        <v>5.97</v>
      </c>
    </row>
    <row r="177" spans="1:35" x14ac:dyDescent="0.3">
      <c r="A177" t="s">
        <v>9</v>
      </c>
      <c r="B177" t="s">
        <v>31</v>
      </c>
      <c r="C177">
        <v>150</v>
      </c>
      <c r="D177">
        <v>291709845</v>
      </c>
      <c r="E177" s="3">
        <f t="shared" si="8"/>
        <v>291.70984499999997</v>
      </c>
      <c r="F177" t="s">
        <v>134</v>
      </c>
      <c r="G177" t="s">
        <v>1789</v>
      </c>
      <c r="H177" t="s">
        <v>1786</v>
      </c>
      <c r="N177" t="s">
        <v>1973</v>
      </c>
      <c r="O177" t="s">
        <v>12</v>
      </c>
      <c r="P177" t="s">
        <v>13</v>
      </c>
      <c r="Q177" t="s">
        <v>24</v>
      </c>
      <c r="R177" s="3">
        <f t="shared" si="9"/>
        <v>180</v>
      </c>
      <c r="S177">
        <v>180000000</v>
      </c>
      <c r="T177">
        <v>2005</v>
      </c>
      <c r="U177">
        <v>6.9</v>
      </c>
      <c r="V177" s="3">
        <f t="shared" si="10"/>
        <v>111.70984499999997</v>
      </c>
      <c r="W177" s="3"/>
      <c r="AH177" t="str">
        <v>Wolfgang Petersen</v>
      </c>
      <c r="AI177" s="4">
        <f t="shared" si="11"/>
        <v>6.7666666666666666</v>
      </c>
    </row>
    <row r="178" spans="1:35" x14ac:dyDescent="0.3">
      <c r="A178" t="s">
        <v>9</v>
      </c>
      <c r="B178" t="s">
        <v>241</v>
      </c>
      <c r="C178">
        <v>108</v>
      </c>
      <c r="D178">
        <v>166225040</v>
      </c>
      <c r="E178" s="3">
        <f t="shared" si="8"/>
        <v>166.22504000000001</v>
      </c>
      <c r="F178" t="s">
        <v>205</v>
      </c>
      <c r="N178" t="s">
        <v>1974</v>
      </c>
      <c r="O178" t="s">
        <v>12</v>
      </c>
      <c r="P178" t="s">
        <v>13</v>
      </c>
      <c r="Q178" t="s">
        <v>14</v>
      </c>
      <c r="R178" s="3">
        <f t="shared" si="9"/>
        <v>55</v>
      </c>
      <c r="S178">
        <v>55000000</v>
      </c>
      <c r="T178">
        <v>2000</v>
      </c>
      <c r="U178">
        <v>7</v>
      </c>
      <c r="V178" s="3">
        <f t="shared" si="10"/>
        <v>111.22504000000001</v>
      </c>
      <c r="W178" s="3"/>
      <c r="AH178" t="str">
        <v>Raja Gosnell</v>
      </c>
      <c r="AI178" s="4">
        <f t="shared" si="11"/>
        <v>4.916666666666667</v>
      </c>
    </row>
    <row r="179" spans="1:35" x14ac:dyDescent="0.3">
      <c r="A179" t="s">
        <v>9</v>
      </c>
      <c r="B179" t="s">
        <v>1072</v>
      </c>
      <c r="C179">
        <v>113</v>
      </c>
      <c r="D179">
        <v>127175354</v>
      </c>
      <c r="E179" s="3">
        <f t="shared" si="8"/>
        <v>127.175354</v>
      </c>
      <c r="F179" t="s">
        <v>205</v>
      </c>
      <c r="N179" t="s">
        <v>1975</v>
      </c>
      <c r="O179" t="s">
        <v>12</v>
      </c>
      <c r="P179" t="s">
        <v>13</v>
      </c>
      <c r="Q179" t="s">
        <v>14</v>
      </c>
      <c r="R179" s="3">
        <f t="shared" si="9"/>
        <v>16</v>
      </c>
      <c r="S179">
        <v>16000000</v>
      </c>
      <c r="T179">
        <v>1994</v>
      </c>
      <c r="U179">
        <v>7.3</v>
      </c>
      <c r="V179" s="3">
        <f t="shared" si="10"/>
        <v>111.175354</v>
      </c>
      <c r="W179" s="3"/>
      <c r="AH179" t="str">
        <v>Lee Daniels</v>
      </c>
      <c r="AI179" s="4">
        <f t="shared" si="11"/>
        <v>7.25</v>
      </c>
    </row>
    <row r="180" spans="1:35" x14ac:dyDescent="0.3">
      <c r="A180" t="s">
        <v>9</v>
      </c>
      <c r="B180" t="s">
        <v>424</v>
      </c>
      <c r="C180">
        <v>122</v>
      </c>
      <c r="D180">
        <v>132088910</v>
      </c>
      <c r="E180" s="3">
        <f t="shared" si="8"/>
        <v>132.08891</v>
      </c>
      <c r="F180" t="s">
        <v>205</v>
      </c>
      <c r="G180" t="s">
        <v>356</v>
      </c>
      <c r="H180" t="s">
        <v>1788</v>
      </c>
      <c r="N180" t="s">
        <v>1976</v>
      </c>
      <c r="O180" t="s">
        <v>12</v>
      </c>
      <c r="P180" t="s">
        <v>13</v>
      </c>
      <c r="Q180" t="s">
        <v>90</v>
      </c>
      <c r="R180" s="3">
        <f t="shared" si="9"/>
        <v>21</v>
      </c>
      <c r="S180">
        <v>21000000</v>
      </c>
      <c r="T180">
        <v>2012</v>
      </c>
      <c r="U180">
        <v>7.8</v>
      </c>
      <c r="V180" s="3">
        <f t="shared" si="10"/>
        <v>111.08891</v>
      </c>
      <c r="W180" s="3"/>
      <c r="AH180" t="str">
        <v>Mike Gabriel</v>
      </c>
      <c r="AI180" s="4">
        <f t="shared" si="11"/>
        <v>6.6</v>
      </c>
    </row>
    <row r="181" spans="1:35" x14ac:dyDescent="0.3">
      <c r="A181" t="s">
        <v>9</v>
      </c>
      <c r="B181" t="s">
        <v>333</v>
      </c>
      <c r="C181">
        <v>121</v>
      </c>
      <c r="D181">
        <v>123922370</v>
      </c>
      <c r="E181" s="3">
        <f t="shared" si="8"/>
        <v>123.92237</v>
      </c>
      <c r="F181" t="s">
        <v>1793</v>
      </c>
      <c r="G181" t="s">
        <v>205</v>
      </c>
      <c r="H181" t="s">
        <v>356</v>
      </c>
      <c r="I181" t="s">
        <v>1795</v>
      </c>
      <c r="N181" t="s">
        <v>1977</v>
      </c>
      <c r="O181" t="s">
        <v>12</v>
      </c>
      <c r="P181" t="s">
        <v>13</v>
      </c>
      <c r="Q181" t="s">
        <v>90</v>
      </c>
      <c r="R181" s="3">
        <f t="shared" si="9"/>
        <v>13</v>
      </c>
      <c r="S181">
        <v>13000000</v>
      </c>
      <c r="T181">
        <v>1987</v>
      </c>
      <c r="U181">
        <v>7.3</v>
      </c>
      <c r="V181" s="3">
        <f t="shared" si="10"/>
        <v>110.92237</v>
      </c>
      <c r="W181" s="3"/>
      <c r="AH181" t="str">
        <v>Luc Besson</v>
      </c>
      <c r="AI181" s="4">
        <f t="shared" si="11"/>
        <v>6.625</v>
      </c>
    </row>
    <row r="182" spans="1:35" x14ac:dyDescent="0.3">
      <c r="A182" t="s">
        <v>9</v>
      </c>
      <c r="B182" t="s">
        <v>385</v>
      </c>
      <c r="C182">
        <v>82</v>
      </c>
      <c r="D182">
        <v>128505958</v>
      </c>
      <c r="E182" s="3">
        <f t="shared" si="8"/>
        <v>128.50595799999999</v>
      </c>
      <c r="F182" t="s">
        <v>205</v>
      </c>
      <c r="N182" t="s">
        <v>1978</v>
      </c>
      <c r="O182" t="s">
        <v>12</v>
      </c>
      <c r="P182" t="s">
        <v>13</v>
      </c>
      <c r="Q182" t="s">
        <v>90</v>
      </c>
      <c r="R182" s="3">
        <f t="shared" si="9"/>
        <v>18</v>
      </c>
      <c r="S182">
        <v>18000000</v>
      </c>
      <c r="T182">
        <v>2006</v>
      </c>
      <c r="U182">
        <v>7.3</v>
      </c>
      <c r="V182" s="3">
        <f t="shared" si="10"/>
        <v>110.50595799999999</v>
      </c>
      <c r="W182" s="3"/>
      <c r="AH182" t="str">
        <v>Bibo Bergeron</v>
      </c>
      <c r="AI182" s="4">
        <f t="shared" si="11"/>
        <v>6.45</v>
      </c>
    </row>
    <row r="183" spans="1:35" x14ac:dyDescent="0.3">
      <c r="A183" t="s">
        <v>9</v>
      </c>
      <c r="B183" t="s">
        <v>424</v>
      </c>
      <c r="C183">
        <v>138</v>
      </c>
      <c r="D183">
        <v>150117807</v>
      </c>
      <c r="E183" s="3">
        <f t="shared" si="8"/>
        <v>150.117807</v>
      </c>
      <c r="F183" t="s">
        <v>1792</v>
      </c>
      <c r="G183" t="s">
        <v>356</v>
      </c>
      <c r="N183" t="s">
        <v>1979</v>
      </c>
      <c r="O183" t="s">
        <v>12</v>
      </c>
      <c r="P183" t="s">
        <v>13</v>
      </c>
      <c r="Q183" t="s">
        <v>90</v>
      </c>
      <c r="R183" s="3">
        <f t="shared" si="9"/>
        <v>40</v>
      </c>
      <c r="S183">
        <v>40000000</v>
      </c>
      <c r="T183">
        <v>2013</v>
      </c>
      <c r="U183">
        <v>7.3</v>
      </c>
      <c r="V183" s="3">
        <f t="shared" si="10"/>
        <v>110.117807</v>
      </c>
      <c r="W183" s="3"/>
      <c r="AH183" t="str">
        <v>Boaz Yakin</v>
      </c>
      <c r="AI183" s="4">
        <f t="shared" si="11"/>
        <v>7.0333333333333341</v>
      </c>
    </row>
    <row r="184" spans="1:35" x14ac:dyDescent="0.3">
      <c r="A184" t="s">
        <v>9</v>
      </c>
      <c r="B184" t="s">
        <v>119</v>
      </c>
      <c r="C184">
        <v>140</v>
      </c>
      <c r="D184">
        <v>172071312</v>
      </c>
      <c r="E184" s="3">
        <f t="shared" si="8"/>
        <v>172.07131200000001</v>
      </c>
      <c r="F184" t="s">
        <v>134</v>
      </c>
      <c r="G184" t="s">
        <v>356</v>
      </c>
      <c r="H184" t="s">
        <v>1794</v>
      </c>
      <c r="N184" t="s">
        <v>1980</v>
      </c>
      <c r="O184" t="s">
        <v>12</v>
      </c>
      <c r="P184" t="s">
        <v>13</v>
      </c>
      <c r="Q184" t="s">
        <v>24</v>
      </c>
      <c r="R184" s="3">
        <f t="shared" si="9"/>
        <v>62</v>
      </c>
      <c r="S184">
        <v>62000000</v>
      </c>
      <c r="T184">
        <v>1995</v>
      </c>
      <c r="U184">
        <v>7.6</v>
      </c>
      <c r="V184" s="3">
        <f t="shared" si="10"/>
        <v>110.07131200000001</v>
      </c>
      <c r="W184" s="3"/>
      <c r="AH184" t="str">
        <v>Neill Blomkamp</v>
      </c>
      <c r="AI184" s="4">
        <f t="shared" si="11"/>
        <v>7.166666666666667</v>
      </c>
    </row>
    <row r="185" spans="1:35" x14ac:dyDescent="0.3">
      <c r="A185" t="s">
        <v>9</v>
      </c>
      <c r="B185" t="s">
        <v>144</v>
      </c>
      <c r="C185">
        <v>121</v>
      </c>
      <c r="D185">
        <v>144731527</v>
      </c>
      <c r="E185" s="3">
        <f t="shared" si="8"/>
        <v>144.731527</v>
      </c>
      <c r="F185" t="s">
        <v>171</v>
      </c>
      <c r="G185" t="s">
        <v>1792</v>
      </c>
      <c r="H185" t="s">
        <v>918</v>
      </c>
      <c r="N185" t="s">
        <v>1981</v>
      </c>
      <c r="O185" t="s">
        <v>12</v>
      </c>
      <c r="P185" t="s">
        <v>13</v>
      </c>
      <c r="Q185" t="s">
        <v>90</v>
      </c>
      <c r="R185" s="3">
        <f t="shared" si="9"/>
        <v>35</v>
      </c>
      <c r="S185">
        <v>35000000</v>
      </c>
      <c r="T185">
        <v>1992</v>
      </c>
      <c r="U185">
        <v>6.7</v>
      </c>
      <c r="V185" s="3">
        <f t="shared" si="10"/>
        <v>109.731527</v>
      </c>
      <c r="W185" s="3"/>
      <c r="AH185" t="str">
        <v>Brian Levant</v>
      </c>
      <c r="AI185" s="4">
        <f t="shared" si="11"/>
        <v>4.8166666666666664</v>
      </c>
    </row>
    <row r="186" spans="1:35" x14ac:dyDescent="0.3">
      <c r="A186" t="s">
        <v>9</v>
      </c>
      <c r="B186" t="s">
        <v>173</v>
      </c>
      <c r="C186">
        <v>99</v>
      </c>
      <c r="D186">
        <v>134141530</v>
      </c>
      <c r="E186" s="3">
        <f t="shared" si="8"/>
        <v>134.14152999999999</v>
      </c>
      <c r="F186" t="s">
        <v>171</v>
      </c>
      <c r="G186" t="s">
        <v>205</v>
      </c>
      <c r="H186" t="s">
        <v>1792</v>
      </c>
      <c r="I186" t="s">
        <v>1788</v>
      </c>
      <c r="N186" t="s">
        <v>1982</v>
      </c>
      <c r="O186" t="s">
        <v>12</v>
      </c>
      <c r="P186" t="s">
        <v>13</v>
      </c>
      <c r="Q186" t="s">
        <v>14</v>
      </c>
      <c r="R186" s="3">
        <f t="shared" si="9"/>
        <v>25</v>
      </c>
      <c r="S186">
        <v>25000000</v>
      </c>
      <c r="T186">
        <v>2014</v>
      </c>
      <c r="U186">
        <v>6.2</v>
      </c>
      <c r="V186" s="3">
        <f t="shared" si="10"/>
        <v>109.14152999999999</v>
      </c>
      <c r="W186" s="3"/>
      <c r="AH186" t="str">
        <v>Mark Osborne</v>
      </c>
      <c r="AI186" s="4">
        <f t="shared" si="11"/>
        <v>7.6999999999999993</v>
      </c>
    </row>
    <row r="187" spans="1:35" x14ac:dyDescent="0.3">
      <c r="A187" t="s">
        <v>9</v>
      </c>
      <c r="B187" t="s">
        <v>66</v>
      </c>
      <c r="C187">
        <v>135</v>
      </c>
      <c r="D187">
        <v>128300000</v>
      </c>
      <c r="E187" s="3">
        <f t="shared" si="8"/>
        <v>128.30000000000001</v>
      </c>
      <c r="F187" t="s">
        <v>356</v>
      </c>
      <c r="G187" t="s">
        <v>1787</v>
      </c>
      <c r="N187" t="s">
        <v>1983</v>
      </c>
      <c r="O187" t="s">
        <v>12</v>
      </c>
      <c r="P187" t="s">
        <v>13</v>
      </c>
      <c r="Q187" t="s">
        <v>24</v>
      </c>
      <c r="R187" s="3">
        <f t="shared" si="9"/>
        <v>19.400870000000001</v>
      </c>
      <c r="S187">
        <v>19400870</v>
      </c>
      <c r="T187">
        <v>1977</v>
      </c>
      <c r="U187">
        <v>7.7</v>
      </c>
      <c r="V187" s="3">
        <f t="shared" si="10"/>
        <v>108.89913000000001</v>
      </c>
      <c r="W187" s="3"/>
      <c r="AH187" t="str">
        <v>Peter Berg</v>
      </c>
      <c r="AI187" s="4">
        <f t="shared" si="11"/>
        <v>6.666666666666667</v>
      </c>
    </row>
    <row r="188" spans="1:35" x14ac:dyDescent="0.3">
      <c r="A188" t="s">
        <v>9</v>
      </c>
      <c r="B188" t="s">
        <v>73</v>
      </c>
      <c r="C188">
        <v>136</v>
      </c>
      <c r="D188">
        <v>171383253</v>
      </c>
      <c r="E188" s="3">
        <f t="shared" si="8"/>
        <v>171.383253</v>
      </c>
      <c r="F188" t="s">
        <v>171</v>
      </c>
      <c r="G188" t="s">
        <v>1787</v>
      </c>
      <c r="N188" t="s">
        <v>1984</v>
      </c>
      <c r="O188" t="s">
        <v>12</v>
      </c>
      <c r="P188" t="s">
        <v>13</v>
      </c>
      <c r="Q188" t="s">
        <v>90</v>
      </c>
      <c r="R188" s="3">
        <f t="shared" si="9"/>
        <v>63</v>
      </c>
      <c r="S188">
        <v>63000000</v>
      </c>
      <c r="T188">
        <v>1999</v>
      </c>
      <c r="U188">
        <v>8.6999999999999993</v>
      </c>
      <c r="V188" s="3">
        <f t="shared" si="10"/>
        <v>108.383253</v>
      </c>
      <c r="W188" s="3"/>
      <c r="AH188" t="str">
        <v>Justin Lin</v>
      </c>
      <c r="AI188" s="4">
        <f t="shared" si="11"/>
        <v>6.8400000000000007</v>
      </c>
    </row>
    <row r="189" spans="1:35" x14ac:dyDescent="0.3">
      <c r="A189" t="s">
        <v>9</v>
      </c>
      <c r="B189" t="s">
        <v>345</v>
      </c>
      <c r="C189">
        <v>87</v>
      </c>
      <c r="D189">
        <v>183132370</v>
      </c>
      <c r="E189" s="3">
        <f t="shared" si="8"/>
        <v>183.13237000000001</v>
      </c>
      <c r="F189" t="s">
        <v>134</v>
      </c>
      <c r="G189" t="s">
        <v>1790</v>
      </c>
      <c r="H189" t="s">
        <v>205</v>
      </c>
      <c r="N189" t="s">
        <v>1985</v>
      </c>
      <c r="O189" t="s">
        <v>12</v>
      </c>
      <c r="P189" t="s">
        <v>13</v>
      </c>
      <c r="Q189" t="s">
        <v>14</v>
      </c>
      <c r="R189" s="3">
        <f t="shared" si="9"/>
        <v>75</v>
      </c>
      <c r="S189">
        <v>75000000</v>
      </c>
      <c r="T189">
        <v>2007</v>
      </c>
      <c r="U189">
        <v>7.4</v>
      </c>
      <c r="V189" s="3">
        <f t="shared" si="10"/>
        <v>108.13237000000001</v>
      </c>
      <c r="W189" s="3"/>
      <c r="AH189" t="str">
        <v>Mark Waters</v>
      </c>
      <c r="AI189" s="4">
        <f t="shared" si="11"/>
        <v>6.3</v>
      </c>
    </row>
    <row r="190" spans="1:35" x14ac:dyDescent="0.3">
      <c r="A190" t="s">
        <v>9</v>
      </c>
      <c r="B190" t="s">
        <v>1512</v>
      </c>
      <c r="C190">
        <v>84</v>
      </c>
      <c r="D190">
        <v>107917283</v>
      </c>
      <c r="E190" s="3">
        <f t="shared" si="8"/>
        <v>107.917283</v>
      </c>
      <c r="F190" t="s">
        <v>620</v>
      </c>
      <c r="N190" t="s">
        <v>1986</v>
      </c>
      <c r="O190" t="s">
        <v>12</v>
      </c>
      <c r="P190" t="s">
        <v>13</v>
      </c>
      <c r="Q190" t="s">
        <v>90</v>
      </c>
      <c r="R190" s="3">
        <f t="shared" si="9"/>
        <v>1.4999999999999999E-2</v>
      </c>
      <c r="S190">
        <v>15000</v>
      </c>
      <c r="T190">
        <v>2007</v>
      </c>
      <c r="U190">
        <v>6.3</v>
      </c>
      <c r="V190" s="3">
        <f t="shared" si="10"/>
        <v>107.902283</v>
      </c>
      <c r="W190" s="3"/>
      <c r="AH190" t="str">
        <v>Joel Schumacher</v>
      </c>
      <c r="AI190" s="4">
        <f t="shared" si="11"/>
        <v>6.3416666666666659</v>
      </c>
    </row>
    <row r="191" spans="1:35" x14ac:dyDescent="0.3">
      <c r="A191" t="s">
        <v>9</v>
      </c>
      <c r="B191" t="s">
        <v>61</v>
      </c>
      <c r="C191">
        <v>127</v>
      </c>
      <c r="D191">
        <v>257704099</v>
      </c>
      <c r="E191" s="3">
        <f t="shared" si="8"/>
        <v>257.70409899999999</v>
      </c>
      <c r="F191" t="s">
        <v>171</v>
      </c>
      <c r="G191" t="s">
        <v>134</v>
      </c>
      <c r="H191" t="s">
        <v>1787</v>
      </c>
      <c r="N191" t="s">
        <v>1987</v>
      </c>
      <c r="O191" t="s">
        <v>12</v>
      </c>
      <c r="P191" t="s">
        <v>13</v>
      </c>
      <c r="Q191" t="s">
        <v>14</v>
      </c>
      <c r="R191" s="3">
        <f t="shared" si="9"/>
        <v>150</v>
      </c>
      <c r="S191">
        <v>150000000</v>
      </c>
      <c r="T191">
        <v>2009</v>
      </c>
      <c r="U191">
        <v>8</v>
      </c>
      <c r="V191" s="3">
        <f t="shared" si="10"/>
        <v>107.70409899999999</v>
      </c>
      <c r="W191" s="3"/>
      <c r="AH191" t="str">
        <v>Rupert Wyatt</v>
      </c>
      <c r="AI191" s="4">
        <f t="shared" si="11"/>
        <v>6.8</v>
      </c>
    </row>
    <row r="192" spans="1:35" x14ac:dyDescent="0.3">
      <c r="A192" t="s">
        <v>9</v>
      </c>
      <c r="B192" t="s">
        <v>493</v>
      </c>
      <c r="C192">
        <v>133</v>
      </c>
      <c r="D192">
        <v>112000000</v>
      </c>
      <c r="E192" s="3">
        <f t="shared" si="8"/>
        <v>112</v>
      </c>
      <c r="F192" t="s">
        <v>356</v>
      </c>
      <c r="N192" t="s">
        <v>1988</v>
      </c>
      <c r="O192" t="s">
        <v>12</v>
      </c>
      <c r="P192" t="s">
        <v>13</v>
      </c>
      <c r="Q192" t="s">
        <v>90</v>
      </c>
      <c r="R192" s="3">
        <f t="shared" si="9"/>
        <v>4.4000000000000004</v>
      </c>
      <c r="S192">
        <v>4400000</v>
      </c>
      <c r="T192">
        <v>1975</v>
      </c>
      <c r="U192">
        <v>8.6999999999999993</v>
      </c>
      <c r="V192" s="3">
        <f t="shared" si="10"/>
        <v>107.6</v>
      </c>
      <c r="W192" s="3"/>
      <c r="AH192" t="str">
        <v>Darren Lynn Bousman</v>
      </c>
      <c r="AI192" s="4">
        <f t="shared" si="11"/>
        <v>6.3500000000000005</v>
      </c>
    </row>
    <row r="193" spans="1:35" x14ac:dyDescent="0.3">
      <c r="A193" t="s">
        <v>9</v>
      </c>
      <c r="B193" t="s">
        <v>465</v>
      </c>
      <c r="C193">
        <v>117</v>
      </c>
      <c r="D193">
        <v>162586036</v>
      </c>
      <c r="E193" s="3">
        <f t="shared" si="8"/>
        <v>162.58603600000001</v>
      </c>
      <c r="F193" t="s">
        <v>1793</v>
      </c>
      <c r="G193" t="s">
        <v>356</v>
      </c>
      <c r="N193" t="s">
        <v>1989</v>
      </c>
      <c r="O193" t="s">
        <v>12</v>
      </c>
      <c r="P193" t="s">
        <v>13</v>
      </c>
      <c r="Q193" t="s">
        <v>14</v>
      </c>
      <c r="R193" s="3">
        <f t="shared" si="9"/>
        <v>55</v>
      </c>
      <c r="S193">
        <v>55000000</v>
      </c>
      <c r="T193">
        <v>2006</v>
      </c>
      <c r="U193">
        <v>8</v>
      </c>
      <c r="V193" s="3">
        <f t="shared" si="10"/>
        <v>107.58603600000001</v>
      </c>
      <c r="W193" s="3"/>
      <c r="AH193" t="str">
        <v>Jeannot Szwarc</v>
      </c>
      <c r="AI193" s="4">
        <f t="shared" si="11"/>
        <v>5.7</v>
      </c>
    </row>
    <row r="194" spans="1:35" x14ac:dyDescent="0.3">
      <c r="A194" t="s">
        <v>9</v>
      </c>
      <c r="B194" t="s">
        <v>335</v>
      </c>
      <c r="C194">
        <v>118</v>
      </c>
      <c r="D194">
        <v>177575142</v>
      </c>
      <c r="E194" s="3">
        <f t="shared" ref="E194:E257" si="12">D194/1000000</f>
        <v>177.575142</v>
      </c>
      <c r="F194" t="s">
        <v>205</v>
      </c>
      <c r="G194" t="s">
        <v>1788</v>
      </c>
      <c r="N194" t="s">
        <v>1990</v>
      </c>
      <c r="O194" t="s">
        <v>12</v>
      </c>
      <c r="P194" t="s">
        <v>13</v>
      </c>
      <c r="Q194" t="s">
        <v>14</v>
      </c>
      <c r="R194" s="3">
        <f t="shared" ref="R194:R257" si="13">S194/1000000</f>
        <v>70</v>
      </c>
      <c r="S194">
        <v>70000000</v>
      </c>
      <c r="T194">
        <v>2005</v>
      </c>
      <c r="U194">
        <v>6.6</v>
      </c>
      <c r="V194" s="3">
        <f t="shared" ref="V194:V257" si="14">E194-R194</f>
        <v>107.575142</v>
      </c>
      <c r="W194" s="3"/>
      <c r="AH194" t="str">
        <v>Tod Williams</v>
      </c>
      <c r="AI194" s="4">
        <f t="shared" ref="AI194:AI257" si="15">AVERAGEIFS($U$2:$U$3724, $B$2:$B$3724, AH194)</f>
        <v>5.7</v>
      </c>
    </row>
    <row r="195" spans="1:35" x14ac:dyDescent="0.3">
      <c r="A195" t="s">
        <v>9</v>
      </c>
      <c r="B195" t="s">
        <v>101</v>
      </c>
      <c r="C195">
        <v>149</v>
      </c>
      <c r="D195">
        <v>167735396</v>
      </c>
      <c r="E195" s="3">
        <f t="shared" si="12"/>
        <v>167.73539600000001</v>
      </c>
      <c r="F195" t="s">
        <v>1792</v>
      </c>
      <c r="G195" t="s">
        <v>356</v>
      </c>
      <c r="H195" t="s">
        <v>1796</v>
      </c>
      <c r="I195" t="s">
        <v>918</v>
      </c>
      <c r="N195" t="s">
        <v>1991</v>
      </c>
      <c r="O195" t="s">
        <v>12</v>
      </c>
      <c r="P195" t="s">
        <v>13</v>
      </c>
      <c r="Q195" t="s">
        <v>90</v>
      </c>
      <c r="R195" s="3">
        <f t="shared" si="13"/>
        <v>61</v>
      </c>
      <c r="S195">
        <v>61000000</v>
      </c>
      <c r="T195">
        <v>2014</v>
      </c>
      <c r="U195">
        <v>8.1</v>
      </c>
      <c r="V195" s="3">
        <f t="shared" si="14"/>
        <v>106.73539600000001</v>
      </c>
      <c r="W195" s="3"/>
      <c r="AH195" t="str">
        <v>Norman Ferguson</v>
      </c>
      <c r="AI195" s="4">
        <f t="shared" si="15"/>
        <v>7.5</v>
      </c>
    </row>
    <row r="196" spans="1:35" x14ac:dyDescent="0.3">
      <c r="A196" t="s">
        <v>9</v>
      </c>
      <c r="B196" t="s">
        <v>194</v>
      </c>
      <c r="C196">
        <v>110</v>
      </c>
      <c r="D196">
        <v>113709992</v>
      </c>
      <c r="E196" s="3">
        <f t="shared" si="12"/>
        <v>113.709992</v>
      </c>
      <c r="F196" t="s">
        <v>205</v>
      </c>
      <c r="G196" t="s">
        <v>356</v>
      </c>
      <c r="N196" t="s">
        <v>1992</v>
      </c>
      <c r="O196" t="s">
        <v>12</v>
      </c>
      <c r="P196" t="s">
        <v>13</v>
      </c>
      <c r="Q196" t="s">
        <v>90</v>
      </c>
      <c r="R196" s="3">
        <f t="shared" si="13"/>
        <v>7</v>
      </c>
      <c r="S196">
        <v>7000000</v>
      </c>
      <c r="T196">
        <v>2012</v>
      </c>
      <c r="U196">
        <v>6.1</v>
      </c>
      <c r="V196" s="3">
        <f t="shared" si="14"/>
        <v>106.709992</v>
      </c>
      <c r="W196" s="3"/>
      <c r="AH196" t="str">
        <v>P.J. Hogan</v>
      </c>
      <c r="AI196" s="4">
        <f t="shared" si="15"/>
        <v>6.3</v>
      </c>
    </row>
    <row r="197" spans="1:35" x14ac:dyDescent="0.3">
      <c r="A197" t="s">
        <v>9</v>
      </c>
      <c r="B197" t="s">
        <v>165</v>
      </c>
      <c r="C197">
        <v>94</v>
      </c>
      <c r="D197">
        <v>196573705</v>
      </c>
      <c r="E197" s="3">
        <f t="shared" si="12"/>
        <v>196.57370499999999</v>
      </c>
      <c r="F197" t="s">
        <v>171</v>
      </c>
      <c r="G197" t="s">
        <v>134</v>
      </c>
      <c r="H197" t="s">
        <v>1790</v>
      </c>
      <c r="I197" t="s">
        <v>205</v>
      </c>
      <c r="J197" t="s">
        <v>1789</v>
      </c>
      <c r="N197" t="s">
        <v>1993</v>
      </c>
      <c r="O197" t="s">
        <v>12</v>
      </c>
      <c r="P197" t="s">
        <v>13</v>
      </c>
      <c r="Q197" t="s">
        <v>24</v>
      </c>
      <c r="R197" s="3">
        <f t="shared" si="13"/>
        <v>90</v>
      </c>
      <c r="S197">
        <v>90000000</v>
      </c>
      <c r="T197">
        <v>2009</v>
      </c>
      <c r="U197">
        <v>7</v>
      </c>
      <c r="V197" s="3">
        <f t="shared" si="14"/>
        <v>106.57370499999999</v>
      </c>
      <c r="W197" s="3"/>
      <c r="AH197" t="str">
        <v>Jake Kasdan</v>
      </c>
      <c r="AI197" s="4">
        <f t="shared" si="15"/>
        <v>6.125</v>
      </c>
    </row>
    <row r="198" spans="1:35" x14ac:dyDescent="0.3">
      <c r="A198" t="s">
        <v>9</v>
      </c>
      <c r="B198" t="s">
        <v>78</v>
      </c>
      <c r="C198">
        <v>106</v>
      </c>
      <c r="D198">
        <v>144512310</v>
      </c>
      <c r="E198" s="3">
        <f t="shared" si="12"/>
        <v>144.51231000000001</v>
      </c>
      <c r="F198" t="s">
        <v>171</v>
      </c>
      <c r="G198" t="s">
        <v>1792</v>
      </c>
      <c r="H198" t="s">
        <v>918</v>
      </c>
      <c r="N198" t="s">
        <v>1994</v>
      </c>
      <c r="O198" t="s">
        <v>12</v>
      </c>
      <c r="P198" t="s">
        <v>13</v>
      </c>
      <c r="Q198" t="s">
        <v>14</v>
      </c>
      <c r="R198" s="3">
        <f t="shared" si="13"/>
        <v>38</v>
      </c>
      <c r="S198">
        <v>38000000</v>
      </c>
      <c r="T198">
        <v>2001</v>
      </c>
      <c r="U198">
        <v>6.7</v>
      </c>
      <c r="V198" s="3">
        <f t="shared" si="14"/>
        <v>106.51231000000001</v>
      </c>
      <c r="W198" s="3"/>
      <c r="AH198" t="str">
        <v>Jim Abrahams</v>
      </c>
      <c r="AI198" s="4">
        <f t="shared" si="15"/>
        <v>7.8</v>
      </c>
    </row>
    <row r="199" spans="1:35" x14ac:dyDescent="0.3">
      <c r="A199" t="s">
        <v>9</v>
      </c>
      <c r="B199" t="s">
        <v>586</v>
      </c>
      <c r="C199">
        <v>96</v>
      </c>
      <c r="D199">
        <v>150415432</v>
      </c>
      <c r="E199" s="3">
        <f t="shared" si="12"/>
        <v>150.41543200000001</v>
      </c>
      <c r="F199" t="s">
        <v>171</v>
      </c>
      <c r="G199" t="s">
        <v>134</v>
      </c>
      <c r="H199" t="s">
        <v>918</v>
      </c>
      <c r="I199" t="s">
        <v>1795</v>
      </c>
      <c r="N199" t="s">
        <v>1995</v>
      </c>
      <c r="O199" t="s">
        <v>12</v>
      </c>
      <c r="P199" t="s">
        <v>13</v>
      </c>
      <c r="Q199" t="s">
        <v>90</v>
      </c>
      <c r="R199" s="3">
        <f t="shared" si="13"/>
        <v>44</v>
      </c>
      <c r="S199">
        <v>44000000</v>
      </c>
      <c r="T199">
        <v>1985</v>
      </c>
      <c r="U199">
        <v>6.4</v>
      </c>
      <c r="V199" s="3">
        <f t="shared" si="14"/>
        <v>106.41543200000001</v>
      </c>
      <c r="W199" s="3"/>
      <c r="AH199" t="str">
        <v>Kenny Ortega</v>
      </c>
      <c r="AI199" s="4">
        <f t="shared" si="15"/>
        <v>6.166666666666667</v>
      </c>
    </row>
    <row r="200" spans="1:35" x14ac:dyDescent="0.3">
      <c r="A200" t="s">
        <v>9</v>
      </c>
      <c r="B200" t="s">
        <v>103</v>
      </c>
      <c r="C200">
        <v>104</v>
      </c>
      <c r="D200">
        <v>256386216</v>
      </c>
      <c r="E200" s="3">
        <f t="shared" si="12"/>
        <v>256.38621599999999</v>
      </c>
      <c r="F200" t="s">
        <v>356</v>
      </c>
      <c r="G200" t="s">
        <v>620</v>
      </c>
      <c r="H200" t="s">
        <v>1787</v>
      </c>
      <c r="N200" t="s">
        <v>1996</v>
      </c>
      <c r="O200" t="s">
        <v>12</v>
      </c>
      <c r="P200" t="s">
        <v>13</v>
      </c>
      <c r="Q200" t="s">
        <v>14</v>
      </c>
      <c r="R200" s="3">
        <f t="shared" si="13"/>
        <v>150</v>
      </c>
      <c r="S200">
        <v>150000000</v>
      </c>
      <c r="T200">
        <v>2007</v>
      </c>
      <c r="U200">
        <v>7.2</v>
      </c>
      <c r="V200" s="3">
        <f t="shared" si="14"/>
        <v>106.38621599999999</v>
      </c>
      <c r="W200" s="3"/>
      <c r="AH200" t="str">
        <v>Alejandro AmenÃ¡bar</v>
      </c>
      <c r="AI200" s="4">
        <f t="shared" si="15"/>
        <v>7.6333333333333329</v>
      </c>
    </row>
    <row r="201" spans="1:35" x14ac:dyDescent="0.3">
      <c r="A201" t="s">
        <v>9</v>
      </c>
      <c r="B201" t="s">
        <v>120</v>
      </c>
      <c r="C201">
        <v>105</v>
      </c>
      <c r="D201">
        <v>201148159</v>
      </c>
      <c r="E201" s="3">
        <f t="shared" si="12"/>
        <v>201.14815899999999</v>
      </c>
      <c r="F201" t="s">
        <v>356</v>
      </c>
      <c r="G201" t="s">
        <v>1789</v>
      </c>
      <c r="H201" t="s">
        <v>1786</v>
      </c>
      <c r="I201" t="s">
        <v>1788</v>
      </c>
      <c r="N201" t="s">
        <v>1997</v>
      </c>
      <c r="O201" t="s">
        <v>12</v>
      </c>
      <c r="P201" t="s">
        <v>13</v>
      </c>
      <c r="Q201" t="s">
        <v>24</v>
      </c>
      <c r="R201" s="3">
        <f t="shared" si="13"/>
        <v>95</v>
      </c>
      <c r="S201">
        <v>95000000</v>
      </c>
      <c r="T201">
        <v>2015</v>
      </c>
      <c r="U201">
        <v>7</v>
      </c>
      <c r="V201" s="3">
        <f t="shared" si="14"/>
        <v>106.14815899999999</v>
      </c>
      <c r="W201" s="3"/>
      <c r="AH201" t="str">
        <v>Peter Weir</v>
      </c>
      <c r="AI201" s="4">
        <f t="shared" si="15"/>
        <v>7.7249999999999996</v>
      </c>
    </row>
    <row r="202" spans="1:35" x14ac:dyDescent="0.3">
      <c r="A202" t="s">
        <v>9</v>
      </c>
      <c r="B202" t="s">
        <v>28</v>
      </c>
      <c r="C202">
        <v>134</v>
      </c>
      <c r="D202">
        <v>214948780</v>
      </c>
      <c r="E202" s="3">
        <f t="shared" si="12"/>
        <v>214.94878</v>
      </c>
      <c r="F202" t="s">
        <v>171</v>
      </c>
      <c r="G202" t="s">
        <v>134</v>
      </c>
      <c r="H202" t="s">
        <v>1786</v>
      </c>
      <c r="I202" t="s">
        <v>1787</v>
      </c>
      <c r="J202" t="s">
        <v>918</v>
      </c>
      <c r="N202" t="s">
        <v>1998</v>
      </c>
      <c r="O202" t="s">
        <v>12</v>
      </c>
      <c r="P202" t="s">
        <v>49</v>
      </c>
      <c r="Q202" t="s">
        <v>14</v>
      </c>
      <c r="R202" s="3">
        <f t="shared" si="13"/>
        <v>110</v>
      </c>
      <c r="S202">
        <v>110000000</v>
      </c>
      <c r="T202">
        <v>2003</v>
      </c>
      <c r="U202">
        <v>7.5</v>
      </c>
      <c r="V202" s="3">
        <f t="shared" si="14"/>
        <v>104.94878</v>
      </c>
      <c r="W202" s="3"/>
      <c r="AH202" t="str">
        <v>Hugh Wilson</v>
      </c>
      <c r="AI202" s="4">
        <f t="shared" si="15"/>
        <v>5.8250000000000002</v>
      </c>
    </row>
    <row r="203" spans="1:35" x14ac:dyDescent="0.3">
      <c r="A203" t="s">
        <v>9</v>
      </c>
      <c r="B203" t="s">
        <v>16</v>
      </c>
      <c r="C203">
        <v>143</v>
      </c>
      <c r="D203">
        <v>304360277</v>
      </c>
      <c r="E203" s="3">
        <f t="shared" si="12"/>
        <v>304.360277</v>
      </c>
      <c r="F203" t="s">
        <v>171</v>
      </c>
      <c r="G203" t="s">
        <v>134</v>
      </c>
      <c r="H203" t="s">
        <v>918</v>
      </c>
      <c r="N203" t="s">
        <v>1999</v>
      </c>
      <c r="O203" t="s">
        <v>12</v>
      </c>
      <c r="P203" t="s">
        <v>17</v>
      </c>
      <c r="Q203" t="s">
        <v>14</v>
      </c>
      <c r="R203" s="3">
        <f t="shared" si="13"/>
        <v>200</v>
      </c>
      <c r="S203">
        <v>200000000</v>
      </c>
      <c r="T203">
        <v>2012</v>
      </c>
      <c r="U203">
        <v>7.8</v>
      </c>
      <c r="V203" s="3">
        <f t="shared" si="14"/>
        <v>104.360277</v>
      </c>
      <c r="W203" s="3"/>
      <c r="AH203" t="str">
        <v>Michael Lembeck</v>
      </c>
      <c r="AI203" s="4">
        <f t="shared" si="15"/>
        <v>5.9</v>
      </c>
    </row>
    <row r="204" spans="1:35" x14ac:dyDescent="0.3">
      <c r="A204" t="s">
        <v>9</v>
      </c>
      <c r="B204" t="s">
        <v>83</v>
      </c>
      <c r="C204">
        <v>130</v>
      </c>
      <c r="D204">
        <v>202007640</v>
      </c>
      <c r="E204" s="3">
        <f t="shared" si="12"/>
        <v>202.00764000000001</v>
      </c>
      <c r="F204" t="s">
        <v>171</v>
      </c>
      <c r="G204" t="s">
        <v>134</v>
      </c>
      <c r="H204" t="s">
        <v>1786</v>
      </c>
      <c r="I204" t="s">
        <v>918</v>
      </c>
      <c r="N204" t="s">
        <v>2000</v>
      </c>
      <c r="O204" t="s">
        <v>12</v>
      </c>
      <c r="P204" t="s">
        <v>13</v>
      </c>
      <c r="Q204" t="s">
        <v>14</v>
      </c>
      <c r="R204" s="3">
        <f t="shared" si="13"/>
        <v>98</v>
      </c>
      <c r="S204">
        <v>98000000</v>
      </c>
      <c r="T204">
        <v>2001</v>
      </c>
      <c r="U204">
        <v>6.3</v>
      </c>
      <c r="V204" s="3">
        <f t="shared" si="14"/>
        <v>104.00764000000001</v>
      </c>
      <c r="W204" s="3"/>
      <c r="AH204" t="str">
        <v>Steve Oedekerk</v>
      </c>
      <c r="AI204" s="4">
        <f t="shared" si="15"/>
        <v>6.1999999999999993</v>
      </c>
    </row>
    <row r="205" spans="1:35" x14ac:dyDescent="0.3">
      <c r="A205" t="s">
        <v>9</v>
      </c>
      <c r="B205" t="s">
        <v>351</v>
      </c>
      <c r="C205">
        <v>139</v>
      </c>
      <c r="D205">
        <v>153620822</v>
      </c>
      <c r="E205" s="3">
        <f t="shared" si="12"/>
        <v>153.620822</v>
      </c>
      <c r="F205" t="s">
        <v>205</v>
      </c>
      <c r="G205" t="s">
        <v>356</v>
      </c>
      <c r="H205" t="s">
        <v>1788</v>
      </c>
      <c r="I205" t="s">
        <v>1797</v>
      </c>
      <c r="N205" t="s">
        <v>2001</v>
      </c>
      <c r="O205" t="s">
        <v>12</v>
      </c>
      <c r="P205" t="s">
        <v>13</v>
      </c>
      <c r="Q205" t="s">
        <v>90</v>
      </c>
      <c r="R205" s="3">
        <f t="shared" si="13"/>
        <v>50</v>
      </c>
      <c r="S205">
        <v>50000000</v>
      </c>
      <c r="T205">
        <v>1996</v>
      </c>
      <c r="U205">
        <v>7.3</v>
      </c>
      <c r="V205" s="3">
        <f t="shared" si="14"/>
        <v>103.620822</v>
      </c>
      <c r="W205" s="3"/>
      <c r="AH205" t="str">
        <v>Thomas Carter</v>
      </c>
      <c r="AI205" s="4">
        <f t="shared" si="15"/>
        <v>6.666666666666667</v>
      </c>
    </row>
    <row r="206" spans="1:35" x14ac:dyDescent="0.3">
      <c r="A206" t="s">
        <v>9</v>
      </c>
      <c r="B206" t="s">
        <v>10</v>
      </c>
      <c r="C206">
        <v>153</v>
      </c>
      <c r="D206">
        <v>204843350</v>
      </c>
      <c r="E206" s="3">
        <f t="shared" si="12"/>
        <v>204.84334999999999</v>
      </c>
      <c r="F206" t="s">
        <v>171</v>
      </c>
      <c r="G206" t="s">
        <v>1787</v>
      </c>
      <c r="N206" t="s">
        <v>2002</v>
      </c>
      <c r="O206" t="s">
        <v>12</v>
      </c>
      <c r="P206" t="s">
        <v>13</v>
      </c>
      <c r="Q206" t="s">
        <v>90</v>
      </c>
      <c r="R206" s="3">
        <f t="shared" si="13"/>
        <v>102</v>
      </c>
      <c r="S206">
        <v>102000000</v>
      </c>
      <c r="T206">
        <v>1991</v>
      </c>
      <c r="U206">
        <v>8.5</v>
      </c>
      <c r="V206" s="3">
        <f t="shared" si="14"/>
        <v>102.84334999999999</v>
      </c>
      <c r="W206" s="3"/>
      <c r="AH206" t="str">
        <v>John R. Leonetti</v>
      </c>
      <c r="AI206" s="4">
        <f t="shared" si="15"/>
        <v>4.5500000000000007</v>
      </c>
    </row>
    <row r="207" spans="1:35" x14ac:dyDescent="0.3">
      <c r="A207" t="s">
        <v>9</v>
      </c>
      <c r="B207" t="s">
        <v>66</v>
      </c>
      <c r="C207">
        <v>116</v>
      </c>
      <c r="D207">
        <v>234277056</v>
      </c>
      <c r="E207" s="3">
        <f t="shared" si="12"/>
        <v>234.27705599999999</v>
      </c>
      <c r="F207" t="s">
        <v>134</v>
      </c>
      <c r="G207" t="s">
        <v>1787</v>
      </c>
      <c r="H207" t="s">
        <v>918</v>
      </c>
      <c r="N207" t="s">
        <v>2003</v>
      </c>
      <c r="O207" t="s">
        <v>12</v>
      </c>
      <c r="P207" t="s">
        <v>13</v>
      </c>
      <c r="Q207" t="s">
        <v>14</v>
      </c>
      <c r="R207" s="3">
        <f t="shared" si="13"/>
        <v>132</v>
      </c>
      <c r="S207">
        <v>132000000</v>
      </c>
      <c r="T207">
        <v>2005</v>
      </c>
      <c r="U207">
        <v>6.5</v>
      </c>
      <c r="V207" s="3">
        <f t="shared" si="14"/>
        <v>102.27705599999999</v>
      </c>
      <c r="W207" s="3"/>
      <c r="AH207" t="str">
        <v>Robert Rodriguez</v>
      </c>
      <c r="AI207" s="4">
        <f t="shared" si="15"/>
        <v>5.6923076923076925</v>
      </c>
    </row>
    <row r="208" spans="1:35" x14ac:dyDescent="0.3">
      <c r="A208" t="s">
        <v>9</v>
      </c>
      <c r="B208" t="s">
        <v>216</v>
      </c>
      <c r="C208">
        <v>114</v>
      </c>
      <c r="D208">
        <v>119938730</v>
      </c>
      <c r="E208" s="3">
        <f t="shared" si="12"/>
        <v>119.93873000000001</v>
      </c>
      <c r="F208" t="s">
        <v>171</v>
      </c>
      <c r="G208" t="s">
        <v>205</v>
      </c>
      <c r="H208" t="s">
        <v>1792</v>
      </c>
      <c r="I208" t="s">
        <v>1786</v>
      </c>
      <c r="N208" t="s">
        <v>2004</v>
      </c>
      <c r="O208" t="s">
        <v>12</v>
      </c>
      <c r="P208" t="s">
        <v>13</v>
      </c>
      <c r="Q208" t="s">
        <v>14</v>
      </c>
      <c r="R208" s="3">
        <f t="shared" si="13"/>
        <v>18</v>
      </c>
      <c r="S208">
        <v>18000000</v>
      </c>
      <c r="T208">
        <v>1994</v>
      </c>
      <c r="U208">
        <v>6.9</v>
      </c>
      <c r="V208" s="3">
        <f t="shared" si="14"/>
        <v>101.93873000000001</v>
      </c>
      <c r="W208" s="3"/>
      <c r="AH208" t="str">
        <v>Morten Tyldum</v>
      </c>
      <c r="AI208" s="4">
        <f t="shared" si="15"/>
        <v>7.85</v>
      </c>
    </row>
    <row r="209" spans="1:35" x14ac:dyDescent="0.3">
      <c r="A209" t="s">
        <v>9</v>
      </c>
      <c r="B209" t="s">
        <v>940</v>
      </c>
      <c r="C209">
        <v>94</v>
      </c>
      <c r="D209">
        <v>121697350</v>
      </c>
      <c r="E209" s="3">
        <f t="shared" si="12"/>
        <v>121.69735</v>
      </c>
      <c r="F209" t="s">
        <v>205</v>
      </c>
      <c r="G209" t="s">
        <v>1798</v>
      </c>
      <c r="N209" t="s">
        <v>2005</v>
      </c>
      <c r="O209" t="s">
        <v>12</v>
      </c>
      <c r="P209" t="s">
        <v>13</v>
      </c>
      <c r="Q209" t="s">
        <v>14</v>
      </c>
      <c r="R209" s="3">
        <f t="shared" si="13"/>
        <v>20</v>
      </c>
      <c r="S209">
        <v>20000000</v>
      </c>
      <c r="T209">
        <v>1992</v>
      </c>
      <c r="U209">
        <v>7</v>
      </c>
      <c r="V209" s="3">
        <f t="shared" si="14"/>
        <v>101.69735</v>
      </c>
      <c r="W209" s="3"/>
      <c r="AH209" t="str">
        <v>Robert Luketic</v>
      </c>
      <c r="AI209" s="4">
        <f t="shared" si="15"/>
        <v>6</v>
      </c>
    </row>
    <row r="210" spans="1:35" x14ac:dyDescent="0.3">
      <c r="A210" t="s">
        <v>9</v>
      </c>
      <c r="B210" t="s">
        <v>991</v>
      </c>
      <c r="C210">
        <v>94</v>
      </c>
      <c r="D210">
        <v>105500000</v>
      </c>
      <c r="E210" s="3">
        <f t="shared" si="12"/>
        <v>105.5</v>
      </c>
      <c r="F210" t="s">
        <v>205</v>
      </c>
      <c r="N210" t="s">
        <v>2006</v>
      </c>
      <c r="O210" t="s">
        <v>12</v>
      </c>
      <c r="P210" t="s">
        <v>49</v>
      </c>
      <c r="Q210" t="s">
        <v>90</v>
      </c>
      <c r="R210" s="3">
        <f t="shared" si="13"/>
        <v>4</v>
      </c>
      <c r="S210">
        <v>4000000</v>
      </c>
      <c r="T210">
        <v>1981</v>
      </c>
      <c r="U210">
        <v>6.2</v>
      </c>
      <c r="V210" s="3">
        <f t="shared" si="14"/>
        <v>101.5</v>
      </c>
      <c r="W210" s="3"/>
      <c r="AH210" t="str">
        <v>Frank Darabont</v>
      </c>
      <c r="AI210" s="4">
        <f t="shared" si="15"/>
        <v>7.9749999999999996</v>
      </c>
    </row>
    <row r="211" spans="1:35" x14ac:dyDescent="0.3">
      <c r="A211" t="s">
        <v>9</v>
      </c>
      <c r="B211" t="s">
        <v>630</v>
      </c>
      <c r="C211">
        <v>119</v>
      </c>
      <c r="D211">
        <v>121463226</v>
      </c>
      <c r="E211" s="3">
        <f t="shared" si="12"/>
        <v>121.46322600000001</v>
      </c>
      <c r="F211" t="s">
        <v>205</v>
      </c>
      <c r="N211" t="s">
        <v>2007</v>
      </c>
      <c r="O211" t="s">
        <v>12</v>
      </c>
      <c r="P211" t="s">
        <v>13</v>
      </c>
      <c r="Q211" t="s">
        <v>90</v>
      </c>
      <c r="R211" s="3">
        <f t="shared" si="13"/>
        <v>20</v>
      </c>
      <c r="S211">
        <v>20000000</v>
      </c>
      <c r="T211">
        <v>2007</v>
      </c>
      <c r="U211">
        <v>7.6</v>
      </c>
      <c r="V211" s="3">
        <f t="shared" si="14"/>
        <v>101.46322600000001</v>
      </c>
      <c r="W211" s="3"/>
      <c r="AH211" t="str">
        <v>Harold Ramis</v>
      </c>
      <c r="AI211" s="4">
        <f t="shared" si="15"/>
        <v>6.55</v>
      </c>
    </row>
    <row r="212" spans="1:35" x14ac:dyDescent="0.3">
      <c r="A212" t="s">
        <v>9</v>
      </c>
      <c r="B212" t="s">
        <v>400</v>
      </c>
      <c r="C212">
        <v>138</v>
      </c>
      <c r="D212">
        <v>141340178</v>
      </c>
      <c r="E212" s="3">
        <f t="shared" si="12"/>
        <v>141.34017800000001</v>
      </c>
      <c r="F212" t="s">
        <v>356</v>
      </c>
      <c r="G212" t="s">
        <v>918</v>
      </c>
      <c r="N212" t="s">
        <v>2008</v>
      </c>
      <c r="O212" t="s">
        <v>12</v>
      </c>
      <c r="P212" t="s">
        <v>13</v>
      </c>
      <c r="Q212" t="s">
        <v>90</v>
      </c>
      <c r="R212" s="3">
        <f t="shared" si="13"/>
        <v>40</v>
      </c>
      <c r="S212">
        <v>40000000</v>
      </c>
      <c r="T212">
        <v>1992</v>
      </c>
      <c r="U212">
        <v>7.6</v>
      </c>
      <c r="V212" s="3">
        <f t="shared" si="14"/>
        <v>101.34017800000001</v>
      </c>
      <c r="W212" s="3"/>
      <c r="AH212" t="str">
        <v>Igor Kovalyov</v>
      </c>
      <c r="AI212" s="4">
        <f t="shared" si="15"/>
        <v>5.9</v>
      </c>
    </row>
    <row r="213" spans="1:35" x14ac:dyDescent="0.3">
      <c r="A213" t="s">
        <v>9</v>
      </c>
      <c r="B213" t="s">
        <v>154</v>
      </c>
      <c r="C213">
        <v>108</v>
      </c>
      <c r="D213">
        <v>176049130</v>
      </c>
      <c r="E213" s="3">
        <f t="shared" si="12"/>
        <v>176.04912999999999</v>
      </c>
      <c r="F213" t="s">
        <v>171</v>
      </c>
      <c r="G213" t="s">
        <v>1796</v>
      </c>
      <c r="H213" t="s">
        <v>918</v>
      </c>
      <c r="N213" t="s">
        <v>2009</v>
      </c>
      <c r="O213" t="s">
        <v>12</v>
      </c>
      <c r="P213" t="s">
        <v>13</v>
      </c>
      <c r="Q213" t="s">
        <v>14</v>
      </c>
      <c r="R213" s="3">
        <f t="shared" si="13"/>
        <v>75</v>
      </c>
      <c r="S213">
        <v>75000000</v>
      </c>
      <c r="T213">
        <v>2004</v>
      </c>
      <c r="U213">
        <v>7.8</v>
      </c>
      <c r="V213" s="3">
        <f t="shared" si="14"/>
        <v>101.04912999999999</v>
      </c>
      <c r="W213" s="3"/>
      <c r="AH213" t="str">
        <v>Steven Brill</v>
      </c>
      <c r="AI213" s="4">
        <f t="shared" si="15"/>
        <v>5.6749999999999998</v>
      </c>
    </row>
    <row r="214" spans="1:35" x14ac:dyDescent="0.3">
      <c r="A214" t="s">
        <v>9</v>
      </c>
      <c r="B214" t="s">
        <v>261</v>
      </c>
      <c r="C214">
        <v>110</v>
      </c>
      <c r="D214">
        <v>180965237</v>
      </c>
      <c r="E214" s="3">
        <f t="shared" si="12"/>
        <v>180.965237</v>
      </c>
      <c r="F214" t="s">
        <v>171</v>
      </c>
      <c r="G214" t="s">
        <v>134</v>
      </c>
      <c r="H214" t="s">
        <v>918</v>
      </c>
      <c r="N214" t="s">
        <v>2010</v>
      </c>
      <c r="O214" t="s">
        <v>12</v>
      </c>
      <c r="P214" t="s">
        <v>13</v>
      </c>
      <c r="Q214" t="s">
        <v>14</v>
      </c>
      <c r="R214" s="3">
        <f t="shared" si="13"/>
        <v>80</v>
      </c>
      <c r="S214">
        <v>80000000</v>
      </c>
      <c r="T214">
        <v>1996</v>
      </c>
      <c r="U214">
        <v>7.1</v>
      </c>
      <c r="V214" s="3">
        <f t="shared" si="14"/>
        <v>100.965237</v>
      </c>
      <c r="W214" s="3"/>
      <c r="AH214" t="str">
        <v>Peter Segal</v>
      </c>
      <c r="AI214" s="4">
        <f t="shared" si="15"/>
        <v>6.1857142857142851</v>
      </c>
    </row>
    <row r="215" spans="1:35" x14ac:dyDescent="0.3">
      <c r="A215" t="s">
        <v>9</v>
      </c>
      <c r="B215" t="s">
        <v>825</v>
      </c>
      <c r="C215">
        <v>200</v>
      </c>
      <c r="D215">
        <v>111722000</v>
      </c>
      <c r="E215" s="3">
        <f t="shared" si="12"/>
        <v>111.72199999999999</v>
      </c>
      <c r="F215" t="s">
        <v>356</v>
      </c>
      <c r="G215" t="s">
        <v>1788</v>
      </c>
      <c r="H215" t="s">
        <v>1795</v>
      </c>
      <c r="N215" t="s">
        <v>2011</v>
      </c>
      <c r="O215" t="s">
        <v>12</v>
      </c>
      <c r="P215" t="s">
        <v>13</v>
      </c>
      <c r="Q215" t="s">
        <v>14</v>
      </c>
      <c r="R215" s="3">
        <f t="shared" si="13"/>
        <v>11</v>
      </c>
      <c r="S215">
        <v>11000000</v>
      </c>
      <c r="T215">
        <v>1965</v>
      </c>
      <c r="U215">
        <v>8</v>
      </c>
      <c r="V215" s="3">
        <f t="shared" si="14"/>
        <v>100.72199999999999</v>
      </c>
      <c r="W215" s="3"/>
      <c r="AH215" t="str">
        <v>Stephen Herek</v>
      </c>
      <c r="AI215" s="4">
        <f t="shared" si="15"/>
        <v>6.1285714285714281</v>
      </c>
    </row>
    <row r="216" spans="1:35" x14ac:dyDescent="0.3">
      <c r="A216" t="s">
        <v>9</v>
      </c>
      <c r="B216" t="s">
        <v>457</v>
      </c>
      <c r="C216">
        <v>96</v>
      </c>
      <c r="D216">
        <v>150315155</v>
      </c>
      <c r="E216" s="3">
        <f t="shared" si="12"/>
        <v>150.315155</v>
      </c>
      <c r="F216" t="s">
        <v>205</v>
      </c>
      <c r="G216" t="s">
        <v>1789</v>
      </c>
      <c r="N216" t="s">
        <v>2012</v>
      </c>
      <c r="O216" t="s">
        <v>12</v>
      </c>
      <c r="P216" t="s">
        <v>13</v>
      </c>
      <c r="Q216" t="s">
        <v>14</v>
      </c>
      <c r="R216" s="3">
        <f t="shared" si="13"/>
        <v>50</v>
      </c>
      <c r="S216">
        <v>50000000</v>
      </c>
      <c r="T216">
        <v>2015</v>
      </c>
      <c r="U216">
        <v>6.1</v>
      </c>
      <c r="V216" s="3">
        <f t="shared" si="14"/>
        <v>100.315155</v>
      </c>
      <c r="W216" s="3"/>
      <c r="AH216" t="str">
        <v>Curtis Hanson</v>
      </c>
      <c r="AI216" s="4">
        <f t="shared" si="15"/>
        <v>6.9799999999999995</v>
      </c>
    </row>
    <row r="217" spans="1:35" x14ac:dyDescent="0.3">
      <c r="A217" t="s">
        <v>9</v>
      </c>
      <c r="B217" t="s">
        <v>952</v>
      </c>
      <c r="C217">
        <v>98</v>
      </c>
      <c r="D217">
        <v>110175871</v>
      </c>
      <c r="E217" s="3">
        <f t="shared" si="12"/>
        <v>110.175871</v>
      </c>
      <c r="F217" t="s">
        <v>620</v>
      </c>
      <c r="G217" t="s">
        <v>1796</v>
      </c>
      <c r="H217" t="s">
        <v>918</v>
      </c>
      <c r="N217" t="s">
        <v>2013</v>
      </c>
      <c r="O217" t="s">
        <v>12</v>
      </c>
      <c r="P217" t="s">
        <v>13</v>
      </c>
      <c r="Q217" t="s">
        <v>14</v>
      </c>
      <c r="R217" s="3">
        <f t="shared" si="13"/>
        <v>10</v>
      </c>
      <c r="S217">
        <v>10000000</v>
      </c>
      <c r="T217">
        <v>2004</v>
      </c>
      <c r="U217">
        <v>5.9</v>
      </c>
      <c r="V217" s="3">
        <f t="shared" si="14"/>
        <v>100.175871</v>
      </c>
      <c r="W217" s="3"/>
      <c r="AH217" t="str">
        <v>John Madden</v>
      </c>
      <c r="AI217" s="4">
        <f t="shared" si="15"/>
        <v>6.7799999999999994</v>
      </c>
    </row>
    <row r="218" spans="1:35" x14ac:dyDescent="0.3">
      <c r="A218" t="s">
        <v>9</v>
      </c>
      <c r="B218" t="s">
        <v>217</v>
      </c>
      <c r="C218">
        <v>178</v>
      </c>
      <c r="D218">
        <v>107930000</v>
      </c>
      <c r="E218" s="3">
        <f t="shared" si="12"/>
        <v>107.93</v>
      </c>
      <c r="F218" t="s">
        <v>1792</v>
      </c>
      <c r="G218" t="s">
        <v>356</v>
      </c>
      <c r="N218" t="s">
        <v>2014</v>
      </c>
      <c r="O218" t="s">
        <v>12</v>
      </c>
      <c r="P218" t="s">
        <v>13</v>
      </c>
      <c r="Q218" t="s">
        <v>90</v>
      </c>
      <c r="R218" s="3">
        <f t="shared" si="13"/>
        <v>8</v>
      </c>
      <c r="S218">
        <v>8000000</v>
      </c>
      <c r="T218">
        <v>1994</v>
      </c>
      <c r="U218">
        <v>8.9</v>
      </c>
      <c r="V218" s="3">
        <f t="shared" si="14"/>
        <v>99.93</v>
      </c>
      <c r="W218" s="3"/>
      <c r="AH218" t="str">
        <v>Adam McKay</v>
      </c>
      <c r="AI218" s="4">
        <f t="shared" si="15"/>
        <v>6.916666666666667</v>
      </c>
    </row>
    <row r="219" spans="1:35" x14ac:dyDescent="0.3">
      <c r="A219" t="s">
        <v>9</v>
      </c>
      <c r="B219" t="s">
        <v>293</v>
      </c>
      <c r="C219">
        <v>105</v>
      </c>
      <c r="D219">
        <v>132541238</v>
      </c>
      <c r="E219" s="3">
        <f t="shared" si="12"/>
        <v>132.54123799999999</v>
      </c>
      <c r="F219" t="s">
        <v>205</v>
      </c>
      <c r="N219" t="s">
        <v>2015</v>
      </c>
      <c r="O219" t="s">
        <v>12</v>
      </c>
      <c r="P219" t="s">
        <v>13</v>
      </c>
      <c r="Q219" t="s">
        <v>14</v>
      </c>
      <c r="R219" s="3">
        <f t="shared" si="13"/>
        <v>33</v>
      </c>
      <c r="S219">
        <v>33000000</v>
      </c>
      <c r="T219">
        <v>2003</v>
      </c>
      <c r="U219">
        <v>5.5</v>
      </c>
      <c r="V219" s="3">
        <f t="shared" si="14"/>
        <v>99.541237999999993</v>
      </c>
      <c r="W219" s="3"/>
      <c r="AH219" t="str">
        <v>Tim Johnson</v>
      </c>
      <c r="AI219" s="4">
        <f t="shared" si="15"/>
        <v>6.75</v>
      </c>
    </row>
    <row r="220" spans="1:35" x14ac:dyDescent="0.3">
      <c r="A220" t="s">
        <v>9</v>
      </c>
      <c r="B220" t="s">
        <v>292</v>
      </c>
      <c r="C220">
        <v>120</v>
      </c>
      <c r="D220">
        <v>134455175</v>
      </c>
      <c r="E220" s="3">
        <f t="shared" si="12"/>
        <v>134.455175</v>
      </c>
      <c r="F220" t="s">
        <v>205</v>
      </c>
      <c r="G220" t="s">
        <v>1792</v>
      </c>
      <c r="N220" t="s">
        <v>2016</v>
      </c>
      <c r="O220" t="s">
        <v>12</v>
      </c>
      <c r="P220" t="s">
        <v>13</v>
      </c>
      <c r="Q220" t="s">
        <v>90</v>
      </c>
      <c r="R220" s="3">
        <f t="shared" si="13"/>
        <v>35</v>
      </c>
      <c r="S220">
        <v>35000000</v>
      </c>
      <c r="T220">
        <v>2013</v>
      </c>
      <c r="U220">
        <v>5.7</v>
      </c>
      <c r="V220" s="3">
        <f t="shared" si="14"/>
        <v>99.455174999999997</v>
      </c>
      <c r="W220" s="3"/>
      <c r="AH220" t="str">
        <v>Ryan Coogler</v>
      </c>
      <c r="AI220" s="4">
        <f t="shared" si="15"/>
        <v>7.6</v>
      </c>
    </row>
    <row r="221" spans="1:35" x14ac:dyDescent="0.3">
      <c r="A221" t="s">
        <v>9</v>
      </c>
      <c r="B221" t="s">
        <v>613</v>
      </c>
      <c r="C221">
        <v>99</v>
      </c>
      <c r="D221">
        <v>106593296</v>
      </c>
      <c r="E221" s="3">
        <f t="shared" si="12"/>
        <v>106.593296</v>
      </c>
      <c r="F221" t="s">
        <v>205</v>
      </c>
      <c r="G221" t="s">
        <v>356</v>
      </c>
      <c r="H221" t="s">
        <v>1789</v>
      </c>
      <c r="N221" t="s">
        <v>2017</v>
      </c>
      <c r="O221" t="s">
        <v>12</v>
      </c>
      <c r="P221" t="s">
        <v>13</v>
      </c>
      <c r="Q221" t="s">
        <v>24</v>
      </c>
      <c r="R221" s="3">
        <f t="shared" si="13"/>
        <v>7.5</v>
      </c>
      <c r="S221">
        <v>7500000</v>
      </c>
      <c r="T221">
        <v>1989</v>
      </c>
      <c r="U221">
        <v>7.4</v>
      </c>
      <c r="V221" s="3">
        <f t="shared" si="14"/>
        <v>99.093295999999995</v>
      </c>
      <c r="W221" s="3"/>
      <c r="AH221" t="str">
        <v>Roger Michell</v>
      </c>
      <c r="AI221" s="4">
        <f t="shared" si="15"/>
        <v>6.666666666666667</v>
      </c>
    </row>
    <row r="222" spans="1:35" x14ac:dyDescent="0.3">
      <c r="A222" t="s">
        <v>9</v>
      </c>
      <c r="B222" t="s">
        <v>968</v>
      </c>
      <c r="C222">
        <v>94</v>
      </c>
      <c r="D222">
        <v>104007828</v>
      </c>
      <c r="E222" s="3">
        <f t="shared" si="12"/>
        <v>104.007828</v>
      </c>
      <c r="F222" t="s">
        <v>620</v>
      </c>
      <c r="N222" t="s">
        <v>2018</v>
      </c>
      <c r="O222" t="s">
        <v>12</v>
      </c>
      <c r="P222" t="s">
        <v>13</v>
      </c>
      <c r="Q222" t="s">
        <v>90</v>
      </c>
      <c r="R222" s="3">
        <f t="shared" si="13"/>
        <v>5</v>
      </c>
      <c r="S222">
        <v>5000000</v>
      </c>
      <c r="T222">
        <v>2011</v>
      </c>
      <c r="U222">
        <v>5.8</v>
      </c>
      <c r="V222" s="3">
        <f t="shared" si="14"/>
        <v>99.007828000000003</v>
      </c>
      <c r="W222" s="3"/>
      <c r="AH222" t="str">
        <v>Mike Mitchell</v>
      </c>
      <c r="AI222" s="4">
        <f t="shared" si="15"/>
        <v>5.6749999999999998</v>
      </c>
    </row>
    <row r="223" spans="1:35" x14ac:dyDescent="0.3">
      <c r="A223" t="s">
        <v>9</v>
      </c>
      <c r="B223" t="s">
        <v>115</v>
      </c>
      <c r="C223">
        <v>94</v>
      </c>
      <c r="D223">
        <v>138614544</v>
      </c>
      <c r="E223" s="3">
        <f t="shared" si="12"/>
        <v>138.614544</v>
      </c>
      <c r="F223" t="s">
        <v>205</v>
      </c>
      <c r="G223" t="s">
        <v>1789</v>
      </c>
      <c r="N223" t="s">
        <v>2019</v>
      </c>
      <c r="O223" t="s">
        <v>12</v>
      </c>
      <c r="P223" t="s">
        <v>13</v>
      </c>
      <c r="Q223" t="s">
        <v>24</v>
      </c>
      <c r="R223" s="3">
        <f t="shared" si="13"/>
        <v>40</v>
      </c>
      <c r="S223">
        <v>40000000</v>
      </c>
      <c r="T223">
        <v>2003</v>
      </c>
      <c r="U223">
        <v>5.8</v>
      </c>
      <c r="V223" s="3">
        <f t="shared" si="14"/>
        <v>98.614543999999995</v>
      </c>
      <c r="W223" s="3"/>
      <c r="AH223" t="str">
        <v>Jon Turteltaub</v>
      </c>
      <c r="AI223" s="4">
        <f t="shared" si="15"/>
        <v>6.5000000000000009</v>
      </c>
    </row>
    <row r="224" spans="1:35" x14ac:dyDescent="0.3">
      <c r="A224" t="s">
        <v>9</v>
      </c>
      <c r="B224" t="s">
        <v>194</v>
      </c>
      <c r="C224">
        <v>116</v>
      </c>
      <c r="D224">
        <v>183405771</v>
      </c>
      <c r="E224" s="3">
        <f t="shared" si="12"/>
        <v>183.40577099999999</v>
      </c>
      <c r="F224" t="s">
        <v>1792</v>
      </c>
      <c r="G224" t="s">
        <v>918</v>
      </c>
      <c r="N224" t="s">
        <v>2020</v>
      </c>
      <c r="O224" t="s">
        <v>12</v>
      </c>
      <c r="P224" t="s">
        <v>13</v>
      </c>
      <c r="Q224" t="s">
        <v>14</v>
      </c>
      <c r="R224" s="3">
        <f t="shared" si="13"/>
        <v>85</v>
      </c>
      <c r="S224">
        <v>85000000</v>
      </c>
      <c r="T224">
        <v>2001</v>
      </c>
      <c r="U224">
        <v>7.8</v>
      </c>
      <c r="V224" s="3">
        <f t="shared" si="14"/>
        <v>98.405770999999987</v>
      </c>
      <c r="W224" s="3"/>
      <c r="AH224" t="str">
        <v>Herbert Ross</v>
      </c>
      <c r="AI224" s="4">
        <f t="shared" si="15"/>
        <v>6.5</v>
      </c>
    </row>
    <row r="225" spans="1:35" x14ac:dyDescent="0.3">
      <c r="A225" t="s">
        <v>9</v>
      </c>
      <c r="B225" t="s">
        <v>118</v>
      </c>
      <c r="C225">
        <v>108</v>
      </c>
      <c r="D225">
        <v>197992827</v>
      </c>
      <c r="E225" s="3">
        <f t="shared" si="12"/>
        <v>197.99282700000001</v>
      </c>
      <c r="F225" t="s">
        <v>1790</v>
      </c>
      <c r="G225" t="s">
        <v>205</v>
      </c>
      <c r="H225" t="s">
        <v>1789</v>
      </c>
      <c r="I225" t="s">
        <v>1798</v>
      </c>
      <c r="J225" t="s">
        <v>1788</v>
      </c>
      <c r="N225" t="s">
        <v>2021</v>
      </c>
      <c r="O225" t="s">
        <v>12</v>
      </c>
      <c r="P225" t="s">
        <v>13</v>
      </c>
      <c r="Q225" t="s">
        <v>24</v>
      </c>
      <c r="R225" s="3">
        <f t="shared" si="13"/>
        <v>100</v>
      </c>
      <c r="S225">
        <v>100000000</v>
      </c>
      <c r="T225">
        <v>2006</v>
      </c>
      <c r="U225">
        <v>6.5</v>
      </c>
      <c r="V225" s="3">
        <f t="shared" si="14"/>
        <v>97.992827000000005</v>
      </c>
      <c r="W225" s="3"/>
      <c r="AH225" t="str">
        <v>Evan Goldberg</v>
      </c>
      <c r="AI225" s="4">
        <f t="shared" si="15"/>
        <v>6.65</v>
      </c>
    </row>
    <row r="226" spans="1:35" x14ac:dyDescent="0.3">
      <c r="A226" t="s">
        <v>9</v>
      </c>
      <c r="B226" t="s">
        <v>178</v>
      </c>
      <c r="C226">
        <v>139</v>
      </c>
      <c r="D226">
        <v>147637474</v>
      </c>
      <c r="E226" s="3">
        <f t="shared" si="12"/>
        <v>147.637474</v>
      </c>
      <c r="F226" t="s">
        <v>205</v>
      </c>
      <c r="G226" t="s">
        <v>356</v>
      </c>
      <c r="H226" t="s">
        <v>1788</v>
      </c>
      <c r="N226" t="s">
        <v>2022</v>
      </c>
      <c r="O226" t="s">
        <v>12</v>
      </c>
      <c r="P226" t="s">
        <v>13</v>
      </c>
      <c r="Q226" t="s">
        <v>14</v>
      </c>
      <c r="R226" s="3">
        <f t="shared" si="13"/>
        <v>50</v>
      </c>
      <c r="S226">
        <v>50000000</v>
      </c>
      <c r="T226">
        <v>1997</v>
      </c>
      <c r="U226">
        <v>7.7</v>
      </c>
      <c r="V226" s="3">
        <f t="shared" si="14"/>
        <v>97.637473999999997</v>
      </c>
      <c r="W226" s="3"/>
      <c r="AH226" t="str">
        <v>Luc Jacquet</v>
      </c>
      <c r="AI226" s="4">
        <f t="shared" si="15"/>
        <v>7.6</v>
      </c>
    </row>
    <row r="227" spans="1:35" x14ac:dyDescent="0.3">
      <c r="A227" t="s">
        <v>9</v>
      </c>
      <c r="B227" t="s">
        <v>941</v>
      </c>
      <c r="C227">
        <v>101</v>
      </c>
      <c r="D227">
        <v>117224271</v>
      </c>
      <c r="E227" s="3">
        <f t="shared" si="12"/>
        <v>117.224271</v>
      </c>
      <c r="F227" t="s">
        <v>171</v>
      </c>
      <c r="G227" t="s">
        <v>205</v>
      </c>
      <c r="H227" t="s">
        <v>20</v>
      </c>
      <c r="N227" t="s">
        <v>2023</v>
      </c>
      <c r="O227" t="s">
        <v>12</v>
      </c>
      <c r="P227" t="s">
        <v>13</v>
      </c>
      <c r="Q227" t="s">
        <v>90</v>
      </c>
      <c r="R227" s="3">
        <f t="shared" si="13"/>
        <v>20</v>
      </c>
      <c r="S227">
        <v>20000000</v>
      </c>
      <c r="T227">
        <v>2010</v>
      </c>
      <c r="U227">
        <v>7.1</v>
      </c>
      <c r="V227" s="3">
        <f t="shared" si="14"/>
        <v>97.224271000000002</v>
      </c>
      <c r="W227" s="3"/>
      <c r="AH227" t="str">
        <v>James DeMonaco</v>
      </c>
      <c r="AI227" s="4">
        <f t="shared" si="15"/>
        <v>6.1000000000000005</v>
      </c>
    </row>
    <row r="228" spans="1:35" x14ac:dyDescent="0.3">
      <c r="A228" t="s">
        <v>9</v>
      </c>
      <c r="B228" t="s">
        <v>556</v>
      </c>
      <c r="C228">
        <v>130</v>
      </c>
      <c r="D228">
        <v>114968774</v>
      </c>
      <c r="E228" s="3">
        <f t="shared" si="12"/>
        <v>114.968774</v>
      </c>
      <c r="F228" t="s">
        <v>205</v>
      </c>
      <c r="G228" t="s">
        <v>356</v>
      </c>
      <c r="H228" t="s">
        <v>1789</v>
      </c>
      <c r="I228" t="s">
        <v>1786</v>
      </c>
      <c r="J228" t="s">
        <v>1788</v>
      </c>
      <c r="N228" t="s">
        <v>2024</v>
      </c>
      <c r="O228" t="s">
        <v>12</v>
      </c>
      <c r="P228" t="s">
        <v>13</v>
      </c>
      <c r="Q228" t="s">
        <v>24</v>
      </c>
      <c r="R228" s="3">
        <f t="shared" si="13"/>
        <v>18</v>
      </c>
      <c r="S228">
        <v>18000000</v>
      </c>
      <c r="T228">
        <v>1988</v>
      </c>
      <c r="U228">
        <v>7.3</v>
      </c>
      <c r="V228" s="3">
        <f t="shared" si="14"/>
        <v>96.968773999999996</v>
      </c>
      <c r="W228" s="3"/>
      <c r="AH228" t="str">
        <v>Andy Fickman</v>
      </c>
      <c r="AI228" s="4">
        <f t="shared" si="15"/>
        <v>5.7666666666666666</v>
      </c>
    </row>
    <row r="229" spans="1:35" x14ac:dyDescent="0.3">
      <c r="A229" t="s">
        <v>9</v>
      </c>
      <c r="B229" t="s">
        <v>262</v>
      </c>
      <c r="C229">
        <v>129</v>
      </c>
      <c r="D229">
        <v>121945720</v>
      </c>
      <c r="E229" s="3">
        <f t="shared" si="12"/>
        <v>121.94571999999999</v>
      </c>
      <c r="F229" t="s">
        <v>171</v>
      </c>
      <c r="G229" t="s">
        <v>356</v>
      </c>
      <c r="H229" t="s">
        <v>1798</v>
      </c>
      <c r="I229" t="s">
        <v>1788</v>
      </c>
      <c r="N229" t="s">
        <v>2025</v>
      </c>
      <c r="O229" t="s">
        <v>12</v>
      </c>
      <c r="P229" t="s">
        <v>13</v>
      </c>
      <c r="Q229" t="s">
        <v>90</v>
      </c>
      <c r="R229" s="3">
        <f t="shared" si="13"/>
        <v>25</v>
      </c>
      <c r="S229">
        <v>25000000</v>
      </c>
      <c r="T229">
        <v>1992</v>
      </c>
      <c r="U229">
        <v>6.1</v>
      </c>
      <c r="V229" s="3">
        <f t="shared" si="14"/>
        <v>96.945719999999994</v>
      </c>
      <c r="W229" s="3"/>
      <c r="AH229" t="str">
        <v>Dan Scanlon</v>
      </c>
      <c r="AI229" s="4">
        <f t="shared" si="15"/>
        <v>7.3</v>
      </c>
    </row>
    <row r="230" spans="1:35" x14ac:dyDescent="0.3">
      <c r="A230" t="s">
        <v>9</v>
      </c>
      <c r="B230" t="s">
        <v>300</v>
      </c>
      <c r="C230">
        <v>107</v>
      </c>
      <c r="D230">
        <v>111936400</v>
      </c>
      <c r="E230" s="3">
        <f t="shared" si="12"/>
        <v>111.93640000000001</v>
      </c>
      <c r="F230" t="s">
        <v>205</v>
      </c>
      <c r="G230" t="s">
        <v>1792</v>
      </c>
      <c r="N230" t="s">
        <v>2026</v>
      </c>
      <c r="O230" t="s">
        <v>12</v>
      </c>
      <c r="P230" t="s">
        <v>13</v>
      </c>
      <c r="Q230" t="s">
        <v>24</v>
      </c>
      <c r="R230" s="3">
        <f t="shared" si="13"/>
        <v>15</v>
      </c>
      <c r="S230">
        <v>15000000</v>
      </c>
      <c r="T230">
        <v>1988</v>
      </c>
      <c r="U230">
        <v>6</v>
      </c>
      <c r="V230" s="3">
        <f t="shared" si="14"/>
        <v>96.936400000000006</v>
      </c>
      <c r="W230" s="3"/>
      <c r="AH230" t="str">
        <v>Wes Ball</v>
      </c>
      <c r="AI230" s="4">
        <f t="shared" si="15"/>
        <v>6.6</v>
      </c>
    </row>
    <row r="231" spans="1:35" x14ac:dyDescent="0.3">
      <c r="A231" t="s">
        <v>9</v>
      </c>
      <c r="B231" t="s">
        <v>252</v>
      </c>
      <c r="C231">
        <v>109</v>
      </c>
      <c r="D231">
        <v>138447667</v>
      </c>
      <c r="E231" s="3">
        <f t="shared" si="12"/>
        <v>138.447667</v>
      </c>
      <c r="F231" t="s">
        <v>171</v>
      </c>
      <c r="G231" t="s">
        <v>205</v>
      </c>
      <c r="H231" t="s">
        <v>1792</v>
      </c>
      <c r="N231" t="s">
        <v>2027</v>
      </c>
      <c r="O231" t="s">
        <v>12</v>
      </c>
      <c r="P231" t="s">
        <v>13</v>
      </c>
      <c r="Q231" t="s">
        <v>90</v>
      </c>
      <c r="R231" s="3">
        <f t="shared" si="13"/>
        <v>42</v>
      </c>
      <c r="S231">
        <v>42000000</v>
      </c>
      <c r="T231">
        <v>2012</v>
      </c>
      <c r="U231">
        <v>7.2</v>
      </c>
      <c r="V231" s="3">
        <f t="shared" si="14"/>
        <v>96.447666999999996</v>
      </c>
      <c r="W231" s="3"/>
      <c r="AH231" t="str">
        <v>Nicholas Meyer</v>
      </c>
      <c r="AI231" s="4">
        <f t="shared" si="15"/>
        <v>7.45</v>
      </c>
    </row>
    <row r="232" spans="1:35" x14ac:dyDescent="0.3">
      <c r="A232" t="s">
        <v>9</v>
      </c>
      <c r="B232" t="s">
        <v>1436</v>
      </c>
      <c r="C232">
        <v>110</v>
      </c>
      <c r="D232">
        <v>102308900</v>
      </c>
      <c r="E232" s="3">
        <f t="shared" si="12"/>
        <v>102.30889999999999</v>
      </c>
      <c r="F232" t="s">
        <v>1793</v>
      </c>
      <c r="G232" t="s">
        <v>1792</v>
      </c>
      <c r="H232" t="s">
        <v>356</v>
      </c>
      <c r="I232" t="s">
        <v>1304</v>
      </c>
      <c r="N232" t="s">
        <v>2028</v>
      </c>
      <c r="O232" t="s">
        <v>12</v>
      </c>
      <c r="P232" t="s">
        <v>13</v>
      </c>
      <c r="Q232" t="s">
        <v>1378</v>
      </c>
      <c r="R232" s="3">
        <f t="shared" si="13"/>
        <v>6</v>
      </c>
      <c r="S232">
        <v>6000000</v>
      </c>
      <c r="T232">
        <v>1969</v>
      </c>
      <c r="U232">
        <v>8.1</v>
      </c>
      <c r="V232" s="3">
        <f t="shared" si="14"/>
        <v>96.308899999999994</v>
      </c>
      <c r="W232" s="3"/>
      <c r="AH232" t="str">
        <v>John Badham</v>
      </c>
      <c r="AI232" s="4">
        <f t="shared" si="15"/>
        <v>7.1</v>
      </c>
    </row>
    <row r="233" spans="1:35" x14ac:dyDescent="0.3">
      <c r="A233" t="s">
        <v>9</v>
      </c>
      <c r="B233" t="s">
        <v>1437</v>
      </c>
      <c r="C233">
        <v>139</v>
      </c>
      <c r="D233">
        <v>102300000</v>
      </c>
      <c r="E233" s="3">
        <f t="shared" si="12"/>
        <v>102.3</v>
      </c>
      <c r="F233" t="s">
        <v>205</v>
      </c>
      <c r="G233" t="s">
        <v>1789</v>
      </c>
      <c r="H233" t="s">
        <v>1786</v>
      </c>
      <c r="I233" t="s">
        <v>1791</v>
      </c>
      <c r="N233" t="s">
        <v>2029</v>
      </c>
      <c r="O233" t="s">
        <v>12</v>
      </c>
      <c r="P233" t="s">
        <v>13</v>
      </c>
      <c r="Q233" t="s">
        <v>591</v>
      </c>
      <c r="R233" s="3">
        <f t="shared" si="13"/>
        <v>6</v>
      </c>
      <c r="S233">
        <v>6000000</v>
      </c>
      <c r="T233">
        <v>1964</v>
      </c>
      <c r="U233">
        <v>7.8</v>
      </c>
      <c r="V233" s="3">
        <f t="shared" si="14"/>
        <v>96.3</v>
      </c>
      <c r="W233" s="3"/>
      <c r="AH233" t="str">
        <v>Peyton Reed</v>
      </c>
      <c r="AI233" s="4">
        <f t="shared" si="15"/>
        <v>6.4750000000000005</v>
      </c>
    </row>
    <row r="234" spans="1:35" x14ac:dyDescent="0.3">
      <c r="A234" t="s">
        <v>9</v>
      </c>
      <c r="B234" t="s">
        <v>199</v>
      </c>
      <c r="C234">
        <v>116</v>
      </c>
      <c r="D234">
        <v>121248145</v>
      </c>
      <c r="E234" s="3">
        <f t="shared" si="12"/>
        <v>121.24814499999999</v>
      </c>
      <c r="F234" t="s">
        <v>171</v>
      </c>
      <c r="G234" t="s">
        <v>134</v>
      </c>
      <c r="H234" t="s">
        <v>1792</v>
      </c>
      <c r="I234" t="s">
        <v>918</v>
      </c>
      <c r="N234" t="s">
        <v>2030</v>
      </c>
      <c r="O234" t="s">
        <v>12</v>
      </c>
      <c r="P234" t="s">
        <v>13</v>
      </c>
      <c r="Q234" t="s">
        <v>90</v>
      </c>
      <c r="R234" s="3">
        <f t="shared" si="13"/>
        <v>25</v>
      </c>
      <c r="S234">
        <v>25000000</v>
      </c>
      <c r="T234">
        <v>1994</v>
      </c>
      <c r="U234">
        <v>7.2</v>
      </c>
      <c r="V234" s="3">
        <f t="shared" si="14"/>
        <v>96.248144999999994</v>
      </c>
      <c r="W234" s="3"/>
      <c r="AH234" t="str">
        <v>Doug Liman</v>
      </c>
      <c r="AI234" s="4">
        <f t="shared" si="15"/>
        <v>7.1285714285714281</v>
      </c>
    </row>
    <row r="235" spans="1:35" x14ac:dyDescent="0.3">
      <c r="A235" t="s">
        <v>9</v>
      </c>
      <c r="B235" t="s">
        <v>754</v>
      </c>
      <c r="C235">
        <v>104</v>
      </c>
      <c r="D235">
        <v>125014030</v>
      </c>
      <c r="E235" s="3">
        <f t="shared" si="12"/>
        <v>125.01403000000001</v>
      </c>
      <c r="F235" t="s">
        <v>356</v>
      </c>
      <c r="G235" t="s">
        <v>1788</v>
      </c>
      <c r="N235" t="s">
        <v>2031</v>
      </c>
      <c r="O235" t="s">
        <v>12</v>
      </c>
      <c r="P235" t="s">
        <v>13</v>
      </c>
      <c r="Q235" t="s">
        <v>14</v>
      </c>
      <c r="R235" s="3">
        <f t="shared" si="13"/>
        <v>30</v>
      </c>
      <c r="S235">
        <v>30000000</v>
      </c>
      <c r="T235">
        <v>2012</v>
      </c>
      <c r="U235">
        <v>6.8</v>
      </c>
      <c r="V235" s="3">
        <f t="shared" si="14"/>
        <v>95.014030000000005</v>
      </c>
      <c r="W235" s="3"/>
      <c r="AH235" t="str">
        <v>Steve Martino</v>
      </c>
      <c r="AI235" s="4">
        <f t="shared" si="15"/>
        <v>6.9</v>
      </c>
    </row>
    <row r="236" spans="1:35" x14ac:dyDescent="0.3">
      <c r="A236" t="s">
        <v>9</v>
      </c>
      <c r="B236" t="s">
        <v>552</v>
      </c>
      <c r="C236">
        <v>98</v>
      </c>
      <c r="D236">
        <v>139852971</v>
      </c>
      <c r="E236" s="3">
        <f t="shared" si="12"/>
        <v>139.852971</v>
      </c>
      <c r="F236" t="s">
        <v>171</v>
      </c>
      <c r="G236" t="s">
        <v>1792</v>
      </c>
      <c r="H236" t="s">
        <v>918</v>
      </c>
      <c r="N236" t="s">
        <v>2032</v>
      </c>
      <c r="O236" t="s">
        <v>12</v>
      </c>
      <c r="P236" t="s">
        <v>184</v>
      </c>
      <c r="Q236" t="s">
        <v>14</v>
      </c>
      <c r="R236" s="3">
        <f t="shared" si="13"/>
        <v>45</v>
      </c>
      <c r="S236">
        <v>45000000</v>
      </c>
      <c r="T236">
        <v>2012</v>
      </c>
      <c r="U236">
        <v>6.3</v>
      </c>
      <c r="V236" s="3">
        <f t="shared" si="14"/>
        <v>94.852970999999997</v>
      </c>
      <c r="W236" s="3"/>
      <c r="AH236" t="str">
        <v>Tobe Hooper</v>
      </c>
      <c r="AI236" s="4">
        <f t="shared" si="15"/>
        <v>6.4749999999999996</v>
      </c>
    </row>
    <row r="237" spans="1:35" x14ac:dyDescent="0.3">
      <c r="A237" t="s">
        <v>111</v>
      </c>
      <c r="B237" t="s">
        <v>502</v>
      </c>
      <c r="C237">
        <v>92</v>
      </c>
      <c r="D237">
        <v>114324072</v>
      </c>
      <c r="E237" s="3">
        <f t="shared" si="12"/>
        <v>114.324072</v>
      </c>
      <c r="F237" t="s">
        <v>205</v>
      </c>
      <c r="G237" t="s">
        <v>1797</v>
      </c>
      <c r="N237" t="s">
        <v>2033</v>
      </c>
      <c r="O237" t="s">
        <v>12</v>
      </c>
      <c r="P237" t="s">
        <v>13</v>
      </c>
      <c r="Q237" t="s">
        <v>14</v>
      </c>
      <c r="R237" s="3">
        <f t="shared" si="13"/>
        <v>20</v>
      </c>
      <c r="S237">
        <v>20000000</v>
      </c>
      <c r="T237">
        <v>2004</v>
      </c>
      <c r="U237">
        <v>6.7</v>
      </c>
      <c r="V237" s="3">
        <f t="shared" si="14"/>
        <v>94.324072000000001</v>
      </c>
      <c r="W237" s="3"/>
      <c r="AH237" t="str">
        <v>Jonathan Liebesman</v>
      </c>
      <c r="AI237" s="4">
        <f t="shared" si="15"/>
        <v>5.660000000000001</v>
      </c>
    </row>
    <row r="238" spans="1:35" x14ac:dyDescent="0.3">
      <c r="A238" t="s">
        <v>9</v>
      </c>
      <c r="B238" t="s">
        <v>159</v>
      </c>
      <c r="C238">
        <v>108</v>
      </c>
      <c r="D238">
        <v>106952327</v>
      </c>
      <c r="E238" s="3">
        <f t="shared" si="12"/>
        <v>106.952327</v>
      </c>
      <c r="F238" t="s">
        <v>356</v>
      </c>
      <c r="G238" t="s">
        <v>918</v>
      </c>
      <c r="N238" t="s">
        <v>2034</v>
      </c>
      <c r="O238" t="s">
        <v>12</v>
      </c>
      <c r="P238" t="s">
        <v>13</v>
      </c>
      <c r="Q238" t="s">
        <v>90</v>
      </c>
      <c r="R238" s="3">
        <f t="shared" si="13"/>
        <v>13</v>
      </c>
      <c r="S238">
        <v>13000000</v>
      </c>
      <c r="T238">
        <v>2010</v>
      </c>
      <c r="U238">
        <v>8</v>
      </c>
      <c r="V238" s="3">
        <f t="shared" si="14"/>
        <v>93.952326999999997</v>
      </c>
      <c r="W238" s="3"/>
      <c r="AH238" t="str">
        <v>Neil Burger</v>
      </c>
      <c r="AI238" s="4">
        <f t="shared" si="15"/>
        <v>6.9749999999999996</v>
      </c>
    </row>
    <row r="239" spans="1:35" x14ac:dyDescent="0.3">
      <c r="A239" t="s">
        <v>9</v>
      </c>
      <c r="B239" t="s">
        <v>1168</v>
      </c>
      <c r="C239">
        <v>108</v>
      </c>
      <c r="D239">
        <v>109306210</v>
      </c>
      <c r="E239" s="3">
        <f t="shared" si="12"/>
        <v>109.30620999999999</v>
      </c>
      <c r="F239" t="s">
        <v>171</v>
      </c>
      <c r="G239" t="s">
        <v>134</v>
      </c>
      <c r="H239" t="s">
        <v>205</v>
      </c>
      <c r="N239" t="s">
        <v>2035</v>
      </c>
      <c r="O239" t="s">
        <v>12</v>
      </c>
      <c r="P239" t="s">
        <v>63</v>
      </c>
      <c r="Q239" t="s">
        <v>24</v>
      </c>
      <c r="R239" s="3">
        <f t="shared" si="13"/>
        <v>15.8</v>
      </c>
      <c r="S239">
        <v>15800000</v>
      </c>
      <c r="T239">
        <v>1988</v>
      </c>
      <c r="U239">
        <v>5.5</v>
      </c>
      <c r="V239" s="3">
        <f t="shared" si="14"/>
        <v>93.506209999999996</v>
      </c>
      <c r="W239" s="3"/>
      <c r="AH239" t="str">
        <v>Dean DeBlois</v>
      </c>
      <c r="AI239" s="4">
        <f t="shared" si="15"/>
        <v>7.7666666666666657</v>
      </c>
    </row>
    <row r="240" spans="1:35" x14ac:dyDescent="0.3">
      <c r="A240" t="s">
        <v>9</v>
      </c>
      <c r="B240" t="s">
        <v>119</v>
      </c>
      <c r="C240">
        <v>174</v>
      </c>
      <c r="D240">
        <v>217536138</v>
      </c>
      <c r="E240" s="3">
        <f t="shared" si="12"/>
        <v>217.53613799999999</v>
      </c>
      <c r="F240" t="s">
        <v>1796</v>
      </c>
      <c r="G240" t="s">
        <v>918</v>
      </c>
      <c r="N240" t="s">
        <v>2036</v>
      </c>
      <c r="O240" t="s">
        <v>12</v>
      </c>
      <c r="P240" t="s">
        <v>13</v>
      </c>
      <c r="Q240" t="s">
        <v>14</v>
      </c>
      <c r="R240" s="3">
        <f t="shared" si="13"/>
        <v>125</v>
      </c>
      <c r="S240">
        <v>125000000</v>
      </c>
      <c r="T240">
        <v>2006</v>
      </c>
      <c r="U240">
        <v>6.6</v>
      </c>
      <c r="V240" s="3">
        <f t="shared" si="14"/>
        <v>92.536137999999994</v>
      </c>
      <c r="W240" s="3"/>
      <c r="AH240" t="str">
        <v>Mimi Leder</v>
      </c>
      <c r="AI240" s="4">
        <f t="shared" si="15"/>
        <v>6.4000000000000012</v>
      </c>
    </row>
    <row r="241" spans="1:35" x14ac:dyDescent="0.3">
      <c r="A241" t="s">
        <v>9</v>
      </c>
      <c r="B241" t="s">
        <v>168</v>
      </c>
      <c r="C241">
        <v>135</v>
      </c>
      <c r="D241">
        <v>122012643</v>
      </c>
      <c r="E241" s="3">
        <f t="shared" si="12"/>
        <v>122.012643</v>
      </c>
      <c r="F241" t="s">
        <v>171</v>
      </c>
      <c r="G241" t="s">
        <v>134</v>
      </c>
      <c r="H241" t="s">
        <v>918</v>
      </c>
      <c r="N241" t="s">
        <v>2037</v>
      </c>
      <c r="O241" t="s">
        <v>12</v>
      </c>
      <c r="P241" t="s">
        <v>13</v>
      </c>
      <c r="Q241" t="s">
        <v>24</v>
      </c>
      <c r="R241" s="3">
        <f t="shared" si="13"/>
        <v>30</v>
      </c>
      <c r="S241">
        <v>30000000</v>
      </c>
      <c r="T241">
        <v>1990</v>
      </c>
      <c r="U241">
        <v>7.6</v>
      </c>
      <c r="V241" s="3">
        <f t="shared" si="14"/>
        <v>92.012642999999997</v>
      </c>
      <c r="W241" s="3"/>
      <c r="AH241" t="str">
        <v>Luke Greenfield</v>
      </c>
      <c r="AI241" s="4">
        <f t="shared" si="15"/>
        <v>6.0000000000000009</v>
      </c>
    </row>
    <row r="242" spans="1:35" x14ac:dyDescent="0.3">
      <c r="A242" t="s">
        <v>9</v>
      </c>
      <c r="B242" t="s">
        <v>489</v>
      </c>
      <c r="C242">
        <v>108</v>
      </c>
      <c r="D242">
        <v>143704210</v>
      </c>
      <c r="E242" s="3">
        <f t="shared" si="12"/>
        <v>143.70420999999999</v>
      </c>
      <c r="F242" t="s">
        <v>205</v>
      </c>
      <c r="G242" t="s">
        <v>1789</v>
      </c>
      <c r="H242" t="s">
        <v>1791</v>
      </c>
      <c r="I242" t="s">
        <v>1788</v>
      </c>
      <c r="N242" t="s">
        <v>2038</v>
      </c>
      <c r="O242" t="s">
        <v>12</v>
      </c>
      <c r="P242" t="s">
        <v>13</v>
      </c>
      <c r="Q242" t="s">
        <v>14</v>
      </c>
      <c r="R242" s="3">
        <f t="shared" si="13"/>
        <v>52</v>
      </c>
      <c r="S242">
        <v>52000000</v>
      </c>
      <c r="T242">
        <v>2008</v>
      </c>
      <c r="U242">
        <v>6.3</v>
      </c>
      <c r="V242" s="3">
        <f t="shared" si="14"/>
        <v>91.704209999999989</v>
      </c>
      <c r="W242" s="3"/>
      <c r="AH242" t="str">
        <v>Gabor Csupo</v>
      </c>
      <c r="AI242" s="4">
        <f t="shared" si="15"/>
        <v>7.2</v>
      </c>
    </row>
    <row r="243" spans="1:35" x14ac:dyDescent="0.3">
      <c r="A243" t="s">
        <v>9</v>
      </c>
      <c r="B243" t="s">
        <v>588</v>
      </c>
      <c r="C243">
        <v>130</v>
      </c>
      <c r="D243">
        <v>136019448</v>
      </c>
      <c r="E243" s="3">
        <f t="shared" si="12"/>
        <v>136.01944800000001</v>
      </c>
      <c r="F243" t="s">
        <v>1793</v>
      </c>
      <c r="G243" t="s">
        <v>356</v>
      </c>
      <c r="H243" t="s">
        <v>1794</v>
      </c>
      <c r="I243" t="s">
        <v>918</v>
      </c>
      <c r="N243" t="s">
        <v>2039</v>
      </c>
      <c r="O243" t="s">
        <v>12</v>
      </c>
      <c r="P243" t="s">
        <v>13</v>
      </c>
      <c r="Q243" t="s">
        <v>90</v>
      </c>
      <c r="R243" s="3">
        <f t="shared" si="13"/>
        <v>44.5</v>
      </c>
      <c r="S243">
        <v>44500000</v>
      </c>
      <c r="T243">
        <v>2012</v>
      </c>
      <c r="U243">
        <v>7.7</v>
      </c>
      <c r="V243" s="3">
        <f t="shared" si="14"/>
        <v>91.519448000000011</v>
      </c>
      <c r="W243" s="3"/>
      <c r="AH243" t="str">
        <v>Ben Falcone</v>
      </c>
      <c r="AI243" s="4">
        <f t="shared" si="15"/>
        <v>5.0999999999999996</v>
      </c>
    </row>
    <row r="244" spans="1:35" x14ac:dyDescent="0.3">
      <c r="A244" t="s">
        <v>9</v>
      </c>
      <c r="B244" t="s">
        <v>179</v>
      </c>
      <c r="C244">
        <v>153</v>
      </c>
      <c r="D244">
        <v>119518352</v>
      </c>
      <c r="E244" s="3">
        <f t="shared" si="12"/>
        <v>119.51835199999999</v>
      </c>
      <c r="F244" t="s">
        <v>1793</v>
      </c>
      <c r="G244" t="s">
        <v>356</v>
      </c>
      <c r="H244" t="s">
        <v>1798</v>
      </c>
      <c r="I244" t="s">
        <v>1788</v>
      </c>
      <c r="N244" t="s">
        <v>2040</v>
      </c>
      <c r="O244" t="s">
        <v>12</v>
      </c>
      <c r="P244" t="s">
        <v>13</v>
      </c>
      <c r="Q244" t="s">
        <v>14</v>
      </c>
      <c r="R244" s="3">
        <f t="shared" si="13"/>
        <v>28</v>
      </c>
      <c r="S244">
        <v>28000000</v>
      </c>
      <c r="T244">
        <v>2005</v>
      </c>
      <c r="U244">
        <v>7.9</v>
      </c>
      <c r="V244" s="3">
        <f t="shared" si="14"/>
        <v>91.518351999999993</v>
      </c>
      <c r="W244" s="3"/>
      <c r="AH244" t="str">
        <v>David Zucker</v>
      </c>
      <c r="AI244" s="4">
        <f t="shared" si="15"/>
        <v>5.26</v>
      </c>
    </row>
    <row r="245" spans="1:35" x14ac:dyDescent="0.3">
      <c r="A245" t="s">
        <v>9</v>
      </c>
      <c r="B245" t="s">
        <v>517</v>
      </c>
      <c r="C245">
        <v>95</v>
      </c>
      <c r="D245">
        <v>94900000</v>
      </c>
      <c r="E245" s="3">
        <f t="shared" si="12"/>
        <v>94.9</v>
      </c>
      <c r="F245" t="s">
        <v>356</v>
      </c>
      <c r="G245" t="s">
        <v>1798</v>
      </c>
      <c r="H245" t="s">
        <v>1788</v>
      </c>
      <c r="N245" t="s">
        <v>2041</v>
      </c>
      <c r="O245" t="s">
        <v>12</v>
      </c>
      <c r="P245" t="s">
        <v>13</v>
      </c>
      <c r="Q245" t="s">
        <v>90</v>
      </c>
      <c r="R245" s="3">
        <f t="shared" si="13"/>
        <v>4</v>
      </c>
      <c r="S245">
        <v>4000000</v>
      </c>
      <c r="T245">
        <v>1983</v>
      </c>
      <c r="U245">
        <v>6.1</v>
      </c>
      <c r="V245" s="3">
        <f t="shared" si="14"/>
        <v>90.9</v>
      </c>
      <c r="W245" s="3"/>
      <c r="AH245" t="str">
        <v>Alexander Payne</v>
      </c>
      <c r="AI245" s="4">
        <f t="shared" si="15"/>
        <v>7.42</v>
      </c>
    </row>
    <row r="246" spans="1:35" x14ac:dyDescent="0.3">
      <c r="A246" t="s">
        <v>9</v>
      </c>
      <c r="B246" t="s">
        <v>214</v>
      </c>
      <c r="C246">
        <v>95</v>
      </c>
      <c r="D246">
        <v>101736215</v>
      </c>
      <c r="E246" s="3">
        <f t="shared" si="12"/>
        <v>101.736215</v>
      </c>
      <c r="F246" t="s">
        <v>205</v>
      </c>
      <c r="N246" t="s">
        <v>2042</v>
      </c>
      <c r="O246" t="s">
        <v>12</v>
      </c>
      <c r="P246" t="s">
        <v>13</v>
      </c>
      <c r="Q246" t="s">
        <v>90</v>
      </c>
      <c r="R246" s="3">
        <f t="shared" si="13"/>
        <v>11</v>
      </c>
      <c r="S246">
        <v>11000000</v>
      </c>
      <c r="T246">
        <v>1999</v>
      </c>
      <c r="U246">
        <v>7</v>
      </c>
      <c r="V246" s="3">
        <f t="shared" si="14"/>
        <v>90.736215000000001</v>
      </c>
      <c r="W246" s="3"/>
      <c r="AH246" t="str">
        <v>Donald Petrie</v>
      </c>
      <c r="AI246" s="4">
        <f t="shared" si="15"/>
        <v>5.6624999999999996</v>
      </c>
    </row>
    <row r="247" spans="1:35" x14ac:dyDescent="0.3">
      <c r="A247" t="s">
        <v>9</v>
      </c>
      <c r="B247" t="s">
        <v>172</v>
      </c>
      <c r="C247">
        <v>123</v>
      </c>
      <c r="D247">
        <v>215397307</v>
      </c>
      <c r="E247" s="3">
        <f t="shared" si="12"/>
        <v>215.39730700000001</v>
      </c>
      <c r="F247" t="s">
        <v>171</v>
      </c>
      <c r="G247" t="s">
        <v>134</v>
      </c>
      <c r="H247" t="s">
        <v>918</v>
      </c>
      <c r="N247" t="s">
        <v>2043</v>
      </c>
      <c r="O247" t="s">
        <v>12</v>
      </c>
      <c r="P247" t="s">
        <v>13</v>
      </c>
      <c r="Q247" t="s">
        <v>14</v>
      </c>
      <c r="R247" s="3">
        <f t="shared" si="13"/>
        <v>125</v>
      </c>
      <c r="S247">
        <v>125000000</v>
      </c>
      <c r="T247">
        <v>2000</v>
      </c>
      <c r="U247">
        <v>6.1</v>
      </c>
      <c r="V247" s="3">
        <f t="shared" si="14"/>
        <v>90.397307000000012</v>
      </c>
      <c r="W247" s="3"/>
      <c r="AH247" t="str">
        <v>Peter Lord</v>
      </c>
      <c r="AI247" s="4">
        <f t="shared" si="15"/>
        <v>6.85</v>
      </c>
    </row>
    <row r="248" spans="1:35" x14ac:dyDescent="0.3">
      <c r="A248" t="s">
        <v>9</v>
      </c>
      <c r="B248" t="s">
        <v>41</v>
      </c>
      <c r="C248">
        <v>136</v>
      </c>
      <c r="D248">
        <v>259746958</v>
      </c>
      <c r="E248" s="3">
        <f t="shared" si="12"/>
        <v>259.74695800000001</v>
      </c>
      <c r="F248" t="s">
        <v>171</v>
      </c>
      <c r="G248" t="s">
        <v>134</v>
      </c>
      <c r="H248" t="s">
        <v>1787</v>
      </c>
      <c r="N248" t="s">
        <v>2044</v>
      </c>
      <c r="O248" t="s">
        <v>12</v>
      </c>
      <c r="P248" t="s">
        <v>13</v>
      </c>
      <c r="Q248" t="s">
        <v>14</v>
      </c>
      <c r="R248" s="3">
        <f t="shared" si="13"/>
        <v>170</v>
      </c>
      <c r="S248">
        <v>170000000</v>
      </c>
      <c r="T248">
        <v>2014</v>
      </c>
      <c r="U248">
        <v>7.8</v>
      </c>
      <c r="V248" s="3">
        <f t="shared" si="14"/>
        <v>89.746958000000006</v>
      </c>
      <c r="W248" s="3"/>
      <c r="AH248" t="str">
        <v>Robert Stromberg</v>
      </c>
      <c r="AI248" s="4">
        <f t="shared" si="15"/>
        <v>7</v>
      </c>
    </row>
    <row r="249" spans="1:35" x14ac:dyDescent="0.3">
      <c r="A249" t="s">
        <v>9</v>
      </c>
      <c r="B249" t="s">
        <v>405</v>
      </c>
      <c r="C249">
        <v>109</v>
      </c>
      <c r="D249">
        <v>124732962</v>
      </c>
      <c r="E249" s="3">
        <f t="shared" si="12"/>
        <v>124.732962</v>
      </c>
      <c r="F249" t="s">
        <v>205</v>
      </c>
      <c r="G249" t="s">
        <v>356</v>
      </c>
      <c r="H249" t="s">
        <v>1788</v>
      </c>
      <c r="N249" t="s">
        <v>2045</v>
      </c>
      <c r="O249" t="s">
        <v>12</v>
      </c>
      <c r="P249" t="s">
        <v>13</v>
      </c>
      <c r="Q249" t="s">
        <v>14</v>
      </c>
      <c r="R249" s="3">
        <f t="shared" si="13"/>
        <v>35</v>
      </c>
      <c r="S249">
        <v>35000000</v>
      </c>
      <c r="T249">
        <v>2006</v>
      </c>
      <c r="U249">
        <v>6.8</v>
      </c>
      <c r="V249" s="3">
        <f t="shared" si="14"/>
        <v>89.732962000000001</v>
      </c>
      <c r="W249" s="3"/>
      <c r="AH249" t="str">
        <v>David Gordon Green</v>
      </c>
      <c r="AI249" s="4">
        <f t="shared" si="15"/>
        <v>6.666666666666667</v>
      </c>
    </row>
    <row r="250" spans="1:35" x14ac:dyDescent="0.3">
      <c r="A250" t="s">
        <v>9</v>
      </c>
      <c r="B250" t="s">
        <v>270</v>
      </c>
      <c r="C250">
        <v>89</v>
      </c>
      <c r="D250">
        <v>169692572</v>
      </c>
      <c r="E250" s="3">
        <f t="shared" si="12"/>
        <v>169.69257200000001</v>
      </c>
      <c r="F250" t="s">
        <v>1790</v>
      </c>
      <c r="G250" t="s">
        <v>205</v>
      </c>
      <c r="H250" t="s">
        <v>1789</v>
      </c>
      <c r="I250" t="s">
        <v>1786</v>
      </c>
      <c r="N250" t="s">
        <v>2046</v>
      </c>
      <c r="O250" t="s">
        <v>12</v>
      </c>
      <c r="P250" t="s">
        <v>13</v>
      </c>
      <c r="Q250" t="s">
        <v>24</v>
      </c>
      <c r="R250" s="3">
        <f t="shared" si="13"/>
        <v>80</v>
      </c>
      <c r="S250">
        <v>80000000</v>
      </c>
      <c r="T250">
        <v>2015</v>
      </c>
      <c r="U250">
        <v>6.7</v>
      </c>
      <c r="V250" s="3">
        <f t="shared" si="14"/>
        <v>89.692572000000013</v>
      </c>
      <c r="W250" s="3"/>
      <c r="AH250" t="str">
        <v>Neil Jordan</v>
      </c>
      <c r="AI250" s="4">
        <f t="shared" si="15"/>
        <v>6.7625000000000002</v>
      </c>
    </row>
    <row r="251" spans="1:35" x14ac:dyDescent="0.3">
      <c r="A251" t="s">
        <v>9</v>
      </c>
      <c r="B251" t="s">
        <v>335</v>
      </c>
      <c r="C251">
        <v>108</v>
      </c>
      <c r="D251">
        <v>127214072</v>
      </c>
      <c r="E251" s="3">
        <f t="shared" si="12"/>
        <v>127.214072</v>
      </c>
      <c r="F251" t="s">
        <v>205</v>
      </c>
      <c r="G251" t="s">
        <v>1788</v>
      </c>
      <c r="N251" t="s">
        <v>2047</v>
      </c>
      <c r="O251" t="s">
        <v>12</v>
      </c>
      <c r="P251" t="s">
        <v>13</v>
      </c>
      <c r="Q251" t="s">
        <v>14</v>
      </c>
      <c r="R251" s="3">
        <f t="shared" si="13"/>
        <v>38</v>
      </c>
      <c r="S251">
        <v>38000000</v>
      </c>
      <c r="T251">
        <v>2002</v>
      </c>
      <c r="U251">
        <v>6.1</v>
      </c>
      <c r="V251" s="3">
        <f t="shared" si="14"/>
        <v>89.214072000000002</v>
      </c>
      <c r="W251" s="3"/>
      <c r="AH251" t="str">
        <v>D.J. Caruso</v>
      </c>
      <c r="AI251" s="4">
        <f t="shared" si="15"/>
        <v>6.7</v>
      </c>
    </row>
    <row r="252" spans="1:35" x14ac:dyDescent="0.3">
      <c r="A252" t="s">
        <v>9</v>
      </c>
      <c r="B252" t="s">
        <v>349</v>
      </c>
      <c r="C252">
        <v>92</v>
      </c>
      <c r="D252">
        <v>162495848</v>
      </c>
      <c r="E252" s="3">
        <f t="shared" si="12"/>
        <v>162.495848</v>
      </c>
      <c r="F252" t="s">
        <v>134</v>
      </c>
      <c r="G252" t="s">
        <v>1790</v>
      </c>
      <c r="H252" t="s">
        <v>205</v>
      </c>
      <c r="I252" t="s">
        <v>1789</v>
      </c>
      <c r="J252" t="s">
        <v>1786</v>
      </c>
      <c r="N252" t="s">
        <v>2048</v>
      </c>
      <c r="O252" t="s">
        <v>12</v>
      </c>
      <c r="P252" t="s">
        <v>13</v>
      </c>
      <c r="Q252" t="s">
        <v>24</v>
      </c>
      <c r="R252" s="3">
        <f t="shared" si="13"/>
        <v>74</v>
      </c>
      <c r="S252">
        <v>74000000</v>
      </c>
      <c r="T252">
        <v>2015</v>
      </c>
      <c r="U252">
        <v>6</v>
      </c>
      <c r="V252" s="3">
        <f t="shared" si="14"/>
        <v>88.495847999999995</v>
      </c>
      <c r="W252" s="3"/>
      <c r="AH252" t="str">
        <v>Phillip Noyce</v>
      </c>
      <c r="AI252" s="4">
        <f t="shared" si="15"/>
        <v>6.7666666666666675</v>
      </c>
    </row>
    <row r="253" spans="1:35" x14ac:dyDescent="0.3">
      <c r="A253" t="s">
        <v>9</v>
      </c>
      <c r="B253" t="s">
        <v>126</v>
      </c>
      <c r="C253">
        <v>92</v>
      </c>
      <c r="D253">
        <v>181166115</v>
      </c>
      <c r="E253" s="3">
        <f t="shared" si="12"/>
        <v>181.16611499999999</v>
      </c>
      <c r="F253" t="s">
        <v>171</v>
      </c>
      <c r="G253" t="s">
        <v>134</v>
      </c>
      <c r="H253" t="s">
        <v>1787</v>
      </c>
      <c r="I253" t="s">
        <v>918</v>
      </c>
      <c r="N253" t="s">
        <v>2049</v>
      </c>
      <c r="O253" t="s">
        <v>12</v>
      </c>
      <c r="P253" t="s">
        <v>13</v>
      </c>
      <c r="Q253" t="s">
        <v>14</v>
      </c>
      <c r="R253" s="3">
        <f t="shared" si="13"/>
        <v>93</v>
      </c>
      <c r="S253">
        <v>93000000</v>
      </c>
      <c r="T253">
        <v>2001</v>
      </c>
      <c r="U253">
        <v>5.9</v>
      </c>
      <c r="V253" s="3">
        <f t="shared" si="14"/>
        <v>88.166114999999991</v>
      </c>
      <c r="W253" s="3"/>
      <c r="AH253" t="str">
        <v>Jon M. Chu</v>
      </c>
      <c r="AI253" s="4">
        <f t="shared" si="15"/>
        <v>5.3400000000000007</v>
      </c>
    </row>
    <row r="254" spans="1:35" x14ac:dyDescent="0.3">
      <c r="A254" t="s">
        <v>9</v>
      </c>
      <c r="B254" t="s">
        <v>617</v>
      </c>
      <c r="C254">
        <v>103</v>
      </c>
      <c r="D254">
        <v>103001286</v>
      </c>
      <c r="E254" s="3">
        <f t="shared" si="12"/>
        <v>103.00128599999999</v>
      </c>
      <c r="F254" t="s">
        <v>620</v>
      </c>
      <c r="G254" t="s">
        <v>1796</v>
      </c>
      <c r="N254" t="s">
        <v>2050</v>
      </c>
      <c r="O254" t="s">
        <v>12</v>
      </c>
      <c r="P254" t="s">
        <v>13</v>
      </c>
      <c r="Q254" t="s">
        <v>90</v>
      </c>
      <c r="R254" s="3">
        <f t="shared" si="13"/>
        <v>15</v>
      </c>
      <c r="S254">
        <v>15000000</v>
      </c>
      <c r="T254">
        <v>1996</v>
      </c>
      <c r="U254">
        <v>7.2</v>
      </c>
      <c r="V254" s="3">
        <f t="shared" si="14"/>
        <v>88.001285999999993</v>
      </c>
      <c r="W254" s="3"/>
      <c r="AH254" t="str">
        <v>Howard Zieff</v>
      </c>
      <c r="AI254" s="4">
        <f t="shared" si="15"/>
        <v>6.4499999999999993</v>
      </c>
    </row>
    <row r="255" spans="1:35" x14ac:dyDescent="0.3">
      <c r="A255" t="s">
        <v>9</v>
      </c>
      <c r="B255" t="s">
        <v>382</v>
      </c>
      <c r="C255">
        <v>158</v>
      </c>
      <c r="D255">
        <v>148775460</v>
      </c>
      <c r="E255" s="3">
        <f t="shared" si="12"/>
        <v>148.77546000000001</v>
      </c>
      <c r="F255" t="s">
        <v>356</v>
      </c>
      <c r="G255" t="s">
        <v>1791</v>
      </c>
      <c r="H255" t="s">
        <v>1788</v>
      </c>
      <c r="N255" t="s">
        <v>2051</v>
      </c>
      <c r="O255" t="s">
        <v>12</v>
      </c>
      <c r="P255" t="s">
        <v>13</v>
      </c>
      <c r="Q255" t="s">
        <v>14</v>
      </c>
      <c r="R255" s="3">
        <f t="shared" si="13"/>
        <v>61</v>
      </c>
      <c r="S255">
        <v>61000000</v>
      </c>
      <c r="T255">
        <v>2012</v>
      </c>
      <c r="U255">
        <v>7.6</v>
      </c>
      <c r="V255" s="3">
        <f t="shared" si="14"/>
        <v>87.77546000000001</v>
      </c>
      <c r="W255" s="3"/>
      <c r="AH255" t="str">
        <v>Timur Bekmambetov</v>
      </c>
      <c r="AI255" s="4">
        <f t="shared" si="15"/>
        <v>6.3666666666666671</v>
      </c>
    </row>
    <row r="256" spans="1:35" x14ac:dyDescent="0.3">
      <c r="A256" t="s">
        <v>9</v>
      </c>
      <c r="B256" t="s">
        <v>105</v>
      </c>
      <c r="C256">
        <v>124</v>
      </c>
      <c r="D256">
        <v>172620724</v>
      </c>
      <c r="E256" s="3">
        <f t="shared" si="12"/>
        <v>172.620724</v>
      </c>
      <c r="F256" t="s">
        <v>171</v>
      </c>
      <c r="G256" t="s">
        <v>134</v>
      </c>
      <c r="H256" t="s">
        <v>356</v>
      </c>
      <c r="I256" t="s">
        <v>918</v>
      </c>
      <c r="N256" t="s">
        <v>2052</v>
      </c>
      <c r="O256" t="s">
        <v>12</v>
      </c>
      <c r="P256" t="s">
        <v>13</v>
      </c>
      <c r="Q256" t="s">
        <v>90</v>
      </c>
      <c r="R256" s="3">
        <f t="shared" si="13"/>
        <v>85</v>
      </c>
      <c r="S256">
        <v>85000000</v>
      </c>
      <c r="T256">
        <v>1997</v>
      </c>
      <c r="U256">
        <v>6.4</v>
      </c>
      <c r="V256" s="3">
        <f t="shared" si="14"/>
        <v>87.620723999999996</v>
      </c>
      <c r="W256" s="3"/>
      <c r="AH256" t="str">
        <v>Mike McCoy</v>
      </c>
      <c r="AI256" s="4">
        <f t="shared" si="15"/>
        <v>6.5</v>
      </c>
    </row>
    <row r="257" spans="1:35" x14ac:dyDescent="0.3">
      <c r="A257" t="s">
        <v>9</v>
      </c>
      <c r="B257" t="s">
        <v>197</v>
      </c>
      <c r="C257">
        <v>99</v>
      </c>
      <c r="D257">
        <v>117559438</v>
      </c>
      <c r="E257" s="3">
        <f t="shared" si="12"/>
        <v>117.559438</v>
      </c>
      <c r="F257" t="s">
        <v>171</v>
      </c>
      <c r="G257" t="s">
        <v>205</v>
      </c>
      <c r="H257" t="s">
        <v>1792</v>
      </c>
      <c r="N257" t="s">
        <v>2053</v>
      </c>
      <c r="O257" t="s">
        <v>12</v>
      </c>
      <c r="P257" t="s">
        <v>13</v>
      </c>
      <c r="Q257" t="s">
        <v>14</v>
      </c>
      <c r="R257" s="3">
        <f t="shared" si="13"/>
        <v>30</v>
      </c>
      <c r="S257">
        <v>30000000</v>
      </c>
      <c r="T257">
        <v>2000</v>
      </c>
      <c r="U257">
        <v>5.0999999999999996</v>
      </c>
      <c r="V257" s="3">
        <f t="shared" si="14"/>
        <v>87.559438</v>
      </c>
      <c r="W257" s="3"/>
      <c r="AH257" t="str">
        <v>Don Hall</v>
      </c>
      <c r="AI257" s="4">
        <f t="shared" si="15"/>
        <v>7.9</v>
      </c>
    </row>
    <row r="258" spans="1:35" x14ac:dyDescent="0.3">
      <c r="A258" t="s">
        <v>9</v>
      </c>
      <c r="B258" t="s">
        <v>941</v>
      </c>
      <c r="C258">
        <v>102</v>
      </c>
      <c r="D258">
        <v>101978840</v>
      </c>
      <c r="E258" s="3">
        <f t="shared" ref="E258:E321" si="16">D258/1000000</f>
        <v>101.97884000000001</v>
      </c>
      <c r="F258" t="s">
        <v>205</v>
      </c>
      <c r="N258" t="s">
        <v>2054</v>
      </c>
      <c r="O258" t="s">
        <v>12</v>
      </c>
      <c r="P258" t="s">
        <v>13</v>
      </c>
      <c r="Q258" t="s">
        <v>90</v>
      </c>
      <c r="R258" s="3">
        <f t="shared" ref="R258:R321" si="17">S258/1000000</f>
        <v>15</v>
      </c>
      <c r="S258">
        <v>15000000</v>
      </c>
      <c r="T258">
        <v>2013</v>
      </c>
      <c r="U258">
        <v>6.6</v>
      </c>
      <c r="V258" s="3">
        <f t="shared" ref="V258:V321" si="18">E258-R258</f>
        <v>86.978840000000005</v>
      </c>
      <c r="W258" s="3"/>
      <c r="AH258" t="str">
        <v>Tyler Perry</v>
      </c>
      <c r="AI258" s="4">
        <f t="shared" ref="AI258:AI321" si="19">AVERAGEIFS($U$2:$U$3724, $B$2:$B$3724, AH258)</f>
        <v>4.7666666666666666</v>
      </c>
    </row>
    <row r="259" spans="1:35" x14ac:dyDescent="0.3">
      <c r="A259" t="s">
        <v>9</v>
      </c>
      <c r="B259" t="s">
        <v>384</v>
      </c>
      <c r="C259">
        <v>131</v>
      </c>
      <c r="D259">
        <v>101157447</v>
      </c>
      <c r="E259" s="3">
        <f t="shared" si="16"/>
        <v>101.157447</v>
      </c>
      <c r="F259" t="s">
        <v>356</v>
      </c>
      <c r="G259" t="s">
        <v>1304</v>
      </c>
      <c r="N259" t="s">
        <v>2055</v>
      </c>
      <c r="O259" t="s">
        <v>12</v>
      </c>
      <c r="P259" t="s">
        <v>13</v>
      </c>
      <c r="Q259" t="s">
        <v>90</v>
      </c>
      <c r="R259" s="3">
        <f t="shared" si="17"/>
        <v>14.4</v>
      </c>
      <c r="S259">
        <v>14400000</v>
      </c>
      <c r="T259">
        <v>1992</v>
      </c>
      <c r="U259">
        <v>8.3000000000000007</v>
      </c>
      <c r="V259" s="3">
        <f t="shared" si="18"/>
        <v>86.757446999999999</v>
      </c>
      <c r="W259" s="3"/>
      <c r="AH259" t="str">
        <v>Josh Gordon</v>
      </c>
      <c r="AI259" s="4">
        <f t="shared" si="19"/>
        <v>6.1999999999999993</v>
      </c>
    </row>
    <row r="260" spans="1:35" x14ac:dyDescent="0.3">
      <c r="A260" t="s">
        <v>9</v>
      </c>
      <c r="B260" t="s">
        <v>670</v>
      </c>
      <c r="C260">
        <v>132</v>
      </c>
      <c r="D260">
        <v>116631310</v>
      </c>
      <c r="E260" s="3">
        <f t="shared" si="16"/>
        <v>116.63131</v>
      </c>
      <c r="F260" t="s">
        <v>1793</v>
      </c>
      <c r="G260" t="s">
        <v>356</v>
      </c>
      <c r="N260" t="s">
        <v>2056</v>
      </c>
      <c r="O260" t="s">
        <v>12</v>
      </c>
      <c r="P260" t="s">
        <v>13</v>
      </c>
      <c r="Q260" t="s">
        <v>14</v>
      </c>
      <c r="R260" s="3">
        <f t="shared" si="17"/>
        <v>30</v>
      </c>
      <c r="S260">
        <v>30000000</v>
      </c>
      <c r="T260">
        <v>2013</v>
      </c>
      <c r="U260">
        <v>7.2</v>
      </c>
      <c r="V260" s="3">
        <f t="shared" si="18"/>
        <v>86.631309999999999</v>
      </c>
      <c r="W260" s="3"/>
      <c r="AH260" t="str">
        <v>Dan Trachtenberg</v>
      </c>
      <c r="AI260" s="4">
        <f t="shared" si="19"/>
        <v>7.3</v>
      </c>
    </row>
    <row r="261" spans="1:35" x14ac:dyDescent="0.3">
      <c r="A261" t="s">
        <v>9</v>
      </c>
      <c r="B261" t="s">
        <v>461</v>
      </c>
      <c r="C261">
        <v>84</v>
      </c>
      <c r="D261">
        <v>141600000</v>
      </c>
      <c r="E261" s="3">
        <f t="shared" si="16"/>
        <v>141.6</v>
      </c>
      <c r="F261" t="s">
        <v>134</v>
      </c>
      <c r="G261" t="s">
        <v>1790</v>
      </c>
      <c r="H261" t="s">
        <v>356</v>
      </c>
      <c r="I261" t="s">
        <v>1789</v>
      </c>
      <c r="J261" t="s">
        <v>1794</v>
      </c>
      <c r="K261" t="s">
        <v>1791</v>
      </c>
      <c r="L261" t="s">
        <v>1788</v>
      </c>
      <c r="N261" t="s">
        <v>2057</v>
      </c>
      <c r="O261" t="s">
        <v>12</v>
      </c>
      <c r="P261" t="s">
        <v>13</v>
      </c>
      <c r="Q261" t="s">
        <v>52</v>
      </c>
      <c r="R261" s="3">
        <f t="shared" si="17"/>
        <v>55</v>
      </c>
      <c r="S261">
        <v>55000000</v>
      </c>
      <c r="T261">
        <v>1995</v>
      </c>
      <c r="U261">
        <v>6.6</v>
      </c>
      <c r="V261" s="3">
        <f t="shared" si="18"/>
        <v>86.6</v>
      </c>
      <c r="W261" s="3"/>
      <c r="AH261" t="str">
        <v>Eric Brevig</v>
      </c>
      <c r="AI261" s="4">
        <f t="shared" si="19"/>
        <v>5.1999999999999993</v>
      </c>
    </row>
    <row r="262" spans="1:35" x14ac:dyDescent="0.3">
      <c r="A262" t="s">
        <v>9</v>
      </c>
      <c r="B262" t="s">
        <v>242</v>
      </c>
      <c r="C262">
        <v>89</v>
      </c>
      <c r="D262">
        <v>126546825</v>
      </c>
      <c r="E262" s="3">
        <f t="shared" si="16"/>
        <v>126.546825</v>
      </c>
      <c r="F262" t="s">
        <v>171</v>
      </c>
      <c r="G262" t="s">
        <v>1787</v>
      </c>
      <c r="H262" t="s">
        <v>918</v>
      </c>
      <c r="N262" t="s">
        <v>2058</v>
      </c>
      <c r="O262" t="s">
        <v>12</v>
      </c>
      <c r="P262" t="s">
        <v>184</v>
      </c>
      <c r="Q262" t="s">
        <v>90</v>
      </c>
      <c r="R262" s="3">
        <f t="shared" si="17"/>
        <v>40</v>
      </c>
      <c r="S262">
        <v>40000000</v>
      </c>
      <c r="T262">
        <v>2014</v>
      </c>
      <c r="U262">
        <v>6.4</v>
      </c>
      <c r="V262" s="3">
        <f t="shared" si="18"/>
        <v>86.546824999999998</v>
      </c>
      <c r="W262" s="3"/>
      <c r="AH262" t="str">
        <v>Alan J. Pakula</v>
      </c>
      <c r="AI262" s="4">
        <f t="shared" si="19"/>
        <v>6.3</v>
      </c>
    </row>
    <row r="263" spans="1:35" x14ac:dyDescent="0.3">
      <c r="A263" t="s">
        <v>9</v>
      </c>
      <c r="B263" t="s">
        <v>244</v>
      </c>
      <c r="C263">
        <v>90</v>
      </c>
      <c r="D263">
        <v>160762022</v>
      </c>
      <c r="E263" s="3">
        <f t="shared" si="16"/>
        <v>160.762022</v>
      </c>
      <c r="F263" t="s">
        <v>134</v>
      </c>
      <c r="G263" t="s">
        <v>1790</v>
      </c>
      <c r="H263" t="s">
        <v>205</v>
      </c>
      <c r="I263" t="s">
        <v>1789</v>
      </c>
      <c r="N263" t="s">
        <v>2059</v>
      </c>
      <c r="O263" t="s">
        <v>12</v>
      </c>
      <c r="P263" t="s">
        <v>13</v>
      </c>
      <c r="Q263" t="s">
        <v>24</v>
      </c>
      <c r="R263" s="3">
        <f t="shared" si="17"/>
        <v>75</v>
      </c>
      <c r="S263">
        <v>75000000</v>
      </c>
      <c r="T263">
        <v>2004</v>
      </c>
      <c r="U263">
        <v>6</v>
      </c>
      <c r="V263" s="3">
        <f t="shared" si="18"/>
        <v>85.762022000000002</v>
      </c>
      <c r="W263" s="3"/>
      <c r="AH263" t="str">
        <v>Kathryn Bigelow</v>
      </c>
      <c r="AI263" s="4">
        <f t="shared" si="19"/>
        <v>7.2333333333333334</v>
      </c>
    </row>
    <row r="264" spans="1:35" x14ac:dyDescent="0.3">
      <c r="A264" t="s">
        <v>9</v>
      </c>
      <c r="B264" t="s">
        <v>735</v>
      </c>
      <c r="C264">
        <v>120</v>
      </c>
      <c r="D264">
        <v>115648585</v>
      </c>
      <c r="E264" s="3">
        <f t="shared" si="16"/>
        <v>115.648585</v>
      </c>
      <c r="F264" t="s">
        <v>1793</v>
      </c>
      <c r="G264" t="s">
        <v>356</v>
      </c>
      <c r="H264" t="s">
        <v>1797</v>
      </c>
      <c r="N264" t="s">
        <v>2060</v>
      </c>
      <c r="O264" t="s">
        <v>12</v>
      </c>
      <c r="P264" t="s">
        <v>13</v>
      </c>
      <c r="Q264" t="s">
        <v>24</v>
      </c>
      <c r="R264" s="3">
        <f t="shared" si="17"/>
        <v>30</v>
      </c>
      <c r="S264">
        <v>30000000</v>
      </c>
      <c r="T264">
        <v>2000</v>
      </c>
      <c r="U264">
        <v>7.8</v>
      </c>
      <c r="V264" s="3">
        <f t="shared" si="18"/>
        <v>85.648584999999997</v>
      </c>
      <c r="W264" s="3"/>
      <c r="AH264" t="str">
        <v>Stephen Hillenburg</v>
      </c>
      <c r="AI264" s="4">
        <f t="shared" si="19"/>
        <v>7</v>
      </c>
    </row>
    <row r="265" spans="1:35" x14ac:dyDescent="0.3">
      <c r="A265" t="s">
        <v>9</v>
      </c>
      <c r="B265" t="s">
        <v>175</v>
      </c>
      <c r="C265">
        <v>112</v>
      </c>
      <c r="D265">
        <v>115646235</v>
      </c>
      <c r="E265" s="3">
        <f t="shared" si="16"/>
        <v>115.646235</v>
      </c>
      <c r="F265" t="s">
        <v>171</v>
      </c>
      <c r="G265" t="s">
        <v>1787</v>
      </c>
      <c r="H265" t="s">
        <v>918</v>
      </c>
      <c r="N265" t="s">
        <v>2061</v>
      </c>
      <c r="O265" t="s">
        <v>12</v>
      </c>
      <c r="P265" t="s">
        <v>756</v>
      </c>
      <c r="Q265" t="s">
        <v>90</v>
      </c>
      <c r="R265" s="3">
        <f t="shared" si="17"/>
        <v>30</v>
      </c>
      <c r="S265">
        <v>30000000</v>
      </c>
      <c r="T265">
        <v>2009</v>
      </c>
      <c r="U265">
        <v>8</v>
      </c>
      <c r="V265" s="3">
        <f t="shared" si="18"/>
        <v>85.646235000000004</v>
      </c>
      <c r="W265" s="3"/>
      <c r="AH265" t="str">
        <v>Jim Gillespie</v>
      </c>
      <c r="AI265" s="4">
        <f t="shared" si="19"/>
        <v>5.6</v>
      </c>
    </row>
    <row r="266" spans="1:35" x14ac:dyDescent="0.3">
      <c r="A266" t="s">
        <v>9</v>
      </c>
      <c r="B266" t="s">
        <v>417</v>
      </c>
      <c r="C266">
        <v>91</v>
      </c>
      <c r="D266">
        <v>130512915</v>
      </c>
      <c r="E266" s="3">
        <f t="shared" si="16"/>
        <v>130.51291499999999</v>
      </c>
      <c r="F266" t="s">
        <v>205</v>
      </c>
      <c r="G266" t="s">
        <v>1789</v>
      </c>
      <c r="H266" t="s">
        <v>1786</v>
      </c>
      <c r="N266" t="s">
        <v>2062</v>
      </c>
      <c r="O266" t="s">
        <v>12</v>
      </c>
      <c r="P266" t="s">
        <v>13</v>
      </c>
      <c r="Q266" t="s">
        <v>24</v>
      </c>
      <c r="R266" s="3">
        <f t="shared" si="17"/>
        <v>45</v>
      </c>
      <c r="S266">
        <v>45000000</v>
      </c>
      <c r="T266">
        <v>1994</v>
      </c>
      <c r="U266">
        <v>4.8</v>
      </c>
      <c r="V266" s="3">
        <f t="shared" si="18"/>
        <v>85.512914999999992</v>
      </c>
      <c r="W266" s="3"/>
      <c r="AH266" t="str">
        <v>Scott Derrickson</v>
      </c>
      <c r="AI266" s="4">
        <f t="shared" si="19"/>
        <v>6.3</v>
      </c>
    </row>
    <row r="267" spans="1:35" x14ac:dyDescent="0.3">
      <c r="A267" t="s">
        <v>9</v>
      </c>
      <c r="B267" t="s">
        <v>155</v>
      </c>
      <c r="C267">
        <v>92</v>
      </c>
      <c r="D267">
        <v>215395021</v>
      </c>
      <c r="E267" s="3">
        <f t="shared" si="16"/>
        <v>215.39502100000001</v>
      </c>
      <c r="F267" t="s">
        <v>171</v>
      </c>
      <c r="G267" t="s">
        <v>134</v>
      </c>
      <c r="H267" t="s">
        <v>1790</v>
      </c>
      <c r="I267" t="s">
        <v>205</v>
      </c>
      <c r="J267" t="s">
        <v>1789</v>
      </c>
      <c r="N267" t="s">
        <v>2063</v>
      </c>
      <c r="O267" t="s">
        <v>12</v>
      </c>
      <c r="P267" t="s">
        <v>13</v>
      </c>
      <c r="Q267" t="s">
        <v>24</v>
      </c>
      <c r="R267" s="3">
        <f t="shared" si="17"/>
        <v>130</v>
      </c>
      <c r="S267">
        <v>130000000</v>
      </c>
      <c r="T267">
        <v>2008</v>
      </c>
      <c r="U267">
        <v>7.6</v>
      </c>
      <c r="V267" s="3">
        <f t="shared" si="18"/>
        <v>85.395021000000014</v>
      </c>
      <c r="W267" s="3"/>
      <c r="AH267" t="str">
        <v>Matt Reeves</v>
      </c>
      <c r="AI267" s="4">
        <f t="shared" si="19"/>
        <v>7.2666666666666666</v>
      </c>
    </row>
    <row r="268" spans="1:35" x14ac:dyDescent="0.3">
      <c r="A268" t="s">
        <v>9</v>
      </c>
      <c r="B268" t="s">
        <v>42</v>
      </c>
      <c r="C268">
        <v>121</v>
      </c>
      <c r="D268">
        <v>125069696</v>
      </c>
      <c r="E268" s="3">
        <f t="shared" si="16"/>
        <v>125.06969599999999</v>
      </c>
      <c r="F268" t="s">
        <v>171</v>
      </c>
      <c r="G268" t="s">
        <v>1793</v>
      </c>
      <c r="H268" t="s">
        <v>356</v>
      </c>
      <c r="I268" t="s">
        <v>918</v>
      </c>
      <c r="J268" t="s">
        <v>1795</v>
      </c>
      <c r="N268" t="s">
        <v>2064</v>
      </c>
      <c r="O268" t="s">
        <v>12</v>
      </c>
      <c r="P268" t="s">
        <v>13</v>
      </c>
      <c r="Q268" t="s">
        <v>90</v>
      </c>
      <c r="R268" s="3">
        <f t="shared" si="17"/>
        <v>40</v>
      </c>
      <c r="S268">
        <v>40000000</v>
      </c>
      <c r="T268">
        <v>2013</v>
      </c>
      <c r="U268">
        <v>7.6</v>
      </c>
      <c r="V268" s="3">
        <f t="shared" si="18"/>
        <v>85.069695999999993</v>
      </c>
      <c r="W268" s="3"/>
      <c r="AH268" t="str">
        <v>Brian Helgeland</v>
      </c>
      <c r="AI268" s="4">
        <f t="shared" si="19"/>
        <v>6.7200000000000006</v>
      </c>
    </row>
    <row r="269" spans="1:35" x14ac:dyDescent="0.3">
      <c r="A269" t="s">
        <v>9</v>
      </c>
      <c r="B269" t="s">
        <v>80</v>
      </c>
      <c r="C269">
        <v>115</v>
      </c>
      <c r="D269">
        <v>135014968</v>
      </c>
      <c r="E269" s="3">
        <f t="shared" si="16"/>
        <v>135.01496800000001</v>
      </c>
      <c r="F269" t="s">
        <v>1793</v>
      </c>
      <c r="G269" t="s">
        <v>205</v>
      </c>
      <c r="H269" t="s">
        <v>356</v>
      </c>
      <c r="I269" t="s">
        <v>1788</v>
      </c>
      <c r="N269" t="s">
        <v>2065</v>
      </c>
      <c r="O269" t="s">
        <v>12</v>
      </c>
      <c r="P269" t="s">
        <v>13</v>
      </c>
      <c r="Q269" t="s">
        <v>14</v>
      </c>
      <c r="R269" s="3">
        <f t="shared" si="17"/>
        <v>50</v>
      </c>
      <c r="S269">
        <v>50000000</v>
      </c>
      <c r="T269">
        <v>1998</v>
      </c>
      <c r="U269">
        <v>6.7</v>
      </c>
      <c r="V269" s="3">
        <f t="shared" si="18"/>
        <v>85.01496800000001</v>
      </c>
      <c r="W269" s="3"/>
      <c r="AH269" t="str">
        <v>George Cukor</v>
      </c>
      <c r="AI269" s="4">
        <f t="shared" si="19"/>
        <v>7.9</v>
      </c>
    </row>
    <row r="270" spans="1:35" x14ac:dyDescent="0.3">
      <c r="A270" t="s">
        <v>9</v>
      </c>
      <c r="B270" t="s">
        <v>68</v>
      </c>
      <c r="C270">
        <v>132</v>
      </c>
      <c r="D270">
        <v>209805005</v>
      </c>
      <c r="E270" s="3">
        <f t="shared" si="16"/>
        <v>209.80500499999999</v>
      </c>
      <c r="F270" t="s">
        <v>171</v>
      </c>
      <c r="G270" t="s">
        <v>1792</v>
      </c>
      <c r="H270" t="s">
        <v>918</v>
      </c>
      <c r="N270" t="s">
        <v>2066</v>
      </c>
      <c r="O270" t="s">
        <v>12</v>
      </c>
      <c r="P270" t="s">
        <v>13</v>
      </c>
      <c r="Q270" t="s">
        <v>14</v>
      </c>
      <c r="R270" s="3">
        <f t="shared" si="17"/>
        <v>125</v>
      </c>
      <c r="S270">
        <v>125000000</v>
      </c>
      <c r="T270">
        <v>2011</v>
      </c>
      <c r="U270">
        <v>7.3</v>
      </c>
      <c r="V270" s="3">
        <f t="shared" si="18"/>
        <v>84.805004999999994</v>
      </c>
      <c r="W270" s="3"/>
      <c r="AH270" t="str">
        <v>Michael Ritchie</v>
      </c>
      <c r="AI270" s="4">
        <f t="shared" si="19"/>
        <v>5.65</v>
      </c>
    </row>
    <row r="271" spans="1:35" x14ac:dyDescent="0.3">
      <c r="A271" t="s">
        <v>9</v>
      </c>
      <c r="B271" t="s">
        <v>142</v>
      </c>
      <c r="C271">
        <v>119</v>
      </c>
      <c r="D271">
        <v>109713132</v>
      </c>
      <c r="E271" s="3">
        <f t="shared" si="16"/>
        <v>109.713132</v>
      </c>
      <c r="F271" t="s">
        <v>134</v>
      </c>
      <c r="G271" t="s">
        <v>205</v>
      </c>
      <c r="H271" t="s">
        <v>1787</v>
      </c>
      <c r="N271" t="s">
        <v>2067</v>
      </c>
      <c r="O271" t="s">
        <v>12</v>
      </c>
      <c r="P271" t="s">
        <v>13</v>
      </c>
      <c r="Q271" t="s">
        <v>24</v>
      </c>
      <c r="R271" s="3">
        <f t="shared" si="17"/>
        <v>25</v>
      </c>
      <c r="S271">
        <v>25000000</v>
      </c>
      <c r="T271">
        <v>1986</v>
      </c>
      <c r="U271">
        <v>7.3</v>
      </c>
      <c r="V271" s="3">
        <f t="shared" si="18"/>
        <v>84.713132000000002</v>
      </c>
      <c r="W271" s="3"/>
      <c r="AH271" t="str">
        <v>Terence Young</v>
      </c>
      <c r="AI271" s="4">
        <f t="shared" si="19"/>
        <v>7.2666666666666666</v>
      </c>
    </row>
    <row r="272" spans="1:35" x14ac:dyDescent="0.3">
      <c r="A272" t="s">
        <v>9</v>
      </c>
      <c r="B272" t="s">
        <v>38</v>
      </c>
      <c r="C272">
        <v>171</v>
      </c>
      <c r="D272">
        <v>187670866</v>
      </c>
      <c r="E272" s="3">
        <f t="shared" si="16"/>
        <v>187.67086599999999</v>
      </c>
      <c r="F272" t="s">
        <v>171</v>
      </c>
      <c r="G272" t="s">
        <v>356</v>
      </c>
      <c r="H272" t="s">
        <v>1788</v>
      </c>
      <c r="N272" t="s">
        <v>2068</v>
      </c>
      <c r="O272" t="s">
        <v>12</v>
      </c>
      <c r="P272" t="s">
        <v>13</v>
      </c>
      <c r="Q272" t="s">
        <v>90</v>
      </c>
      <c r="R272" s="3">
        <f t="shared" si="17"/>
        <v>103</v>
      </c>
      <c r="S272">
        <v>103000000</v>
      </c>
      <c r="T272">
        <v>2000</v>
      </c>
      <c r="U272">
        <v>8.5</v>
      </c>
      <c r="V272" s="3">
        <f t="shared" si="18"/>
        <v>84.67086599999999</v>
      </c>
      <c r="W272" s="3"/>
      <c r="AH272" t="str">
        <v>Paul Verhoeven</v>
      </c>
      <c r="AI272" s="4">
        <f t="shared" si="19"/>
        <v>6.5600000000000005</v>
      </c>
    </row>
    <row r="273" spans="1:35" x14ac:dyDescent="0.3">
      <c r="A273" t="s">
        <v>9</v>
      </c>
      <c r="B273" t="s">
        <v>248</v>
      </c>
      <c r="C273">
        <v>97</v>
      </c>
      <c r="D273">
        <v>110222438</v>
      </c>
      <c r="E273" s="3">
        <f t="shared" si="16"/>
        <v>110.222438</v>
      </c>
      <c r="F273" t="s">
        <v>205</v>
      </c>
      <c r="G273" t="s">
        <v>1789</v>
      </c>
      <c r="H273" t="s">
        <v>1786</v>
      </c>
      <c r="I273" t="s">
        <v>1798</v>
      </c>
      <c r="J273" t="s">
        <v>1788</v>
      </c>
      <c r="N273" t="s">
        <v>2069</v>
      </c>
      <c r="O273" t="s">
        <v>12</v>
      </c>
      <c r="P273" t="s">
        <v>13</v>
      </c>
      <c r="Q273" t="s">
        <v>24</v>
      </c>
      <c r="R273" s="3">
        <f t="shared" si="17"/>
        <v>26</v>
      </c>
      <c r="S273">
        <v>26000000</v>
      </c>
      <c r="T273">
        <v>2003</v>
      </c>
      <c r="U273">
        <v>6.1</v>
      </c>
      <c r="V273" s="3">
        <f t="shared" si="18"/>
        <v>84.222437999999997</v>
      </c>
      <c r="W273" s="3"/>
      <c r="AH273" t="str">
        <v>Richard Lester</v>
      </c>
      <c r="AI273" s="4">
        <f t="shared" si="19"/>
        <v>6.4666666666666659</v>
      </c>
    </row>
    <row r="274" spans="1:35" x14ac:dyDescent="0.3">
      <c r="A274" t="s">
        <v>9</v>
      </c>
      <c r="B274" t="s">
        <v>170</v>
      </c>
      <c r="C274">
        <v>121</v>
      </c>
      <c r="D274">
        <v>184031112</v>
      </c>
      <c r="E274" s="3">
        <f t="shared" si="16"/>
        <v>184.03111200000001</v>
      </c>
      <c r="F274" t="s">
        <v>171</v>
      </c>
      <c r="G274" t="s">
        <v>134</v>
      </c>
      <c r="H274" t="s">
        <v>1786</v>
      </c>
      <c r="N274" t="s">
        <v>2070</v>
      </c>
      <c r="O274" t="s">
        <v>12</v>
      </c>
      <c r="P274" t="s">
        <v>13</v>
      </c>
      <c r="Q274" t="s">
        <v>14</v>
      </c>
      <c r="R274" s="3">
        <f t="shared" si="17"/>
        <v>100</v>
      </c>
      <c r="S274">
        <v>100000000</v>
      </c>
      <c r="T274">
        <v>1995</v>
      </c>
      <c r="U274">
        <v>5.4</v>
      </c>
      <c r="V274" s="3">
        <f t="shared" si="18"/>
        <v>84.031112000000007</v>
      </c>
      <c r="W274" s="3"/>
      <c r="AH274" t="str">
        <v>Nora Ephron</v>
      </c>
      <c r="AI274" s="4">
        <f t="shared" si="19"/>
        <v>6.166666666666667</v>
      </c>
    </row>
    <row r="275" spans="1:35" x14ac:dyDescent="0.3">
      <c r="A275" t="s">
        <v>9</v>
      </c>
      <c r="B275" t="s">
        <v>247</v>
      </c>
      <c r="C275">
        <v>105</v>
      </c>
      <c r="D275">
        <v>176740650</v>
      </c>
      <c r="E275" s="3">
        <f t="shared" si="16"/>
        <v>176.74064999999999</v>
      </c>
      <c r="F275" t="s">
        <v>171</v>
      </c>
      <c r="G275" t="s">
        <v>356</v>
      </c>
      <c r="H275" t="s">
        <v>1787</v>
      </c>
      <c r="I275" t="s">
        <v>918</v>
      </c>
      <c r="N275" t="s">
        <v>2071</v>
      </c>
      <c r="O275" t="s">
        <v>12</v>
      </c>
      <c r="P275" t="s">
        <v>13</v>
      </c>
      <c r="Q275" t="s">
        <v>14</v>
      </c>
      <c r="R275" s="3">
        <f t="shared" si="17"/>
        <v>93</v>
      </c>
      <c r="S275">
        <v>93000000</v>
      </c>
      <c r="T275">
        <v>2011</v>
      </c>
      <c r="U275">
        <v>7.6</v>
      </c>
      <c r="V275" s="3">
        <f t="shared" si="18"/>
        <v>83.740649999999988</v>
      </c>
      <c r="W275" s="3"/>
      <c r="AH275" t="str">
        <v>Ken Kwapis</v>
      </c>
      <c r="AI275" s="4">
        <f t="shared" si="19"/>
        <v>6.2</v>
      </c>
    </row>
    <row r="276" spans="1:35" x14ac:dyDescent="0.3">
      <c r="A276" t="s">
        <v>111</v>
      </c>
      <c r="B276" t="s">
        <v>913</v>
      </c>
      <c r="C276">
        <v>106</v>
      </c>
      <c r="D276">
        <v>86300000</v>
      </c>
      <c r="E276" s="3">
        <f t="shared" si="16"/>
        <v>86.3</v>
      </c>
      <c r="F276" t="s">
        <v>205</v>
      </c>
      <c r="N276" t="s">
        <v>2072</v>
      </c>
      <c r="O276" t="s">
        <v>12</v>
      </c>
      <c r="P276" t="s">
        <v>13</v>
      </c>
      <c r="Q276" t="s">
        <v>24</v>
      </c>
      <c r="R276" s="3">
        <f t="shared" si="17"/>
        <v>2.8</v>
      </c>
      <c r="S276">
        <v>2800000</v>
      </c>
      <c r="T276">
        <v>1974</v>
      </c>
      <c r="U276">
        <v>8</v>
      </c>
      <c r="V276" s="3">
        <f t="shared" si="18"/>
        <v>83.5</v>
      </c>
      <c r="W276" s="3"/>
      <c r="AH276" t="str">
        <v>Michael Pressman</v>
      </c>
      <c r="AI276" s="4">
        <f t="shared" si="19"/>
        <v>6</v>
      </c>
    </row>
    <row r="277" spans="1:35" x14ac:dyDescent="0.3">
      <c r="A277" t="s">
        <v>9</v>
      </c>
      <c r="B277" t="s">
        <v>342</v>
      </c>
      <c r="C277">
        <v>133</v>
      </c>
      <c r="D277">
        <v>109243478</v>
      </c>
      <c r="E277" s="3">
        <f t="shared" si="16"/>
        <v>109.243478</v>
      </c>
      <c r="F277" t="s">
        <v>205</v>
      </c>
      <c r="G277" t="s">
        <v>1788</v>
      </c>
      <c r="N277" t="s">
        <v>2073</v>
      </c>
      <c r="O277" t="s">
        <v>12</v>
      </c>
      <c r="P277" t="s">
        <v>13</v>
      </c>
      <c r="Q277" t="s">
        <v>90</v>
      </c>
      <c r="R277" s="3">
        <f t="shared" si="17"/>
        <v>26</v>
      </c>
      <c r="S277">
        <v>26000000</v>
      </c>
      <c r="T277">
        <v>2005</v>
      </c>
      <c r="U277">
        <v>7.1</v>
      </c>
      <c r="V277" s="3">
        <f t="shared" si="18"/>
        <v>83.243477999999996</v>
      </c>
      <c r="W277" s="3"/>
      <c r="AH277" t="str">
        <v>Malcolm D. Lee</v>
      </c>
      <c r="AI277" s="4">
        <f t="shared" si="19"/>
        <v>5.6</v>
      </c>
    </row>
    <row r="278" spans="1:35" x14ac:dyDescent="0.3">
      <c r="A278" t="s">
        <v>9</v>
      </c>
      <c r="B278" t="s">
        <v>405</v>
      </c>
      <c r="C278">
        <v>115</v>
      </c>
      <c r="D278">
        <v>143151473</v>
      </c>
      <c r="E278" s="3">
        <f t="shared" si="16"/>
        <v>143.15147300000001</v>
      </c>
      <c r="F278" t="s">
        <v>205</v>
      </c>
      <c r="G278" t="s">
        <v>356</v>
      </c>
      <c r="H278" t="s">
        <v>1789</v>
      </c>
      <c r="N278" t="s">
        <v>2074</v>
      </c>
      <c r="O278" t="s">
        <v>12</v>
      </c>
      <c r="P278" t="s">
        <v>13</v>
      </c>
      <c r="Q278" t="s">
        <v>24</v>
      </c>
      <c r="R278" s="3">
        <f t="shared" si="17"/>
        <v>60</v>
      </c>
      <c r="S278">
        <v>60000000</v>
      </c>
      <c r="T278">
        <v>2008</v>
      </c>
      <c r="U278">
        <v>7.1</v>
      </c>
      <c r="V278" s="3">
        <f t="shared" si="18"/>
        <v>83.15147300000001</v>
      </c>
      <c r="W278" s="3"/>
      <c r="AH278" t="str">
        <v>Robert Iscove</v>
      </c>
      <c r="AI278" s="4">
        <f t="shared" si="19"/>
        <v>4.3999999999999995</v>
      </c>
    </row>
    <row r="279" spans="1:35" x14ac:dyDescent="0.3">
      <c r="A279" t="s">
        <v>9</v>
      </c>
      <c r="B279" t="s">
        <v>1287</v>
      </c>
      <c r="C279">
        <v>95</v>
      </c>
      <c r="D279">
        <v>87025093</v>
      </c>
      <c r="E279" s="3">
        <f t="shared" si="16"/>
        <v>87.025092999999998</v>
      </c>
      <c r="F279" t="s">
        <v>620</v>
      </c>
      <c r="G279" t="s">
        <v>1796</v>
      </c>
      <c r="N279" t="s">
        <v>2075</v>
      </c>
      <c r="O279" t="s">
        <v>12</v>
      </c>
      <c r="P279" t="s">
        <v>13</v>
      </c>
      <c r="Q279" t="s">
        <v>90</v>
      </c>
      <c r="R279" s="3">
        <f t="shared" si="17"/>
        <v>4</v>
      </c>
      <c r="S279">
        <v>4000000</v>
      </c>
      <c r="T279">
        <v>2005</v>
      </c>
      <c r="U279">
        <v>6.6</v>
      </c>
      <c r="V279" s="3">
        <f t="shared" si="18"/>
        <v>83.025092999999998</v>
      </c>
      <c r="W279" s="3"/>
      <c r="AH279" t="str">
        <v>Hugh Hudson</v>
      </c>
      <c r="AI279" s="4">
        <f t="shared" si="19"/>
        <v>6.4</v>
      </c>
    </row>
    <row r="280" spans="1:35" x14ac:dyDescent="0.3">
      <c r="A280" t="s">
        <v>9</v>
      </c>
      <c r="B280" t="s">
        <v>942</v>
      </c>
      <c r="C280">
        <v>131</v>
      </c>
      <c r="D280">
        <v>102922376</v>
      </c>
      <c r="E280" s="3">
        <f t="shared" si="16"/>
        <v>102.922376</v>
      </c>
      <c r="F280" t="s">
        <v>134</v>
      </c>
      <c r="G280" t="s">
        <v>620</v>
      </c>
      <c r="H280" t="s">
        <v>918</v>
      </c>
      <c r="N280" t="s">
        <v>2076</v>
      </c>
      <c r="O280" t="s">
        <v>12</v>
      </c>
      <c r="P280" t="s">
        <v>13</v>
      </c>
      <c r="Q280" t="s">
        <v>24</v>
      </c>
      <c r="R280" s="3">
        <f t="shared" si="17"/>
        <v>20</v>
      </c>
      <c r="S280">
        <v>20000000</v>
      </c>
      <c r="T280">
        <v>1978</v>
      </c>
      <c r="U280">
        <v>5.7</v>
      </c>
      <c r="V280" s="3">
        <f t="shared" si="18"/>
        <v>82.922376</v>
      </c>
      <c r="W280" s="3"/>
      <c r="AH280" t="str">
        <v>Josh Trank</v>
      </c>
      <c r="AI280" s="4">
        <f t="shared" si="19"/>
        <v>5.6999999999999993</v>
      </c>
    </row>
    <row r="281" spans="1:35" x14ac:dyDescent="0.3">
      <c r="A281" t="s">
        <v>9</v>
      </c>
      <c r="B281" t="s">
        <v>47</v>
      </c>
      <c r="C281">
        <v>126</v>
      </c>
      <c r="D281">
        <v>162831698</v>
      </c>
      <c r="E281" s="3">
        <f t="shared" si="16"/>
        <v>162.83169799999999</v>
      </c>
      <c r="F281" t="s">
        <v>171</v>
      </c>
      <c r="N281" t="s">
        <v>2077</v>
      </c>
      <c r="O281" t="s">
        <v>12</v>
      </c>
      <c r="P281" t="s">
        <v>13</v>
      </c>
      <c r="Q281" t="s">
        <v>14</v>
      </c>
      <c r="R281" s="3">
        <f t="shared" si="17"/>
        <v>80</v>
      </c>
      <c r="S281">
        <v>80000000</v>
      </c>
      <c r="T281">
        <v>1992</v>
      </c>
      <c r="U281">
        <v>7</v>
      </c>
      <c r="V281" s="3">
        <f t="shared" si="18"/>
        <v>82.831697999999989</v>
      </c>
      <c r="W281" s="3"/>
      <c r="AH281" t="str">
        <v>Paul W.S. Anderson</v>
      </c>
      <c r="AI281" s="4">
        <f t="shared" si="19"/>
        <v>5.99</v>
      </c>
    </row>
    <row r="282" spans="1:35" x14ac:dyDescent="0.3">
      <c r="A282" t="s">
        <v>9</v>
      </c>
      <c r="B282" t="s">
        <v>611</v>
      </c>
      <c r="C282">
        <v>126</v>
      </c>
      <c r="D282">
        <v>90800000</v>
      </c>
      <c r="E282" s="3">
        <f t="shared" si="16"/>
        <v>90.8</v>
      </c>
      <c r="F282" t="s">
        <v>171</v>
      </c>
      <c r="G282" t="s">
        <v>356</v>
      </c>
      <c r="H282" t="s">
        <v>1789</v>
      </c>
      <c r="I282" t="s">
        <v>1797</v>
      </c>
      <c r="N282" t="s">
        <v>2078</v>
      </c>
      <c r="O282" t="s">
        <v>12</v>
      </c>
      <c r="P282" t="s">
        <v>13</v>
      </c>
      <c r="Q282" t="s">
        <v>24</v>
      </c>
      <c r="R282" s="3">
        <f t="shared" si="17"/>
        <v>8</v>
      </c>
      <c r="S282">
        <v>8000000</v>
      </c>
      <c r="T282">
        <v>1984</v>
      </c>
      <c r="U282">
        <v>7.2</v>
      </c>
      <c r="V282" s="3">
        <f t="shared" si="18"/>
        <v>82.8</v>
      </c>
      <c r="W282" s="3"/>
      <c r="AH282" t="str">
        <v>Mark Andrews</v>
      </c>
      <c r="AI282" s="4">
        <f t="shared" si="19"/>
        <v>7.2</v>
      </c>
    </row>
    <row r="283" spans="1:35" x14ac:dyDescent="0.3">
      <c r="A283" t="s">
        <v>9</v>
      </c>
      <c r="B283" t="s">
        <v>292</v>
      </c>
      <c r="C283">
        <v>106</v>
      </c>
      <c r="D283">
        <v>117528646</v>
      </c>
      <c r="E283" s="3">
        <f t="shared" si="16"/>
        <v>117.52864599999999</v>
      </c>
      <c r="F283" t="s">
        <v>205</v>
      </c>
      <c r="G283" t="s">
        <v>1792</v>
      </c>
      <c r="N283" t="s">
        <v>2079</v>
      </c>
      <c r="O283" t="s">
        <v>12</v>
      </c>
      <c r="P283" t="s">
        <v>13</v>
      </c>
      <c r="Q283" t="s">
        <v>90</v>
      </c>
      <c r="R283" s="3">
        <f t="shared" si="17"/>
        <v>35</v>
      </c>
      <c r="S283">
        <v>35000000</v>
      </c>
      <c r="T283">
        <v>2011</v>
      </c>
      <c r="U283">
        <v>6.9</v>
      </c>
      <c r="V283" s="3">
        <f t="shared" si="18"/>
        <v>82.528645999999995</v>
      </c>
      <c r="W283" s="3"/>
      <c r="AH283" t="str">
        <v>William Brent Bell</v>
      </c>
      <c r="AI283" s="4">
        <f t="shared" si="19"/>
        <v>5.0999999999999996</v>
      </c>
    </row>
    <row r="284" spans="1:35" x14ac:dyDescent="0.3">
      <c r="A284" t="s">
        <v>9</v>
      </c>
      <c r="B284" t="s">
        <v>28</v>
      </c>
      <c r="C284">
        <v>104</v>
      </c>
      <c r="D284">
        <v>157299717</v>
      </c>
      <c r="E284" s="3">
        <f t="shared" si="16"/>
        <v>157.29971699999999</v>
      </c>
      <c r="F284" t="s">
        <v>171</v>
      </c>
      <c r="G284" t="s">
        <v>134</v>
      </c>
      <c r="H284" t="s">
        <v>1787</v>
      </c>
      <c r="N284" t="s">
        <v>2080</v>
      </c>
      <c r="O284" t="s">
        <v>12</v>
      </c>
      <c r="P284" t="s">
        <v>13</v>
      </c>
      <c r="Q284" t="s">
        <v>14</v>
      </c>
      <c r="R284" s="3">
        <f t="shared" si="17"/>
        <v>75</v>
      </c>
      <c r="S284">
        <v>75000000</v>
      </c>
      <c r="T284">
        <v>2000</v>
      </c>
      <c r="U284">
        <v>7.4</v>
      </c>
      <c r="V284" s="3">
        <f t="shared" si="18"/>
        <v>82.299716999999987</v>
      </c>
      <c r="W284" s="3"/>
      <c r="AH284" t="str">
        <v>Kirk De Micco</v>
      </c>
      <c r="AI284" s="4">
        <f t="shared" si="19"/>
        <v>5.9</v>
      </c>
    </row>
    <row r="285" spans="1:35" x14ac:dyDescent="0.3">
      <c r="A285" t="s">
        <v>9</v>
      </c>
      <c r="B285" t="s">
        <v>348</v>
      </c>
      <c r="C285">
        <v>116</v>
      </c>
      <c r="D285">
        <v>152149590</v>
      </c>
      <c r="E285" s="3">
        <f t="shared" si="16"/>
        <v>152.14958999999999</v>
      </c>
      <c r="F285" t="s">
        <v>205</v>
      </c>
      <c r="G285" t="s">
        <v>1788</v>
      </c>
      <c r="N285" t="s">
        <v>2081</v>
      </c>
      <c r="O285" t="s">
        <v>12</v>
      </c>
      <c r="P285" t="s">
        <v>13</v>
      </c>
      <c r="Q285" t="s">
        <v>24</v>
      </c>
      <c r="R285" s="3">
        <f t="shared" si="17"/>
        <v>70</v>
      </c>
      <c r="S285">
        <v>70000000</v>
      </c>
      <c r="T285">
        <v>1999</v>
      </c>
      <c r="U285">
        <v>5.5</v>
      </c>
      <c r="V285" s="3">
        <f t="shared" si="18"/>
        <v>82.149589999999989</v>
      </c>
      <c r="W285" s="3"/>
      <c r="AH285" t="str">
        <v>Ronny Yu</v>
      </c>
      <c r="AI285" s="4">
        <f t="shared" si="19"/>
        <v>5.5</v>
      </c>
    </row>
    <row r="286" spans="1:35" x14ac:dyDescent="0.3">
      <c r="A286" t="s">
        <v>9</v>
      </c>
      <c r="B286" t="s">
        <v>257</v>
      </c>
      <c r="C286">
        <v>102</v>
      </c>
      <c r="D286">
        <v>162001186</v>
      </c>
      <c r="E286" s="3">
        <f t="shared" si="16"/>
        <v>162.00118599999999</v>
      </c>
      <c r="F286" t="s">
        <v>205</v>
      </c>
      <c r="N286" t="s">
        <v>2082</v>
      </c>
      <c r="O286" t="s">
        <v>12</v>
      </c>
      <c r="P286" t="s">
        <v>13</v>
      </c>
      <c r="Q286" t="s">
        <v>14</v>
      </c>
      <c r="R286" s="3">
        <f t="shared" si="17"/>
        <v>80</v>
      </c>
      <c r="S286">
        <v>80000000</v>
      </c>
      <c r="T286">
        <v>2010</v>
      </c>
      <c r="U286">
        <v>6</v>
      </c>
      <c r="V286" s="3">
        <f t="shared" si="18"/>
        <v>82.00118599999999</v>
      </c>
      <c r="W286" s="3"/>
      <c r="AH286" t="str">
        <v>Ruben Fleischer</v>
      </c>
      <c r="AI286" s="4">
        <f t="shared" si="19"/>
        <v>6.833333333333333</v>
      </c>
    </row>
    <row r="287" spans="1:35" x14ac:dyDescent="0.3">
      <c r="A287" t="s">
        <v>9</v>
      </c>
      <c r="B287" t="s">
        <v>1573</v>
      </c>
      <c r="C287">
        <v>98</v>
      </c>
      <c r="D287">
        <v>84749884</v>
      </c>
      <c r="E287" s="3">
        <f t="shared" si="16"/>
        <v>84.749883999999994</v>
      </c>
      <c r="F287" t="s">
        <v>620</v>
      </c>
      <c r="N287" t="s">
        <v>2083</v>
      </c>
      <c r="O287" t="s">
        <v>12</v>
      </c>
      <c r="P287" t="s">
        <v>13</v>
      </c>
      <c r="Q287" t="s">
        <v>90</v>
      </c>
      <c r="R287" s="3">
        <f t="shared" si="17"/>
        <v>3</v>
      </c>
      <c r="S287">
        <v>3000000</v>
      </c>
      <c r="T287">
        <v>2010</v>
      </c>
      <c r="U287">
        <v>5.7</v>
      </c>
      <c r="V287" s="3">
        <f t="shared" si="18"/>
        <v>81.749883999999994</v>
      </c>
      <c r="W287" s="3"/>
      <c r="AH287" t="str">
        <v>Jonathan Dayton</v>
      </c>
      <c r="AI287" s="4">
        <f t="shared" si="19"/>
        <v>7.9</v>
      </c>
    </row>
    <row r="288" spans="1:35" x14ac:dyDescent="0.3">
      <c r="A288" t="s">
        <v>9</v>
      </c>
      <c r="B288" t="s">
        <v>590</v>
      </c>
      <c r="C288">
        <v>88</v>
      </c>
      <c r="D288">
        <v>84300000</v>
      </c>
      <c r="E288" s="3">
        <f t="shared" si="16"/>
        <v>84.3</v>
      </c>
      <c r="F288" t="s">
        <v>1790</v>
      </c>
      <c r="G288" t="s">
        <v>1789</v>
      </c>
      <c r="H288" t="s">
        <v>1786</v>
      </c>
      <c r="I288" t="s">
        <v>1791</v>
      </c>
      <c r="N288" t="s">
        <v>2084</v>
      </c>
      <c r="O288" t="s">
        <v>12</v>
      </c>
      <c r="P288" t="s">
        <v>13</v>
      </c>
      <c r="Q288" t="s">
        <v>591</v>
      </c>
      <c r="R288" s="3">
        <f t="shared" si="17"/>
        <v>2.6</v>
      </c>
      <c r="S288">
        <v>2600000</v>
      </c>
      <c r="T288">
        <v>1940</v>
      </c>
      <c r="U288">
        <v>7.5</v>
      </c>
      <c r="V288" s="3">
        <f t="shared" si="18"/>
        <v>81.7</v>
      </c>
      <c r="W288" s="3"/>
      <c r="AH288" t="str">
        <v>Anthony Minghella</v>
      </c>
      <c r="AI288" s="4">
        <f t="shared" si="19"/>
        <v>7.3</v>
      </c>
    </row>
    <row r="289" spans="1:35" x14ac:dyDescent="0.3">
      <c r="A289" t="s">
        <v>9</v>
      </c>
      <c r="B289" t="s">
        <v>560</v>
      </c>
      <c r="C289">
        <v>105</v>
      </c>
      <c r="D289">
        <v>126805112</v>
      </c>
      <c r="E289" s="3">
        <f t="shared" si="16"/>
        <v>126.80511199999999</v>
      </c>
      <c r="F289" t="s">
        <v>205</v>
      </c>
      <c r="G289" t="s">
        <v>1788</v>
      </c>
      <c r="N289" t="s">
        <v>2085</v>
      </c>
      <c r="O289" t="s">
        <v>12</v>
      </c>
      <c r="P289" t="s">
        <v>13</v>
      </c>
      <c r="Q289" t="s">
        <v>14</v>
      </c>
      <c r="R289" s="3">
        <f t="shared" si="17"/>
        <v>46</v>
      </c>
      <c r="S289">
        <v>46000000</v>
      </c>
      <c r="T289">
        <v>1997</v>
      </c>
      <c r="U289">
        <v>6.3</v>
      </c>
      <c r="V289" s="3">
        <f t="shared" si="18"/>
        <v>80.805111999999994</v>
      </c>
      <c r="W289" s="3"/>
      <c r="AH289" t="str">
        <v>David F. Sandberg</v>
      </c>
      <c r="AI289" s="4">
        <f t="shared" si="19"/>
        <v>6.9</v>
      </c>
    </row>
    <row r="290" spans="1:35" x14ac:dyDescent="0.3">
      <c r="A290" t="s">
        <v>9</v>
      </c>
      <c r="B290" t="s">
        <v>631</v>
      </c>
      <c r="C290">
        <v>97</v>
      </c>
      <c r="D290">
        <v>100292856</v>
      </c>
      <c r="E290" s="3">
        <f t="shared" si="16"/>
        <v>100.292856</v>
      </c>
      <c r="F290" t="s">
        <v>205</v>
      </c>
      <c r="N290" t="s">
        <v>2086</v>
      </c>
      <c r="O290" t="s">
        <v>12</v>
      </c>
      <c r="P290" t="s">
        <v>13</v>
      </c>
      <c r="Q290" t="s">
        <v>90</v>
      </c>
      <c r="R290" s="3">
        <f t="shared" si="17"/>
        <v>20</v>
      </c>
      <c r="S290">
        <v>20000000</v>
      </c>
      <c r="T290">
        <v>2011</v>
      </c>
      <c r="U290">
        <v>5.7</v>
      </c>
      <c r="V290" s="3">
        <f t="shared" si="18"/>
        <v>80.292856</v>
      </c>
      <c r="W290" s="3"/>
      <c r="AH290" t="str">
        <v>AndrÃ©s Muschietti</v>
      </c>
      <c r="AI290" s="4">
        <f t="shared" si="19"/>
        <v>6.2</v>
      </c>
    </row>
    <row r="291" spans="1:35" x14ac:dyDescent="0.3">
      <c r="A291" t="s">
        <v>9</v>
      </c>
      <c r="B291" t="s">
        <v>27</v>
      </c>
      <c r="C291">
        <v>183</v>
      </c>
      <c r="D291">
        <v>330249062</v>
      </c>
      <c r="E291" s="3">
        <f t="shared" si="16"/>
        <v>330.24906199999998</v>
      </c>
      <c r="F291" t="s">
        <v>171</v>
      </c>
      <c r="G291" t="s">
        <v>134</v>
      </c>
      <c r="H291" t="s">
        <v>1787</v>
      </c>
      <c r="N291" t="s">
        <v>2087</v>
      </c>
      <c r="O291" t="s">
        <v>12</v>
      </c>
      <c r="P291" t="s">
        <v>13</v>
      </c>
      <c r="Q291" t="s">
        <v>14</v>
      </c>
      <c r="R291" s="3">
        <f t="shared" si="17"/>
        <v>250</v>
      </c>
      <c r="S291">
        <v>250000000</v>
      </c>
      <c r="T291">
        <v>2016</v>
      </c>
      <c r="U291">
        <v>6.9</v>
      </c>
      <c r="V291" s="3">
        <f t="shared" si="18"/>
        <v>80.249061999999981</v>
      </c>
      <c r="W291" s="3"/>
      <c r="AH291" t="str">
        <v>John Singleton</v>
      </c>
      <c r="AI291" s="4">
        <f t="shared" si="19"/>
        <v>6.2571428571428571</v>
      </c>
    </row>
    <row r="292" spans="1:35" x14ac:dyDescent="0.3">
      <c r="A292" t="s">
        <v>9</v>
      </c>
      <c r="B292" t="s">
        <v>47</v>
      </c>
      <c r="C292">
        <v>119</v>
      </c>
      <c r="D292">
        <v>180011740</v>
      </c>
      <c r="E292" s="3">
        <f t="shared" si="16"/>
        <v>180.01174</v>
      </c>
      <c r="F292" t="s">
        <v>171</v>
      </c>
      <c r="G292" t="s">
        <v>134</v>
      </c>
      <c r="H292" t="s">
        <v>1787</v>
      </c>
      <c r="I292" t="s">
        <v>918</v>
      </c>
      <c r="N292" t="s">
        <v>2088</v>
      </c>
      <c r="O292" t="s">
        <v>12</v>
      </c>
      <c r="P292" t="s">
        <v>13</v>
      </c>
      <c r="Q292" t="s">
        <v>14</v>
      </c>
      <c r="R292" s="3">
        <f t="shared" si="17"/>
        <v>100</v>
      </c>
      <c r="S292">
        <v>100000000</v>
      </c>
      <c r="T292">
        <v>2001</v>
      </c>
      <c r="U292">
        <v>5.7</v>
      </c>
      <c r="V292" s="3">
        <f t="shared" si="18"/>
        <v>80.011740000000003</v>
      </c>
      <c r="W292" s="3"/>
      <c r="AH292" t="str">
        <v>Gregory Jacobs</v>
      </c>
      <c r="AI292" s="4">
        <f t="shared" si="19"/>
        <v>5.7</v>
      </c>
    </row>
    <row r="293" spans="1:35" x14ac:dyDescent="0.3">
      <c r="A293" t="s">
        <v>9</v>
      </c>
      <c r="B293" t="s">
        <v>1555</v>
      </c>
      <c r="C293">
        <v>88</v>
      </c>
      <c r="D293">
        <v>83400000</v>
      </c>
      <c r="E293" s="3">
        <f t="shared" si="16"/>
        <v>83.4</v>
      </c>
      <c r="F293" t="s">
        <v>205</v>
      </c>
      <c r="N293" t="s">
        <v>2089</v>
      </c>
      <c r="O293" t="s">
        <v>12</v>
      </c>
      <c r="P293" t="s">
        <v>13</v>
      </c>
      <c r="Q293" t="s">
        <v>24</v>
      </c>
      <c r="R293" s="3">
        <f t="shared" si="17"/>
        <v>3.5</v>
      </c>
      <c r="S293">
        <v>3500000</v>
      </c>
      <c r="T293">
        <v>1980</v>
      </c>
      <c r="U293">
        <v>7.8</v>
      </c>
      <c r="V293" s="3">
        <f t="shared" si="18"/>
        <v>79.900000000000006</v>
      </c>
      <c r="W293" s="3"/>
      <c r="AH293" t="str">
        <v>Mike Judge</v>
      </c>
      <c r="AI293" s="4">
        <f t="shared" si="19"/>
        <v>6.9333333333333336</v>
      </c>
    </row>
    <row r="294" spans="1:35" x14ac:dyDescent="0.3">
      <c r="A294" t="s">
        <v>9</v>
      </c>
      <c r="B294" t="s">
        <v>414</v>
      </c>
      <c r="C294">
        <v>112</v>
      </c>
      <c r="D294">
        <v>90556401</v>
      </c>
      <c r="E294" s="3">
        <f t="shared" si="16"/>
        <v>90.556400999999994</v>
      </c>
      <c r="F294" t="s">
        <v>205</v>
      </c>
      <c r="G294" t="s">
        <v>356</v>
      </c>
      <c r="H294" t="s">
        <v>1789</v>
      </c>
      <c r="I294" t="s">
        <v>1798</v>
      </c>
      <c r="J294" t="s">
        <v>1791</v>
      </c>
      <c r="K294" t="s">
        <v>1788</v>
      </c>
      <c r="N294" t="s">
        <v>2090</v>
      </c>
      <c r="O294" t="s">
        <v>12</v>
      </c>
      <c r="P294" t="s">
        <v>13</v>
      </c>
      <c r="Q294" t="s">
        <v>52</v>
      </c>
      <c r="R294" s="3">
        <f t="shared" si="17"/>
        <v>11</v>
      </c>
      <c r="S294">
        <v>11000000</v>
      </c>
      <c r="T294">
        <v>2008</v>
      </c>
      <c r="U294">
        <v>4.5</v>
      </c>
      <c r="V294" s="3">
        <f t="shared" si="18"/>
        <v>79.556400999999994</v>
      </c>
      <c r="W294" s="3"/>
      <c r="AH294" t="str">
        <v>John A. Davis</v>
      </c>
      <c r="AI294" s="4">
        <f t="shared" si="19"/>
        <v>5.95</v>
      </c>
    </row>
    <row r="295" spans="1:35" x14ac:dyDescent="0.3">
      <c r="A295" t="s">
        <v>9</v>
      </c>
      <c r="B295" t="s">
        <v>173</v>
      </c>
      <c r="C295">
        <v>122</v>
      </c>
      <c r="D295">
        <v>91547205</v>
      </c>
      <c r="E295" s="3">
        <f t="shared" si="16"/>
        <v>91.547205000000005</v>
      </c>
      <c r="F295" t="s">
        <v>205</v>
      </c>
      <c r="G295" t="s">
        <v>1788</v>
      </c>
      <c r="N295" t="s">
        <v>2091</v>
      </c>
      <c r="O295" t="s">
        <v>12</v>
      </c>
      <c r="P295" t="s">
        <v>13</v>
      </c>
      <c r="Q295" t="s">
        <v>14</v>
      </c>
      <c r="R295" s="3">
        <f t="shared" si="17"/>
        <v>12</v>
      </c>
      <c r="S295">
        <v>12000000</v>
      </c>
      <c r="T295">
        <v>2012</v>
      </c>
      <c r="U295">
        <v>6.6</v>
      </c>
      <c r="V295" s="3">
        <f t="shared" si="18"/>
        <v>79.547205000000005</v>
      </c>
      <c r="W295" s="3"/>
      <c r="AH295" t="str">
        <v>Angelina Jolie Pitt</v>
      </c>
      <c r="AI295" s="4">
        <f t="shared" si="19"/>
        <v>5.6000000000000005</v>
      </c>
    </row>
    <row r="296" spans="1:35" x14ac:dyDescent="0.3">
      <c r="A296" t="s">
        <v>9</v>
      </c>
      <c r="B296" t="s">
        <v>373</v>
      </c>
      <c r="C296">
        <v>101</v>
      </c>
      <c r="D296">
        <v>96471845</v>
      </c>
      <c r="E296" s="3">
        <f t="shared" si="16"/>
        <v>96.471845000000002</v>
      </c>
      <c r="F296" t="s">
        <v>1786</v>
      </c>
      <c r="G296" t="s">
        <v>620</v>
      </c>
      <c r="H296" t="s">
        <v>918</v>
      </c>
      <c r="N296" t="s">
        <v>2092</v>
      </c>
      <c r="O296" t="s">
        <v>12</v>
      </c>
      <c r="P296" t="s">
        <v>13</v>
      </c>
      <c r="Q296" t="s">
        <v>14</v>
      </c>
      <c r="R296" s="3">
        <f t="shared" si="17"/>
        <v>17</v>
      </c>
      <c r="S296">
        <v>17000000</v>
      </c>
      <c r="T296">
        <v>2001</v>
      </c>
      <c r="U296">
        <v>7.6</v>
      </c>
      <c r="V296" s="3">
        <f t="shared" si="18"/>
        <v>79.471845000000002</v>
      </c>
      <c r="W296" s="3"/>
      <c r="AH296" t="str">
        <v>Phil Alden Robinson</v>
      </c>
      <c r="AI296" s="4">
        <f t="shared" si="19"/>
        <v>6.4</v>
      </c>
    </row>
    <row r="297" spans="1:35" x14ac:dyDescent="0.3">
      <c r="A297" t="s">
        <v>9</v>
      </c>
      <c r="B297" t="s">
        <v>149</v>
      </c>
      <c r="C297">
        <v>128</v>
      </c>
      <c r="D297">
        <v>95860116</v>
      </c>
      <c r="E297" s="3">
        <f t="shared" si="16"/>
        <v>95.860116000000005</v>
      </c>
      <c r="F297" t="s">
        <v>205</v>
      </c>
      <c r="G297" t="s">
        <v>356</v>
      </c>
      <c r="N297" t="s">
        <v>2093</v>
      </c>
      <c r="O297" t="s">
        <v>12</v>
      </c>
      <c r="P297" t="s">
        <v>13</v>
      </c>
      <c r="Q297" t="s">
        <v>24</v>
      </c>
      <c r="R297" s="3">
        <f t="shared" si="17"/>
        <v>16.399999999999999</v>
      </c>
      <c r="S297">
        <v>16400000</v>
      </c>
      <c r="T297">
        <v>1989</v>
      </c>
      <c r="U297">
        <v>8</v>
      </c>
      <c r="V297" s="3">
        <f t="shared" si="18"/>
        <v>79.460115999999999</v>
      </c>
      <c r="W297" s="3"/>
      <c r="AH297" t="str">
        <v>Will Gluck</v>
      </c>
      <c r="AI297" s="4">
        <f t="shared" si="19"/>
        <v>6.3</v>
      </c>
    </row>
    <row r="298" spans="1:35" x14ac:dyDescent="0.3">
      <c r="A298" t="s">
        <v>9</v>
      </c>
      <c r="B298" t="s">
        <v>705</v>
      </c>
      <c r="C298">
        <v>103</v>
      </c>
      <c r="D298">
        <v>105444419</v>
      </c>
      <c r="E298" s="3">
        <f t="shared" si="16"/>
        <v>105.444419</v>
      </c>
      <c r="F298" t="s">
        <v>205</v>
      </c>
      <c r="N298" t="s">
        <v>2094</v>
      </c>
      <c r="O298" t="s">
        <v>12</v>
      </c>
      <c r="P298" t="s">
        <v>13</v>
      </c>
      <c r="Q298" t="s">
        <v>24</v>
      </c>
      <c r="R298" s="3">
        <f t="shared" si="17"/>
        <v>26</v>
      </c>
      <c r="S298">
        <v>26000000</v>
      </c>
      <c r="T298">
        <v>1996</v>
      </c>
      <c r="U298">
        <v>6.2</v>
      </c>
      <c r="V298" s="3">
        <f t="shared" si="18"/>
        <v>79.444418999999996</v>
      </c>
      <c r="W298" s="3"/>
      <c r="AH298" t="str">
        <v>Etan Cohen</v>
      </c>
      <c r="AI298" s="4">
        <f t="shared" si="19"/>
        <v>6</v>
      </c>
    </row>
    <row r="299" spans="1:35" x14ac:dyDescent="0.3">
      <c r="A299" t="s">
        <v>9</v>
      </c>
      <c r="B299" t="s">
        <v>381</v>
      </c>
      <c r="C299">
        <v>104</v>
      </c>
      <c r="D299">
        <v>139225854</v>
      </c>
      <c r="E299" s="3">
        <f t="shared" si="16"/>
        <v>139.225854</v>
      </c>
      <c r="F299" t="s">
        <v>205</v>
      </c>
      <c r="G299" t="s">
        <v>1789</v>
      </c>
      <c r="H299" t="s">
        <v>1786</v>
      </c>
      <c r="N299" t="s">
        <v>2095</v>
      </c>
      <c r="O299" t="s">
        <v>12</v>
      </c>
      <c r="P299" t="s">
        <v>13</v>
      </c>
      <c r="Q299" t="s">
        <v>52</v>
      </c>
      <c r="R299" s="3">
        <f t="shared" si="17"/>
        <v>60</v>
      </c>
      <c r="S299">
        <v>60000000</v>
      </c>
      <c r="T299">
        <v>2002</v>
      </c>
      <c r="U299">
        <v>5.5</v>
      </c>
      <c r="V299" s="3">
        <f t="shared" si="18"/>
        <v>79.225853999999998</v>
      </c>
      <c r="W299" s="3"/>
      <c r="AH299" t="str">
        <v>Brad Silberling</v>
      </c>
      <c r="AI299" s="4">
        <f t="shared" si="19"/>
        <v>6.1999999999999993</v>
      </c>
    </row>
    <row r="300" spans="1:35" x14ac:dyDescent="0.3">
      <c r="A300" t="s">
        <v>9</v>
      </c>
      <c r="B300" t="s">
        <v>144</v>
      </c>
      <c r="C300">
        <v>188</v>
      </c>
      <c r="D300">
        <v>134218018</v>
      </c>
      <c r="E300" s="3">
        <f t="shared" si="16"/>
        <v>134.218018</v>
      </c>
      <c r="F300" t="s">
        <v>171</v>
      </c>
      <c r="G300" t="s">
        <v>134</v>
      </c>
      <c r="H300" t="s">
        <v>356</v>
      </c>
      <c r="I300" t="s">
        <v>1788</v>
      </c>
      <c r="J300" t="s">
        <v>1787</v>
      </c>
      <c r="N300" t="s">
        <v>2096</v>
      </c>
      <c r="O300" t="s">
        <v>12</v>
      </c>
      <c r="P300" t="s">
        <v>13</v>
      </c>
      <c r="Q300" t="s">
        <v>24</v>
      </c>
      <c r="R300" s="3">
        <f t="shared" si="17"/>
        <v>55</v>
      </c>
      <c r="S300">
        <v>55000000</v>
      </c>
      <c r="T300">
        <v>1978</v>
      </c>
      <c r="U300">
        <v>7.3</v>
      </c>
      <c r="V300" s="3">
        <f t="shared" si="18"/>
        <v>79.218018000000001</v>
      </c>
      <c r="W300" s="3"/>
      <c r="AH300" t="str">
        <v>Sam Weisman</v>
      </c>
      <c r="AI300" s="4">
        <f t="shared" si="19"/>
        <v>5.45</v>
      </c>
    </row>
    <row r="301" spans="1:35" x14ac:dyDescent="0.3">
      <c r="A301" t="s">
        <v>9</v>
      </c>
      <c r="B301" t="s">
        <v>66</v>
      </c>
      <c r="C301">
        <v>154</v>
      </c>
      <c r="D301">
        <v>94175854</v>
      </c>
      <c r="E301" s="3">
        <f t="shared" si="16"/>
        <v>94.175854000000001</v>
      </c>
      <c r="F301" t="s">
        <v>356</v>
      </c>
      <c r="N301" t="s">
        <v>2097</v>
      </c>
      <c r="O301" t="s">
        <v>12</v>
      </c>
      <c r="P301" t="s">
        <v>13</v>
      </c>
      <c r="Q301" t="s">
        <v>14</v>
      </c>
      <c r="R301" s="3">
        <f t="shared" si="17"/>
        <v>15</v>
      </c>
      <c r="S301">
        <v>15000000</v>
      </c>
      <c r="T301">
        <v>1985</v>
      </c>
      <c r="U301">
        <v>7.8</v>
      </c>
      <c r="V301" s="3">
        <f t="shared" si="18"/>
        <v>79.175854000000001</v>
      </c>
      <c r="W301" s="3"/>
      <c r="AH301" t="str">
        <v>Peter Chelsom</v>
      </c>
      <c r="AI301" s="4">
        <f t="shared" si="19"/>
        <v>5.4</v>
      </c>
    </row>
    <row r="302" spans="1:35" x14ac:dyDescent="0.3">
      <c r="A302" t="s">
        <v>9</v>
      </c>
      <c r="B302" t="s">
        <v>60</v>
      </c>
      <c r="C302">
        <v>106</v>
      </c>
      <c r="D302">
        <v>83574831</v>
      </c>
      <c r="E302" s="3">
        <f t="shared" si="16"/>
        <v>83.574831000000003</v>
      </c>
      <c r="F302" t="s">
        <v>1786</v>
      </c>
      <c r="G302" t="s">
        <v>620</v>
      </c>
      <c r="H302" t="s">
        <v>918</v>
      </c>
      <c r="N302" t="s">
        <v>2098</v>
      </c>
      <c r="O302" t="s">
        <v>12</v>
      </c>
      <c r="P302" t="s">
        <v>13</v>
      </c>
      <c r="Q302" t="s">
        <v>14</v>
      </c>
      <c r="R302" s="3">
        <f t="shared" si="17"/>
        <v>5</v>
      </c>
      <c r="S302">
        <v>5000000</v>
      </c>
      <c r="T302">
        <v>2013</v>
      </c>
      <c r="U302">
        <v>6.6</v>
      </c>
      <c r="V302" s="3">
        <f t="shared" si="18"/>
        <v>78.574831000000003</v>
      </c>
      <c r="W302" s="3"/>
      <c r="AH302" t="str">
        <v>Jesse Dylan</v>
      </c>
      <c r="AI302" s="4">
        <f t="shared" si="19"/>
        <v>6.0333333333333341</v>
      </c>
    </row>
    <row r="303" spans="1:35" x14ac:dyDescent="0.3">
      <c r="A303" t="s">
        <v>9</v>
      </c>
      <c r="B303" t="s">
        <v>22</v>
      </c>
      <c r="C303">
        <v>156</v>
      </c>
      <c r="D303">
        <v>336530303</v>
      </c>
      <c r="E303" s="3">
        <f t="shared" si="16"/>
        <v>336.530303</v>
      </c>
      <c r="F303" t="s">
        <v>171</v>
      </c>
      <c r="G303" t="s">
        <v>134</v>
      </c>
      <c r="H303" t="s">
        <v>1788</v>
      </c>
      <c r="N303" t="s">
        <v>2099</v>
      </c>
      <c r="O303" t="s">
        <v>12</v>
      </c>
      <c r="P303" t="s">
        <v>13</v>
      </c>
      <c r="Q303" t="s">
        <v>14</v>
      </c>
      <c r="R303" s="3">
        <f t="shared" si="17"/>
        <v>258</v>
      </c>
      <c r="S303">
        <v>258000000</v>
      </c>
      <c r="T303">
        <v>2007</v>
      </c>
      <c r="U303">
        <v>6.2</v>
      </c>
      <c r="V303" s="3">
        <f t="shared" si="18"/>
        <v>78.530303000000004</v>
      </c>
      <c r="W303" s="3"/>
      <c r="AH303" t="str">
        <v>Peter Billingsley</v>
      </c>
      <c r="AI303" s="4">
        <f t="shared" si="19"/>
        <v>5.5</v>
      </c>
    </row>
    <row r="304" spans="1:35" x14ac:dyDescent="0.3">
      <c r="A304" t="s">
        <v>9</v>
      </c>
      <c r="B304" t="s">
        <v>72</v>
      </c>
      <c r="C304">
        <v>108</v>
      </c>
      <c r="D304">
        <v>118500000</v>
      </c>
      <c r="E304" s="3">
        <f t="shared" si="16"/>
        <v>118.5</v>
      </c>
      <c r="F304" t="s">
        <v>134</v>
      </c>
      <c r="G304" t="s">
        <v>205</v>
      </c>
      <c r="H304" t="s">
        <v>1787</v>
      </c>
      <c r="N304" t="s">
        <v>2100</v>
      </c>
      <c r="O304" t="s">
        <v>12</v>
      </c>
      <c r="P304" t="s">
        <v>13</v>
      </c>
      <c r="Q304" t="s">
        <v>24</v>
      </c>
      <c r="R304" s="3">
        <f t="shared" si="17"/>
        <v>40</v>
      </c>
      <c r="S304">
        <v>40000000</v>
      </c>
      <c r="T304">
        <v>1989</v>
      </c>
      <c r="U304">
        <v>7.8</v>
      </c>
      <c r="V304" s="3">
        <f t="shared" si="18"/>
        <v>78.5</v>
      </c>
      <c r="W304" s="3"/>
      <c r="AH304" t="str">
        <v>Thor Freudenthal</v>
      </c>
      <c r="AI304" s="4">
        <f t="shared" si="19"/>
        <v>5.833333333333333</v>
      </c>
    </row>
    <row r="305" spans="1:35" x14ac:dyDescent="0.3">
      <c r="A305" t="s">
        <v>9</v>
      </c>
      <c r="B305" t="s">
        <v>496</v>
      </c>
      <c r="C305">
        <v>90</v>
      </c>
      <c r="D305">
        <v>108360000</v>
      </c>
      <c r="E305" s="3">
        <f t="shared" si="16"/>
        <v>108.36</v>
      </c>
      <c r="F305" t="s">
        <v>134</v>
      </c>
      <c r="G305" t="s">
        <v>205</v>
      </c>
      <c r="N305" t="s">
        <v>2101</v>
      </c>
      <c r="O305" t="s">
        <v>12</v>
      </c>
      <c r="P305" t="s">
        <v>13</v>
      </c>
      <c r="Q305" t="s">
        <v>14</v>
      </c>
      <c r="R305" s="3">
        <f t="shared" si="17"/>
        <v>30</v>
      </c>
      <c r="S305">
        <v>30000000</v>
      </c>
      <c r="T305">
        <v>1995</v>
      </c>
      <c r="U305">
        <v>6.3</v>
      </c>
      <c r="V305" s="3">
        <f t="shared" si="18"/>
        <v>78.36</v>
      </c>
      <c r="W305" s="3"/>
      <c r="AH305" t="str">
        <v>Robert Redford</v>
      </c>
      <c r="AI305" s="4">
        <f t="shared" si="19"/>
        <v>6.8400000000000007</v>
      </c>
    </row>
    <row r="306" spans="1:35" x14ac:dyDescent="0.3">
      <c r="A306" t="s">
        <v>9</v>
      </c>
      <c r="B306" t="s">
        <v>566</v>
      </c>
      <c r="C306">
        <v>112</v>
      </c>
      <c r="D306">
        <v>91038276</v>
      </c>
      <c r="E306" s="3">
        <f t="shared" si="16"/>
        <v>91.038275999999996</v>
      </c>
      <c r="F306" t="s">
        <v>356</v>
      </c>
      <c r="G306" t="s">
        <v>1798</v>
      </c>
      <c r="H306" t="s">
        <v>1788</v>
      </c>
      <c r="N306" t="s">
        <v>2102</v>
      </c>
      <c r="O306" t="s">
        <v>12</v>
      </c>
      <c r="P306" t="s">
        <v>13</v>
      </c>
      <c r="Q306" t="s">
        <v>14</v>
      </c>
      <c r="R306" s="3">
        <f t="shared" si="17"/>
        <v>13</v>
      </c>
      <c r="S306">
        <v>13000000</v>
      </c>
      <c r="T306">
        <v>2001</v>
      </c>
      <c r="U306">
        <v>6.1</v>
      </c>
      <c r="V306" s="3">
        <f t="shared" si="18"/>
        <v>78.038275999999996</v>
      </c>
      <c r="W306" s="3"/>
      <c r="AH306" t="str">
        <v>Patricia Riggen</v>
      </c>
      <c r="AI306" s="4">
        <f t="shared" si="19"/>
        <v>6.85</v>
      </c>
    </row>
    <row r="307" spans="1:35" x14ac:dyDescent="0.3">
      <c r="A307" t="s">
        <v>9</v>
      </c>
      <c r="B307" t="s">
        <v>33</v>
      </c>
      <c r="C307">
        <v>125</v>
      </c>
      <c r="D307">
        <v>127997349</v>
      </c>
      <c r="E307" s="3">
        <f t="shared" si="16"/>
        <v>127.997349</v>
      </c>
      <c r="F307" t="s">
        <v>134</v>
      </c>
      <c r="G307" t="s">
        <v>205</v>
      </c>
      <c r="H307" t="s">
        <v>356</v>
      </c>
      <c r="I307" t="s">
        <v>1786</v>
      </c>
      <c r="J307" t="s">
        <v>1791</v>
      </c>
      <c r="N307" t="s">
        <v>2103</v>
      </c>
      <c r="O307" t="s">
        <v>12</v>
      </c>
      <c r="P307" t="s">
        <v>13</v>
      </c>
      <c r="Q307" t="s">
        <v>24</v>
      </c>
      <c r="R307" s="3">
        <f t="shared" si="17"/>
        <v>50</v>
      </c>
      <c r="S307">
        <v>50000000</v>
      </c>
      <c r="T307">
        <v>2014</v>
      </c>
      <c r="U307">
        <v>6</v>
      </c>
      <c r="V307" s="3">
        <f t="shared" si="18"/>
        <v>77.997349</v>
      </c>
      <c r="W307" s="3"/>
      <c r="AH307" t="str">
        <v>Martin Campbell</v>
      </c>
      <c r="AI307" s="4">
        <f t="shared" si="19"/>
        <v>6.55</v>
      </c>
    </row>
    <row r="308" spans="1:35" x14ac:dyDescent="0.3">
      <c r="A308" t="s">
        <v>9</v>
      </c>
      <c r="B308" t="s">
        <v>42</v>
      </c>
      <c r="C308">
        <v>102</v>
      </c>
      <c r="D308">
        <v>227946274</v>
      </c>
      <c r="E308" s="3">
        <f t="shared" si="16"/>
        <v>227.94627399999999</v>
      </c>
      <c r="F308" t="s">
        <v>171</v>
      </c>
      <c r="G308" t="s">
        <v>356</v>
      </c>
      <c r="N308" t="s">
        <v>2104</v>
      </c>
      <c r="O308" t="s">
        <v>12</v>
      </c>
      <c r="P308" t="s">
        <v>13</v>
      </c>
      <c r="Q308" t="s">
        <v>14</v>
      </c>
      <c r="R308" s="3">
        <f t="shared" si="17"/>
        <v>150</v>
      </c>
      <c r="S308">
        <v>150000000</v>
      </c>
      <c r="T308">
        <v>2008</v>
      </c>
      <c r="U308">
        <v>6.4</v>
      </c>
      <c r="V308" s="3">
        <f t="shared" si="18"/>
        <v>77.946273999999988</v>
      </c>
      <c r="W308" s="3"/>
      <c r="AH308" t="str">
        <v>Alejandro G. IÃ±Ã¡rritu</v>
      </c>
      <c r="AI308" s="4">
        <f t="shared" si="19"/>
        <v>7.8400000000000007</v>
      </c>
    </row>
    <row r="309" spans="1:35" x14ac:dyDescent="0.3">
      <c r="A309" t="s">
        <v>9</v>
      </c>
      <c r="B309" t="s">
        <v>774</v>
      </c>
      <c r="C309">
        <v>99</v>
      </c>
      <c r="D309">
        <v>84263837</v>
      </c>
      <c r="E309" s="3">
        <f t="shared" si="16"/>
        <v>84.263836999999995</v>
      </c>
      <c r="F309" t="s">
        <v>620</v>
      </c>
      <c r="G309" t="s">
        <v>1796</v>
      </c>
      <c r="N309" t="s">
        <v>2105</v>
      </c>
      <c r="O309" t="s">
        <v>12</v>
      </c>
      <c r="P309" t="s">
        <v>13</v>
      </c>
      <c r="Q309" t="s">
        <v>90</v>
      </c>
      <c r="R309" s="3">
        <f t="shared" si="17"/>
        <v>6.5</v>
      </c>
      <c r="S309">
        <v>6500000</v>
      </c>
      <c r="T309">
        <v>2014</v>
      </c>
      <c r="U309">
        <v>5.4</v>
      </c>
      <c r="V309" s="3">
        <f t="shared" si="18"/>
        <v>77.763836999999995</v>
      </c>
      <c r="W309" s="3"/>
      <c r="AH309" t="str">
        <v>Jared Hess</v>
      </c>
      <c r="AI309" s="4">
        <f t="shared" si="19"/>
        <v>6.3000000000000007</v>
      </c>
    </row>
    <row r="310" spans="1:35" x14ac:dyDescent="0.3">
      <c r="A310" t="s">
        <v>9</v>
      </c>
      <c r="B310" t="s">
        <v>487</v>
      </c>
      <c r="C310">
        <v>88</v>
      </c>
      <c r="D310">
        <v>112692062</v>
      </c>
      <c r="E310" s="3">
        <f t="shared" si="16"/>
        <v>112.69206200000001</v>
      </c>
      <c r="F310" t="s">
        <v>171</v>
      </c>
      <c r="G310" t="s">
        <v>134</v>
      </c>
      <c r="H310" t="s">
        <v>205</v>
      </c>
      <c r="I310" t="s">
        <v>1789</v>
      </c>
      <c r="J310" t="s">
        <v>1787</v>
      </c>
      <c r="N310" t="s">
        <v>2106</v>
      </c>
      <c r="O310" t="s">
        <v>12</v>
      </c>
      <c r="P310" t="s">
        <v>13</v>
      </c>
      <c r="Q310" t="s">
        <v>24</v>
      </c>
      <c r="R310" s="3">
        <f t="shared" si="17"/>
        <v>35</v>
      </c>
      <c r="S310">
        <v>35000000</v>
      </c>
      <c r="T310">
        <v>2001</v>
      </c>
      <c r="U310">
        <v>5.4</v>
      </c>
      <c r="V310" s="3">
        <f t="shared" si="18"/>
        <v>77.692062000000007</v>
      </c>
      <c r="W310" s="3"/>
      <c r="AH310" t="str">
        <v>Guy Hamilton</v>
      </c>
      <c r="AI310" s="4">
        <f t="shared" si="19"/>
        <v>7.0250000000000004</v>
      </c>
    </row>
    <row r="311" spans="1:35" x14ac:dyDescent="0.3">
      <c r="A311" t="s">
        <v>9</v>
      </c>
      <c r="B311" t="s">
        <v>617</v>
      </c>
      <c r="C311">
        <v>120</v>
      </c>
      <c r="D311">
        <v>101334374</v>
      </c>
      <c r="E311" s="3">
        <f t="shared" si="16"/>
        <v>101.334374</v>
      </c>
      <c r="F311" t="s">
        <v>620</v>
      </c>
      <c r="G311" t="s">
        <v>1796</v>
      </c>
      <c r="N311" t="s">
        <v>2107</v>
      </c>
      <c r="O311" t="s">
        <v>12</v>
      </c>
      <c r="P311" t="s">
        <v>13</v>
      </c>
      <c r="Q311" t="s">
        <v>90</v>
      </c>
      <c r="R311" s="3">
        <f t="shared" si="17"/>
        <v>24</v>
      </c>
      <c r="S311">
        <v>24000000</v>
      </c>
      <c r="T311">
        <v>1997</v>
      </c>
      <c r="U311">
        <v>6.1</v>
      </c>
      <c r="V311" s="3">
        <f t="shared" si="18"/>
        <v>77.334373999999997</v>
      </c>
      <c r="W311" s="3"/>
      <c r="AH311" t="str">
        <v>Paul Haggis</v>
      </c>
      <c r="AI311" s="4">
        <f t="shared" si="19"/>
        <v>7.65</v>
      </c>
    </row>
    <row r="312" spans="1:35" x14ac:dyDescent="0.3">
      <c r="A312" t="s">
        <v>9</v>
      </c>
      <c r="B312" t="s">
        <v>1101</v>
      </c>
      <c r="C312">
        <v>114</v>
      </c>
      <c r="D312">
        <v>91121452</v>
      </c>
      <c r="E312" s="3">
        <f t="shared" si="16"/>
        <v>91.121452000000005</v>
      </c>
      <c r="F312" t="s">
        <v>1793</v>
      </c>
      <c r="G312" t="s">
        <v>356</v>
      </c>
      <c r="H312" t="s">
        <v>918</v>
      </c>
      <c r="I312" t="s">
        <v>1795</v>
      </c>
      <c r="N312" t="s">
        <v>2108</v>
      </c>
      <c r="O312" t="s">
        <v>12</v>
      </c>
      <c r="P312" t="s">
        <v>17</v>
      </c>
      <c r="Q312" t="s">
        <v>14</v>
      </c>
      <c r="R312" s="3">
        <f t="shared" si="17"/>
        <v>14</v>
      </c>
      <c r="S312">
        <v>14000000</v>
      </c>
      <c r="T312">
        <v>2014</v>
      </c>
      <c r="U312">
        <v>8.1</v>
      </c>
      <c r="V312" s="3">
        <f t="shared" si="18"/>
        <v>77.121452000000005</v>
      </c>
      <c r="W312" s="3"/>
      <c r="AH312" t="str">
        <v>Jason Moore</v>
      </c>
      <c r="AI312" s="4">
        <f t="shared" si="19"/>
        <v>7.2</v>
      </c>
    </row>
    <row r="313" spans="1:35" x14ac:dyDescent="0.3">
      <c r="A313" t="s">
        <v>9</v>
      </c>
      <c r="B313" t="s">
        <v>331</v>
      </c>
      <c r="C313">
        <v>96</v>
      </c>
      <c r="D313">
        <v>95001351</v>
      </c>
      <c r="E313" s="3">
        <f t="shared" si="16"/>
        <v>95.001351</v>
      </c>
      <c r="F313" t="s">
        <v>205</v>
      </c>
      <c r="G313" t="s">
        <v>1788</v>
      </c>
      <c r="N313" t="s">
        <v>2109</v>
      </c>
      <c r="O313" t="s">
        <v>12</v>
      </c>
      <c r="P313" t="s">
        <v>13</v>
      </c>
      <c r="Q313" t="s">
        <v>14</v>
      </c>
      <c r="R313" s="3">
        <f t="shared" si="17"/>
        <v>18</v>
      </c>
      <c r="S313">
        <v>18000000</v>
      </c>
      <c r="T313">
        <v>2001</v>
      </c>
      <c r="U313">
        <v>6.2</v>
      </c>
      <c r="V313" s="3">
        <f t="shared" si="18"/>
        <v>77.001351</v>
      </c>
      <c r="W313" s="3"/>
      <c r="AH313" t="str">
        <v>Martin Scorsese</v>
      </c>
      <c r="AI313" s="4">
        <f t="shared" si="19"/>
        <v>7.6749999999999998</v>
      </c>
    </row>
    <row r="314" spans="1:35" x14ac:dyDescent="0.3">
      <c r="A314" t="s">
        <v>9</v>
      </c>
      <c r="B314" t="s">
        <v>61</v>
      </c>
      <c r="C314">
        <v>112</v>
      </c>
      <c r="D314">
        <v>126975169</v>
      </c>
      <c r="E314" s="3">
        <f t="shared" si="16"/>
        <v>126.97516899999999</v>
      </c>
      <c r="F314" t="s">
        <v>1796</v>
      </c>
      <c r="G314" t="s">
        <v>1787</v>
      </c>
      <c r="H314" t="s">
        <v>918</v>
      </c>
      <c r="N314" t="s">
        <v>2110</v>
      </c>
      <c r="O314" t="s">
        <v>12</v>
      </c>
      <c r="P314" t="s">
        <v>13</v>
      </c>
      <c r="Q314" t="s">
        <v>14</v>
      </c>
      <c r="R314" s="3">
        <f t="shared" si="17"/>
        <v>50</v>
      </c>
      <c r="S314">
        <v>50000000</v>
      </c>
      <c r="T314">
        <v>2011</v>
      </c>
      <c r="U314">
        <v>7.1</v>
      </c>
      <c r="V314" s="3">
        <f t="shared" si="18"/>
        <v>76.975168999999994</v>
      </c>
      <c r="W314" s="3"/>
      <c r="AH314" t="str">
        <v>Luis Valdez</v>
      </c>
      <c r="AI314" s="4">
        <f t="shared" si="19"/>
        <v>6.8</v>
      </c>
    </row>
    <row r="315" spans="1:35" x14ac:dyDescent="0.3">
      <c r="A315" t="s">
        <v>9</v>
      </c>
      <c r="B315" t="s">
        <v>400</v>
      </c>
      <c r="C315">
        <v>89</v>
      </c>
      <c r="D315">
        <v>92823600</v>
      </c>
      <c r="E315" s="3">
        <f t="shared" si="16"/>
        <v>92.823599999999999</v>
      </c>
      <c r="F315" t="s">
        <v>205</v>
      </c>
      <c r="G315" t="s">
        <v>356</v>
      </c>
      <c r="H315" t="s">
        <v>1788</v>
      </c>
      <c r="N315" t="s">
        <v>2111</v>
      </c>
      <c r="O315" t="s">
        <v>12</v>
      </c>
      <c r="P315" t="s">
        <v>13</v>
      </c>
      <c r="Q315" t="s">
        <v>90</v>
      </c>
      <c r="R315" s="3">
        <f t="shared" si="17"/>
        <v>16</v>
      </c>
      <c r="S315">
        <v>16000000</v>
      </c>
      <c r="T315">
        <v>1989</v>
      </c>
      <c r="U315">
        <v>7.6</v>
      </c>
      <c r="V315" s="3">
        <f t="shared" si="18"/>
        <v>76.823599999999999</v>
      </c>
      <c r="W315" s="3"/>
      <c r="AH315" t="str">
        <v>Steve Carr</v>
      </c>
      <c r="AI315" s="4">
        <f t="shared" si="19"/>
        <v>5.35</v>
      </c>
    </row>
    <row r="316" spans="1:35" x14ac:dyDescent="0.3">
      <c r="A316" t="s">
        <v>9</v>
      </c>
      <c r="B316" t="s">
        <v>346</v>
      </c>
      <c r="C316">
        <v>189</v>
      </c>
      <c r="D316">
        <v>136801374</v>
      </c>
      <c r="E316" s="3">
        <f t="shared" si="16"/>
        <v>136.80137400000001</v>
      </c>
      <c r="F316" t="s">
        <v>1792</v>
      </c>
      <c r="G316" t="s">
        <v>356</v>
      </c>
      <c r="H316" t="s">
        <v>1786</v>
      </c>
      <c r="I316" t="s">
        <v>1796</v>
      </c>
      <c r="N316" t="s">
        <v>2112</v>
      </c>
      <c r="O316" t="s">
        <v>12</v>
      </c>
      <c r="P316" t="s">
        <v>13</v>
      </c>
      <c r="Q316" t="s">
        <v>90</v>
      </c>
      <c r="R316" s="3">
        <f t="shared" si="17"/>
        <v>60</v>
      </c>
      <c r="S316">
        <v>60000000</v>
      </c>
      <c r="T316">
        <v>1999</v>
      </c>
      <c r="U316">
        <v>8.5</v>
      </c>
      <c r="V316" s="3">
        <f t="shared" si="18"/>
        <v>76.80137400000001</v>
      </c>
      <c r="W316" s="3"/>
      <c r="AH316" t="str">
        <v>Renny Harlin</v>
      </c>
      <c r="AI316" s="4">
        <f t="shared" si="19"/>
        <v>5.746666666666667</v>
      </c>
    </row>
    <row r="317" spans="1:35" x14ac:dyDescent="0.3">
      <c r="A317" t="s">
        <v>9</v>
      </c>
      <c r="B317" t="s">
        <v>705</v>
      </c>
      <c r="C317">
        <v>96</v>
      </c>
      <c r="D317">
        <v>81200000</v>
      </c>
      <c r="E317" s="3">
        <f t="shared" si="16"/>
        <v>81.2</v>
      </c>
      <c r="F317" t="s">
        <v>205</v>
      </c>
      <c r="N317" t="s">
        <v>2113</v>
      </c>
      <c r="O317" t="s">
        <v>12</v>
      </c>
      <c r="P317" t="s">
        <v>13</v>
      </c>
      <c r="Q317" t="s">
        <v>90</v>
      </c>
      <c r="R317" s="3">
        <f t="shared" si="17"/>
        <v>4.5</v>
      </c>
      <c r="S317">
        <v>4500000</v>
      </c>
      <c r="T317">
        <v>1984</v>
      </c>
      <c r="U317">
        <v>6.7</v>
      </c>
      <c r="V317" s="3">
        <f t="shared" si="18"/>
        <v>76.7</v>
      </c>
      <c r="W317" s="3"/>
      <c r="AH317" t="str">
        <v>Sylvain White</v>
      </c>
      <c r="AI317" s="4">
        <f t="shared" si="19"/>
        <v>5.8000000000000007</v>
      </c>
    </row>
    <row r="318" spans="1:35" x14ac:dyDescent="0.3">
      <c r="A318" t="s">
        <v>9</v>
      </c>
      <c r="B318" t="s">
        <v>431</v>
      </c>
      <c r="C318">
        <v>103</v>
      </c>
      <c r="D318">
        <v>106694016</v>
      </c>
      <c r="E318" s="3">
        <f t="shared" si="16"/>
        <v>106.694016</v>
      </c>
      <c r="F318" t="s">
        <v>205</v>
      </c>
      <c r="G318" t="s">
        <v>1792</v>
      </c>
      <c r="N318" t="s">
        <v>2114</v>
      </c>
      <c r="O318" t="s">
        <v>12</v>
      </c>
      <c r="P318" t="s">
        <v>13</v>
      </c>
      <c r="Q318" t="s">
        <v>90</v>
      </c>
      <c r="R318" s="3">
        <f t="shared" si="17"/>
        <v>30</v>
      </c>
      <c r="S318">
        <v>30000000</v>
      </c>
      <c r="T318">
        <v>1999</v>
      </c>
      <c r="U318">
        <v>6.7</v>
      </c>
      <c r="V318" s="3">
        <f t="shared" si="18"/>
        <v>76.694016000000005</v>
      </c>
      <c r="W318" s="3"/>
      <c r="AH318" t="str">
        <v>Chris Koch</v>
      </c>
      <c r="AI318" s="4">
        <f t="shared" si="19"/>
        <v>5.25</v>
      </c>
    </row>
    <row r="319" spans="1:35" x14ac:dyDescent="0.3">
      <c r="A319" t="s">
        <v>9</v>
      </c>
      <c r="B319" t="s">
        <v>818</v>
      </c>
      <c r="C319">
        <v>83</v>
      </c>
      <c r="D319">
        <v>100491683</v>
      </c>
      <c r="E319" s="3">
        <f t="shared" si="16"/>
        <v>100.49168299999999</v>
      </c>
      <c r="F319" t="s">
        <v>134</v>
      </c>
      <c r="G319" t="s">
        <v>1790</v>
      </c>
      <c r="H319" t="s">
        <v>205</v>
      </c>
      <c r="I319" t="s">
        <v>356</v>
      </c>
      <c r="J319" t="s">
        <v>1789</v>
      </c>
      <c r="K319" t="s">
        <v>1791</v>
      </c>
      <c r="N319" t="s">
        <v>2115</v>
      </c>
      <c r="O319" t="s">
        <v>12</v>
      </c>
      <c r="P319" t="s">
        <v>13</v>
      </c>
      <c r="Q319" t="s">
        <v>52</v>
      </c>
      <c r="R319" s="3">
        <f t="shared" si="17"/>
        <v>24</v>
      </c>
      <c r="S319">
        <v>24000000</v>
      </c>
      <c r="T319">
        <v>1998</v>
      </c>
      <c r="U319">
        <v>5.9</v>
      </c>
      <c r="V319" s="3">
        <f t="shared" si="18"/>
        <v>76.491682999999995</v>
      </c>
      <c r="W319" s="3"/>
      <c r="AH319" t="str">
        <v>Jonathan Frakes</v>
      </c>
      <c r="AI319" s="4">
        <f t="shared" si="19"/>
        <v>5.85</v>
      </c>
    </row>
    <row r="320" spans="1:35" x14ac:dyDescent="0.3">
      <c r="A320" t="s">
        <v>9</v>
      </c>
      <c r="B320" t="s">
        <v>308</v>
      </c>
      <c r="C320">
        <v>96</v>
      </c>
      <c r="D320">
        <v>126203320</v>
      </c>
      <c r="E320" s="3">
        <f t="shared" si="16"/>
        <v>126.20332000000001</v>
      </c>
      <c r="F320" t="s">
        <v>205</v>
      </c>
      <c r="G320" t="s">
        <v>1788</v>
      </c>
      <c r="N320" t="s">
        <v>2116</v>
      </c>
      <c r="O320" t="s">
        <v>12</v>
      </c>
      <c r="P320" t="s">
        <v>13</v>
      </c>
      <c r="Q320" t="s">
        <v>14</v>
      </c>
      <c r="R320" s="3">
        <f t="shared" si="17"/>
        <v>50</v>
      </c>
      <c r="S320">
        <v>50000000</v>
      </c>
      <c r="T320">
        <v>2002</v>
      </c>
      <c r="U320">
        <v>5.8</v>
      </c>
      <c r="V320" s="3">
        <f t="shared" si="18"/>
        <v>76.203320000000005</v>
      </c>
      <c r="W320" s="3"/>
      <c r="AH320" t="str">
        <v>Mikael HÃ¥fstrÃ¶m</v>
      </c>
      <c r="AI320" s="4">
        <f t="shared" si="19"/>
        <v>6.5249999999999995</v>
      </c>
    </row>
    <row r="321" spans="1:35" x14ac:dyDescent="0.3">
      <c r="A321" t="s">
        <v>9</v>
      </c>
      <c r="B321" t="s">
        <v>283</v>
      </c>
      <c r="C321">
        <v>113</v>
      </c>
      <c r="D321">
        <v>158115031</v>
      </c>
      <c r="E321" s="3">
        <f t="shared" si="16"/>
        <v>158.11503099999999</v>
      </c>
      <c r="F321" t="s">
        <v>205</v>
      </c>
      <c r="G321" t="s">
        <v>1792</v>
      </c>
      <c r="H321" t="s">
        <v>1797</v>
      </c>
      <c r="N321" t="s">
        <v>2117</v>
      </c>
      <c r="O321" t="s">
        <v>12</v>
      </c>
      <c r="P321" t="s">
        <v>13</v>
      </c>
      <c r="Q321" t="s">
        <v>14</v>
      </c>
      <c r="R321" s="3">
        <f t="shared" si="17"/>
        <v>82</v>
      </c>
      <c r="S321">
        <v>82000000</v>
      </c>
      <c r="T321">
        <v>2005</v>
      </c>
      <c r="U321">
        <v>6.4</v>
      </c>
      <c r="V321" s="3">
        <f t="shared" si="18"/>
        <v>76.115030999999988</v>
      </c>
      <c r="W321" s="3"/>
      <c r="AH321" t="str">
        <v>Kevin Rodney Sullivan</v>
      </c>
      <c r="AI321" s="4">
        <f t="shared" si="19"/>
        <v>5.7</v>
      </c>
    </row>
    <row r="322" spans="1:35" x14ac:dyDescent="0.3">
      <c r="A322" t="s">
        <v>9</v>
      </c>
      <c r="B322" t="s">
        <v>194</v>
      </c>
      <c r="C322">
        <v>190</v>
      </c>
      <c r="D322">
        <v>124107476</v>
      </c>
      <c r="E322" s="3">
        <f t="shared" ref="E322:E385" si="20">D322/1000000</f>
        <v>124.10747600000001</v>
      </c>
      <c r="F322" t="s">
        <v>1792</v>
      </c>
      <c r="G322" t="s">
        <v>356</v>
      </c>
      <c r="H322" t="s">
        <v>918</v>
      </c>
      <c r="N322" t="s">
        <v>2118</v>
      </c>
      <c r="O322" t="s">
        <v>12</v>
      </c>
      <c r="P322" t="s">
        <v>13</v>
      </c>
      <c r="Q322" t="s">
        <v>90</v>
      </c>
      <c r="R322" s="3">
        <f t="shared" ref="R322:R385" si="21">S322/1000000</f>
        <v>48</v>
      </c>
      <c r="S322">
        <v>48000000</v>
      </c>
      <c r="T322">
        <v>2000</v>
      </c>
      <c r="U322">
        <v>7.6</v>
      </c>
      <c r="V322" s="3">
        <f t="shared" ref="V322:V385" si="22">E322-R322</f>
        <v>76.107476000000005</v>
      </c>
      <c r="W322" s="3"/>
      <c r="AH322" t="str">
        <v>John Carpenter</v>
      </c>
      <c r="AI322" s="4">
        <f t="shared" ref="AI322:AI385" si="23">AVERAGEIFS($U$2:$U$3724, $B$2:$B$3724, AH322)</f>
        <v>6.7299999999999995</v>
      </c>
    </row>
    <row r="323" spans="1:35" x14ac:dyDescent="0.3">
      <c r="A323" t="s">
        <v>9</v>
      </c>
      <c r="B323" t="s">
        <v>502</v>
      </c>
      <c r="C323">
        <v>107</v>
      </c>
      <c r="D323">
        <v>126088877</v>
      </c>
      <c r="E323" s="3">
        <f t="shared" si="20"/>
        <v>126.088877</v>
      </c>
      <c r="F323" t="s">
        <v>171</v>
      </c>
      <c r="G323" t="s">
        <v>205</v>
      </c>
      <c r="H323" t="s">
        <v>1792</v>
      </c>
      <c r="N323" t="s">
        <v>2119</v>
      </c>
      <c r="O323" t="s">
        <v>12</v>
      </c>
      <c r="P323" t="s">
        <v>13</v>
      </c>
      <c r="Q323" t="s">
        <v>14</v>
      </c>
      <c r="R323" s="3">
        <f t="shared" si="21"/>
        <v>50</v>
      </c>
      <c r="S323">
        <v>50000000</v>
      </c>
      <c r="T323">
        <v>2016</v>
      </c>
      <c r="U323">
        <v>6.6</v>
      </c>
      <c r="V323" s="3">
        <f t="shared" si="22"/>
        <v>76.088876999999997</v>
      </c>
      <c r="W323" s="3"/>
      <c r="AH323" t="str">
        <v>Stephen Frears</v>
      </c>
      <c r="AI323" s="4">
        <f t="shared" si="23"/>
        <v>7.0874999999999995</v>
      </c>
    </row>
    <row r="324" spans="1:35" x14ac:dyDescent="0.3">
      <c r="A324" t="s">
        <v>9</v>
      </c>
      <c r="B324" t="s">
        <v>454</v>
      </c>
      <c r="C324">
        <v>143</v>
      </c>
      <c r="D324">
        <v>82528097</v>
      </c>
      <c r="E324" s="3">
        <f t="shared" si="20"/>
        <v>82.528097000000002</v>
      </c>
      <c r="F324" t="s">
        <v>356</v>
      </c>
      <c r="G324" t="s">
        <v>1798</v>
      </c>
      <c r="N324" t="s">
        <v>2120</v>
      </c>
      <c r="O324" t="s">
        <v>12</v>
      </c>
      <c r="P324" t="s">
        <v>13</v>
      </c>
      <c r="Q324" t="s">
        <v>24</v>
      </c>
      <c r="R324" s="3">
        <f t="shared" si="21"/>
        <v>6.5</v>
      </c>
      <c r="S324">
        <v>6500000</v>
      </c>
      <c r="T324">
        <v>1995</v>
      </c>
      <c r="U324">
        <v>7.3</v>
      </c>
      <c r="V324" s="3">
        <f t="shared" si="22"/>
        <v>76.028097000000002</v>
      </c>
      <c r="W324" s="3"/>
      <c r="AH324" t="str">
        <v>Antoine Fuqua</v>
      </c>
      <c r="AI324" s="4">
        <f t="shared" si="23"/>
        <v>6.9375000000000009</v>
      </c>
    </row>
    <row r="325" spans="1:35" x14ac:dyDescent="0.3">
      <c r="A325" t="s">
        <v>9</v>
      </c>
      <c r="B325" t="s">
        <v>488</v>
      </c>
      <c r="C325">
        <v>110</v>
      </c>
      <c r="D325">
        <v>116724075</v>
      </c>
      <c r="E325" s="3">
        <f t="shared" si="20"/>
        <v>116.724075</v>
      </c>
      <c r="F325" t="s">
        <v>356</v>
      </c>
      <c r="G325" t="s">
        <v>1798</v>
      </c>
      <c r="N325" t="s">
        <v>2121</v>
      </c>
      <c r="O325" t="s">
        <v>12</v>
      </c>
      <c r="P325" t="s">
        <v>13</v>
      </c>
      <c r="Q325" t="s">
        <v>90</v>
      </c>
      <c r="R325" s="3">
        <f t="shared" si="21"/>
        <v>41</v>
      </c>
      <c r="S325">
        <v>41000000</v>
      </c>
      <c r="T325">
        <v>2002</v>
      </c>
      <c r="U325">
        <v>7</v>
      </c>
      <c r="V325" s="3">
        <f t="shared" si="22"/>
        <v>75.724074999999999</v>
      </c>
      <c r="W325" s="3"/>
      <c r="AH325" t="str">
        <v>Stig Bergqvist</v>
      </c>
      <c r="AI325" s="4">
        <f t="shared" si="23"/>
        <v>6.1</v>
      </c>
    </row>
    <row r="326" spans="1:35" x14ac:dyDescent="0.3">
      <c r="A326" t="s">
        <v>9</v>
      </c>
      <c r="B326" t="s">
        <v>34</v>
      </c>
      <c r="C326">
        <v>99</v>
      </c>
      <c r="D326">
        <v>113502246</v>
      </c>
      <c r="E326" s="3">
        <f t="shared" si="20"/>
        <v>113.502246</v>
      </c>
      <c r="F326" t="s">
        <v>205</v>
      </c>
      <c r="G326" t="s">
        <v>1786</v>
      </c>
      <c r="N326" t="s">
        <v>2122</v>
      </c>
      <c r="O326" t="s">
        <v>12</v>
      </c>
      <c r="P326" t="s">
        <v>13</v>
      </c>
      <c r="Q326" t="s">
        <v>14</v>
      </c>
      <c r="R326" s="3">
        <f t="shared" si="21"/>
        <v>38</v>
      </c>
      <c r="S326">
        <v>38000000</v>
      </c>
      <c r="T326">
        <v>1991</v>
      </c>
      <c r="U326">
        <v>6.8</v>
      </c>
      <c r="V326" s="3">
        <f t="shared" si="22"/>
        <v>75.502246</v>
      </c>
      <c r="W326" s="3"/>
      <c r="AH326" t="str">
        <v>Lasse HallstrÃ¶m</v>
      </c>
      <c r="AI326" s="4">
        <f t="shared" si="23"/>
        <v>7.0857142857142863</v>
      </c>
    </row>
    <row r="327" spans="1:35" x14ac:dyDescent="0.3">
      <c r="A327" t="s">
        <v>9</v>
      </c>
      <c r="B327" t="s">
        <v>300</v>
      </c>
      <c r="C327">
        <v>117</v>
      </c>
      <c r="D327">
        <v>85300000</v>
      </c>
      <c r="E327" s="3">
        <f t="shared" si="20"/>
        <v>85.3</v>
      </c>
      <c r="F327" t="s">
        <v>171</v>
      </c>
      <c r="G327" t="s">
        <v>205</v>
      </c>
      <c r="H327" t="s">
        <v>1795</v>
      </c>
      <c r="N327" t="s">
        <v>2123</v>
      </c>
      <c r="O327" t="s">
        <v>12</v>
      </c>
      <c r="P327" t="s">
        <v>13</v>
      </c>
      <c r="Q327" t="s">
        <v>90</v>
      </c>
      <c r="R327" s="3">
        <f t="shared" si="21"/>
        <v>10</v>
      </c>
      <c r="S327">
        <v>10000000</v>
      </c>
      <c r="T327">
        <v>1981</v>
      </c>
      <c r="U327">
        <v>6.9</v>
      </c>
      <c r="V327" s="3">
        <f t="shared" si="22"/>
        <v>75.3</v>
      </c>
      <c r="W327" s="3"/>
      <c r="AH327" t="str">
        <v>Sylvester Stallone</v>
      </c>
      <c r="AI327" s="4">
        <f t="shared" si="23"/>
        <v>6.85</v>
      </c>
    </row>
    <row r="328" spans="1:35" x14ac:dyDescent="0.3">
      <c r="A328" t="s">
        <v>9</v>
      </c>
      <c r="B328" t="s">
        <v>459</v>
      </c>
      <c r="C328">
        <v>123</v>
      </c>
      <c r="D328">
        <v>100241322</v>
      </c>
      <c r="E328" s="3">
        <f t="shared" si="20"/>
        <v>100.241322</v>
      </c>
      <c r="F328" t="s">
        <v>205</v>
      </c>
      <c r="G328" t="s">
        <v>356</v>
      </c>
      <c r="H328" t="s">
        <v>1788</v>
      </c>
      <c r="N328" t="s">
        <v>2124</v>
      </c>
      <c r="O328" t="s">
        <v>12</v>
      </c>
      <c r="P328" t="s">
        <v>13</v>
      </c>
      <c r="Q328" t="s">
        <v>90</v>
      </c>
      <c r="R328" s="3">
        <f t="shared" si="21"/>
        <v>25</v>
      </c>
      <c r="S328">
        <v>25000000</v>
      </c>
      <c r="T328">
        <v>1998</v>
      </c>
      <c r="U328">
        <v>7.2</v>
      </c>
      <c r="V328" s="3">
        <f t="shared" si="22"/>
        <v>75.241321999999997</v>
      </c>
      <c r="W328" s="3"/>
      <c r="AH328" t="str">
        <v>Richard Linklater</v>
      </c>
      <c r="AI328" s="4">
        <f t="shared" si="23"/>
        <v>7.3272727272727272</v>
      </c>
    </row>
    <row r="329" spans="1:35" x14ac:dyDescent="0.3">
      <c r="A329" t="s">
        <v>9</v>
      </c>
      <c r="B329" t="s">
        <v>215</v>
      </c>
      <c r="C329">
        <v>122</v>
      </c>
      <c r="D329">
        <v>148213377</v>
      </c>
      <c r="E329" s="3">
        <f t="shared" si="20"/>
        <v>148.21337700000001</v>
      </c>
      <c r="F329" t="s">
        <v>171</v>
      </c>
      <c r="G329" t="s">
        <v>205</v>
      </c>
      <c r="H329" t="s">
        <v>1797</v>
      </c>
      <c r="N329" t="s">
        <v>2125</v>
      </c>
      <c r="O329" t="s">
        <v>12</v>
      </c>
      <c r="P329" t="s">
        <v>13</v>
      </c>
      <c r="Q329" t="s">
        <v>14</v>
      </c>
      <c r="R329" s="3">
        <f t="shared" si="21"/>
        <v>73</v>
      </c>
      <c r="S329">
        <v>73000000</v>
      </c>
      <c r="T329">
        <v>2006</v>
      </c>
      <c r="U329">
        <v>6.6</v>
      </c>
      <c r="V329" s="3">
        <f t="shared" si="22"/>
        <v>75.213377000000008</v>
      </c>
      <c r="W329" s="3"/>
      <c r="AH329" t="str">
        <v>Mary Lambert</v>
      </c>
      <c r="AI329" s="4">
        <f t="shared" si="23"/>
        <v>5.6</v>
      </c>
    </row>
    <row r="330" spans="1:35" x14ac:dyDescent="0.3">
      <c r="A330" t="s">
        <v>9</v>
      </c>
      <c r="B330" t="s">
        <v>157</v>
      </c>
      <c r="C330">
        <v>83</v>
      </c>
      <c r="D330">
        <v>155019340</v>
      </c>
      <c r="E330" s="3">
        <f t="shared" si="20"/>
        <v>155.01934</v>
      </c>
      <c r="F330" t="s">
        <v>134</v>
      </c>
      <c r="G330" t="s">
        <v>1790</v>
      </c>
      <c r="H330" t="s">
        <v>205</v>
      </c>
      <c r="I330" t="s">
        <v>1789</v>
      </c>
      <c r="N330" t="s">
        <v>2126</v>
      </c>
      <c r="O330" t="s">
        <v>12</v>
      </c>
      <c r="P330" t="s">
        <v>13</v>
      </c>
      <c r="Q330" t="s">
        <v>24</v>
      </c>
      <c r="R330" s="3">
        <f t="shared" si="21"/>
        <v>80</v>
      </c>
      <c r="S330">
        <v>80000000</v>
      </c>
      <c r="T330">
        <v>2006</v>
      </c>
      <c r="U330">
        <v>6.8</v>
      </c>
      <c r="V330" s="3">
        <f t="shared" si="22"/>
        <v>75.01934</v>
      </c>
      <c r="W330" s="3"/>
      <c r="AH330" t="str">
        <v>David Hackl</v>
      </c>
      <c r="AI330" s="4">
        <f t="shared" si="23"/>
        <v>5.8</v>
      </c>
    </row>
    <row r="331" spans="1:35" x14ac:dyDescent="0.3">
      <c r="A331" t="s">
        <v>9</v>
      </c>
      <c r="B331" t="s">
        <v>342</v>
      </c>
      <c r="C331">
        <v>129</v>
      </c>
      <c r="D331">
        <v>110008260</v>
      </c>
      <c r="E331" s="3">
        <f t="shared" si="20"/>
        <v>110.00826000000001</v>
      </c>
      <c r="F331" t="s">
        <v>205</v>
      </c>
      <c r="G331" t="s">
        <v>1788</v>
      </c>
      <c r="N331" t="s">
        <v>2127</v>
      </c>
      <c r="O331" t="s">
        <v>12</v>
      </c>
      <c r="P331" t="s">
        <v>100</v>
      </c>
      <c r="Q331" t="s">
        <v>90</v>
      </c>
      <c r="R331" s="3">
        <f t="shared" si="21"/>
        <v>35</v>
      </c>
      <c r="S331">
        <v>35000000</v>
      </c>
      <c r="T331">
        <v>2015</v>
      </c>
      <c r="U331">
        <v>6.3</v>
      </c>
      <c r="V331" s="3">
        <f t="shared" si="22"/>
        <v>75.008260000000007</v>
      </c>
      <c r="W331" s="3"/>
      <c r="AH331" t="str">
        <v>Geoffrey Sax</v>
      </c>
      <c r="AI331" s="4">
        <f t="shared" si="23"/>
        <v>5.3</v>
      </c>
    </row>
    <row r="332" spans="1:35" x14ac:dyDescent="0.3">
      <c r="A332" t="s">
        <v>9</v>
      </c>
      <c r="B332" t="s">
        <v>80</v>
      </c>
      <c r="C332">
        <v>95</v>
      </c>
      <c r="D332">
        <v>128769345</v>
      </c>
      <c r="E332" s="3">
        <f t="shared" si="20"/>
        <v>128.76934499999999</v>
      </c>
      <c r="F332" t="s">
        <v>205</v>
      </c>
      <c r="G332" t="s">
        <v>1788</v>
      </c>
      <c r="H332" t="s">
        <v>1787</v>
      </c>
      <c r="N332" t="s">
        <v>2128</v>
      </c>
      <c r="O332" t="s">
        <v>12</v>
      </c>
      <c r="P332" t="s">
        <v>13</v>
      </c>
      <c r="Q332" t="s">
        <v>14</v>
      </c>
      <c r="R332" s="3">
        <f t="shared" si="21"/>
        <v>54</v>
      </c>
      <c r="S332">
        <v>54000000</v>
      </c>
      <c r="T332">
        <v>1996</v>
      </c>
      <c r="U332">
        <v>5.6</v>
      </c>
      <c r="V332" s="3">
        <f t="shared" si="22"/>
        <v>74.769344999999987</v>
      </c>
      <c r="W332" s="3"/>
      <c r="AH332" t="str">
        <v>John Hamburg</v>
      </c>
      <c r="AI332" s="4">
        <f t="shared" si="23"/>
        <v>6.3666666666666671</v>
      </c>
    </row>
    <row r="333" spans="1:35" x14ac:dyDescent="0.3">
      <c r="A333" t="s">
        <v>9</v>
      </c>
      <c r="B333" t="s">
        <v>676</v>
      </c>
      <c r="C333">
        <v>133</v>
      </c>
      <c r="D333">
        <v>109712885</v>
      </c>
      <c r="E333" s="3">
        <f t="shared" si="20"/>
        <v>109.712885</v>
      </c>
      <c r="F333" t="s">
        <v>356</v>
      </c>
      <c r="G333" t="s">
        <v>1797</v>
      </c>
      <c r="N333" t="s">
        <v>2129</v>
      </c>
      <c r="O333" t="s">
        <v>12</v>
      </c>
      <c r="P333" t="s">
        <v>13</v>
      </c>
      <c r="Q333" t="s">
        <v>14</v>
      </c>
      <c r="R333" s="3">
        <f t="shared" si="21"/>
        <v>35</v>
      </c>
      <c r="S333">
        <v>35000000</v>
      </c>
      <c r="T333">
        <v>2015</v>
      </c>
      <c r="U333">
        <v>7.7</v>
      </c>
      <c r="V333" s="3">
        <f t="shared" si="22"/>
        <v>74.712885</v>
      </c>
      <c r="W333" s="3"/>
      <c r="AH333" t="str">
        <v>Stiles White</v>
      </c>
      <c r="AI333" s="4">
        <f t="shared" si="23"/>
        <v>4.4000000000000004</v>
      </c>
    </row>
    <row r="334" spans="1:35" x14ac:dyDescent="0.3">
      <c r="A334" t="s">
        <v>9</v>
      </c>
      <c r="B334" t="s">
        <v>197</v>
      </c>
      <c r="C334">
        <v>91</v>
      </c>
      <c r="D334">
        <v>94497271</v>
      </c>
      <c r="E334" s="3">
        <f t="shared" si="20"/>
        <v>94.497270999999998</v>
      </c>
      <c r="F334" t="s">
        <v>134</v>
      </c>
      <c r="G334" t="s">
        <v>205</v>
      </c>
      <c r="H334" t="s">
        <v>356</v>
      </c>
      <c r="I334" t="s">
        <v>1789</v>
      </c>
      <c r="J334" t="s">
        <v>1788</v>
      </c>
      <c r="N334" t="s">
        <v>2130</v>
      </c>
      <c r="O334" t="s">
        <v>12</v>
      </c>
      <c r="P334" t="s">
        <v>13</v>
      </c>
      <c r="Q334" t="s">
        <v>24</v>
      </c>
      <c r="R334" s="3">
        <f t="shared" si="21"/>
        <v>20</v>
      </c>
      <c r="S334">
        <v>20000000</v>
      </c>
      <c r="T334">
        <v>2008</v>
      </c>
      <c r="U334">
        <v>3.7</v>
      </c>
      <c r="V334" s="3">
        <f t="shared" si="22"/>
        <v>74.497270999999998</v>
      </c>
      <c r="W334" s="3"/>
      <c r="AH334" t="str">
        <v>Joe Roth</v>
      </c>
      <c r="AI334" s="4">
        <f t="shared" si="23"/>
        <v>5.45</v>
      </c>
    </row>
    <row r="335" spans="1:35" x14ac:dyDescent="0.3">
      <c r="A335" t="s">
        <v>111</v>
      </c>
      <c r="B335" t="s">
        <v>66</v>
      </c>
      <c r="C335">
        <v>185</v>
      </c>
      <c r="D335">
        <v>96067179</v>
      </c>
      <c r="E335" s="3">
        <f t="shared" si="20"/>
        <v>96.067178999999996</v>
      </c>
      <c r="F335" t="s">
        <v>1793</v>
      </c>
      <c r="G335" t="s">
        <v>356</v>
      </c>
      <c r="H335" t="s">
        <v>1794</v>
      </c>
      <c r="N335" t="s">
        <v>2131</v>
      </c>
      <c r="O335" t="s">
        <v>12</v>
      </c>
      <c r="P335" t="s">
        <v>13</v>
      </c>
      <c r="Q335" t="s">
        <v>90</v>
      </c>
      <c r="R335" s="3">
        <f t="shared" si="21"/>
        <v>22</v>
      </c>
      <c r="S335">
        <v>22000000</v>
      </c>
      <c r="T335">
        <v>1993</v>
      </c>
      <c r="U335">
        <v>8.9</v>
      </c>
      <c r="V335" s="3">
        <f t="shared" si="22"/>
        <v>74.067178999999996</v>
      </c>
      <c r="W335" s="3"/>
      <c r="AH335" t="str">
        <v>Sharon Maguire</v>
      </c>
      <c r="AI335" s="4">
        <f t="shared" si="23"/>
        <v>6.7</v>
      </c>
    </row>
    <row r="336" spans="1:35" x14ac:dyDescent="0.3">
      <c r="A336" t="s">
        <v>9</v>
      </c>
      <c r="B336" t="s">
        <v>567</v>
      </c>
      <c r="C336">
        <v>124</v>
      </c>
      <c r="D336">
        <v>116006080</v>
      </c>
      <c r="E336" s="3">
        <f t="shared" si="20"/>
        <v>116.00608</v>
      </c>
      <c r="F336" t="s">
        <v>205</v>
      </c>
      <c r="G336" t="s">
        <v>356</v>
      </c>
      <c r="H336" t="s">
        <v>1788</v>
      </c>
      <c r="N336" t="s">
        <v>2132</v>
      </c>
      <c r="O336" t="s">
        <v>12</v>
      </c>
      <c r="P336" t="s">
        <v>17</v>
      </c>
      <c r="Q336" t="s">
        <v>14</v>
      </c>
      <c r="R336" s="3">
        <f t="shared" si="21"/>
        <v>42</v>
      </c>
      <c r="S336">
        <v>42000000</v>
      </c>
      <c r="T336">
        <v>1999</v>
      </c>
      <c r="U336">
        <v>7</v>
      </c>
      <c r="V336" s="3">
        <f t="shared" si="22"/>
        <v>74.006079999999997</v>
      </c>
      <c r="W336" s="3"/>
      <c r="AH336" t="str">
        <v>Tom Vaughan</v>
      </c>
      <c r="AI336" s="4">
        <f t="shared" si="23"/>
        <v>6.3</v>
      </c>
    </row>
    <row r="337" spans="1:35" x14ac:dyDescent="0.3">
      <c r="A337" t="s">
        <v>9</v>
      </c>
      <c r="B337" t="s">
        <v>487</v>
      </c>
      <c r="C337">
        <v>84</v>
      </c>
      <c r="D337">
        <v>111760631</v>
      </c>
      <c r="E337" s="3">
        <f t="shared" si="20"/>
        <v>111.760631</v>
      </c>
      <c r="F337" t="s">
        <v>171</v>
      </c>
      <c r="G337" t="s">
        <v>134</v>
      </c>
      <c r="H337" t="s">
        <v>205</v>
      </c>
      <c r="I337" t="s">
        <v>1789</v>
      </c>
      <c r="J337" t="s">
        <v>1787</v>
      </c>
      <c r="N337" t="s">
        <v>2133</v>
      </c>
      <c r="O337" t="s">
        <v>12</v>
      </c>
      <c r="P337" t="s">
        <v>13</v>
      </c>
      <c r="Q337" t="s">
        <v>24</v>
      </c>
      <c r="R337" s="3">
        <f t="shared" si="21"/>
        <v>38</v>
      </c>
      <c r="S337">
        <v>38000000</v>
      </c>
      <c r="T337">
        <v>2003</v>
      </c>
      <c r="U337">
        <v>4.0999999999999996</v>
      </c>
      <c r="V337" s="3">
        <f t="shared" si="22"/>
        <v>73.760631000000004</v>
      </c>
      <c r="W337" s="3"/>
      <c r="AH337" t="str">
        <v>Andrew Douglas</v>
      </c>
      <c r="AI337" s="4">
        <f t="shared" si="23"/>
        <v>6</v>
      </c>
    </row>
    <row r="338" spans="1:35" x14ac:dyDescent="0.3">
      <c r="A338" t="s">
        <v>9</v>
      </c>
      <c r="B338" t="s">
        <v>194</v>
      </c>
      <c r="C338">
        <v>131</v>
      </c>
      <c r="D338">
        <v>125548685</v>
      </c>
      <c r="E338" s="3">
        <f t="shared" si="20"/>
        <v>125.54868500000001</v>
      </c>
      <c r="F338" t="s">
        <v>1793</v>
      </c>
      <c r="G338" t="s">
        <v>356</v>
      </c>
      <c r="N338" t="s">
        <v>2134</v>
      </c>
      <c r="O338" t="s">
        <v>12</v>
      </c>
      <c r="P338" t="s">
        <v>13</v>
      </c>
      <c r="Q338" t="s">
        <v>90</v>
      </c>
      <c r="R338" s="3">
        <f t="shared" si="21"/>
        <v>52</v>
      </c>
      <c r="S338">
        <v>52000000</v>
      </c>
      <c r="T338">
        <v>2000</v>
      </c>
      <c r="U338">
        <v>7.3</v>
      </c>
      <c r="V338" s="3">
        <f t="shared" si="22"/>
        <v>73.548685000000006</v>
      </c>
      <c r="W338" s="3"/>
      <c r="AH338" t="str">
        <v>Brad Peyton</v>
      </c>
      <c r="AI338" s="4">
        <f t="shared" si="23"/>
        <v>5.3999999999999995</v>
      </c>
    </row>
    <row r="339" spans="1:35" x14ac:dyDescent="0.3">
      <c r="A339" t="s">
        <v>9</v>
      </c>
      <c r="B339" t="s">
        <v>92</v>
      </c>
      <c r="C339">
        <v>93</v>
      </c>
      <c r="D339">
        <v>238371987</v>
      </c>
      <c r="E339" s="3">
        <f t="shared" si="20"/>
        <v>238.37198699999999</v>
      </c>
      <c r="F339" t="s">
        <v>134</v>
      </c>
      <c r="G339" t="s">
        <v>1790</v>
      </c>
      <c r="H339" t="s">
        <v>205</v>
      </c>
      <c r="I339" t="s">
        <v>1789</v>
      </c>
      <c r="J339" t="s">
        <v>1786</v>
      </c>
      <c r="N339" t="s">
        <v>2135</v>
      </c>
      <c r="O339" t="s">
        <v>12</v>
      </c>
      <c r="P339" t="s">
        <v>13</v>
      </c>
      <c r="Q339" t="s">
        <v>24</v>
      </c>
      <c r="R339" s="3">
        <f t="shared" si="21"/>
        <v>165</v>
      </c>
      <c r="S339">
        <v>165000000</v>
      </c>
      <c r="T339">
        <v>2010</v>
      </c>
      <c r="U339">
        <v>6.4</v>
      </c>
      <c r="V339" s="3">
        <f t="shared" si="22"/>
        <v>73.37198699999999</v>
      </c>
      <c r="W339" s="3"/>
      <c r="AH339" t="str">
        <v>Christopher McQuarrie</v>
      </c>
      <c r="AI339" s="4">
        <f t="shared" si="23"/>
        <v>7.0333333333333341</v>
      </c>
    </row>
    <row r="340" spans="1:35" x14ac:dyDescent="0.3">
      <c r="A340" t="s">
        <v>9</v>
      </c>
      <c r="B340" t="s">
        <v>104</v>
      </c>
      <c r="C340">
        <v>131</v>
      </c>
      <c r="D340">
        <v>173005002</v>
      </c>
      <c r="E340" s="3">
        <f t="shared" si="20"/>
        <v>173.00500199999999</v>
      </c>
      <c r="F340" t="s">
        <v>171</v>
      </c>
      <c r="G340" t="s">
        <v>134</v>
      </c>
      <c r="H340" t="s">
        <v>205</v>
      </c>
      <c r="I340" t="s">
        <v>1789</v>
      </c>
      <c r="J340" t="s">
        <v>1796</v>
      </c>
      <c r="N340" t="s">
        <v>2136</v>
      </c>
      <c r="O340" t="s">
        <v>12</v>
      </c>
      <c r="P340" t="s">
        <v>13</v>
      </c>
      <c r="Q340" t="s">
        <v>24</v>
      </c>
      <c r="R340" s="3">
        <f t="shared" si="21"/>
        <v>100</v>
      </c>
      <c r="S340">
        <v>100000000</v>
      </c>
      <c r="T340">
        <v>2004</v>
      </c>
      <c r="U340">
        <v>6.9</v>
      </c>
      <c r="V340" s="3">
        <f t="shared" si="22"/>
        <v>73.00500199999999</v>
      </c>
      <c r="W340" s="3"/>
      <c r="AH340" t="str">
        <v>Darren Grant</v>
      </c>
      <c r="AI340" s="4">
        <f t="shared" si="23"/>
        <v>5.6</v>
      </c>
    </row>
    <row r="341" spans="1:35" x14ac:dyDescent="0.3">
      <c r="A341" t="s">
        <v>9</v>
      </c>
      <c r="B341" t="s">
        <v>347</v>
      </c>
      <c r="C341">
        <v>85</v>
      </c>
      <c r="D341">
        <v>144156464</v>
      </c>
      <c r="E341" s="3">
        <f t="shared" si="20"/>
        <v>144.156464</v>
      </c>
      <c r="F341" t="s">
        <v>205</v>
      </c>
      <c r="G341" t="s">
        <v>1789</v>
      </c>
      <c r="H341" t="s">
        <v>1786</v>
      </c>
      <c r="N341" t="s">
        <v>2137</v>
      </c>
      <c r="O341" t="s">
        <v>12</v>
      </c>
      <c r="P341" t="s">
        <v>13</v>
      </c>
      <c r="Q341" t="s">
        <v>14</v>
      </c>
      <c r="R341" s="3">
        <f t="shared" si="21"/>
        <v>71.5</v>
      </c>
      <c r="S341">
        <v>71500000</v>
      </c>
      <c r="T341">
        <v>1998</v>
      </c>
      <c r="U341">
        <v>5.3</v>
      </c>
      <c r="V341" s="3">
        <f t="shared" si="22"/>
        <v>72.656464</v>
      </c>
      <c r="W341" s="3"/>
      <c r="AH341" t="str">
        <v>Charles Herman-Wurmfeld</v>
      </c>
      <c r="AI341" s="4">
        <f t="shared" si="23"/>
        <v>5.65</v>
      </c>
    </row>
    <row r="342" spans="1:35" x14ac:dyDescent="0.3">
      <c r="A342" t="s">
        <v>9</v>
      </c>
      <c r="B342" t="s">
        <v>104</v>
      </c>
      <c r="C342">
        <v>123</v>
      </c>
      <c r="D342">
        <v>104632573</v>
      </c>
      <c r="E342" s="3">
        <f t="shared" si="20"/>
        <v>104.63257299999999</v>
      </c>
      <c r="F342" t="s">
        <v>356</v>
      </c>
      <c r="G342" t="s">
        <v>1786</v>
      </c>
      <c r="H342" t="s">
        <v>1788</v>
      </c>
      <c r="I342" t="s">
        <v>1787</v>
      </c>
      <c r="N342" t="s">
        <v>2138</v>
      </c>
      <c r="O342" t="s">
        <v>12</v>
      </c>
      <c r="P342" t="s">
        <v>13</v>
      </c>
      <c r="Q342" t="s">
        <v>24</v>
      </c>
      <c r="R342" s="3">
        <f t="shared" si="21"/>
        <v>32</v>
      </c>
      <c r="S342">
        <v>32000000</v>
      </c>
      <c r="T342">
        <v>1996</v>
      </c>
      <c r="U342">
        <v>6.4</v>
      </c>
      <c r="V342" s="3">
        <f t="shared" si="22"/>
        <v>72.632572999999994</v>
      </c>
      <c r="W342" s="3"/>
      <c r="AH342" t="str">
        <v>Barbra Streisand</v>
      </c>
      <c r="AI342" s="4">
        <f t="shared" si="23"/>
        <v>6.5666666666666664</v>
      </c>
    </row>
    <row r="343" spans="1:35" x14ac:dyDescent="0.3">
      <c r="A343" t="s">
        <v>9</v>
      </c>
      <c r="B343" t="s">
        <v>899</v>
      </c>
      <c r="C343">
        <v>107</v>
      </c>
      <c r="D343">
        <v>80000000</v>
      </c>
      <c r="E343" s="3">
        <f t="shared" si="20"/>
        <v>80</v>
      </c>
      <c r="F343" t="s">
        <v>356</v>
      </c>
      <c r="G343" t="s">
        <v>1798</v>
      </c>
      <c r="H343" t="s">
        <v>1788</v>
      </c>
      <c r="N343" t="s">
        <v>2139</v>
      </c>
      <c r="O343" t="s">
        <v>12</v>
      </c>
      <c r="P343" t="s">
        <v>13</v>
      </c>
      <c r="Q343" t="s">
        <v>24</v>
      </c>
      <c r="R343" s="3">
        <f t="shared" si="21"/>
        <v>8.1999999999999993</v>
      </c>
      <c r="S343">
        <v>8200000</v>
      </c>
      <c r="T343">
        <v>1984</v>
      </c>
      <c r="U343">
        <v>6.5</v>
      </c>
      <c r="V343" s="3">
        <f t="shared" si="22"/>
        <v>71.8</v>
      </c>
      <c r="W343" s="3"/>
      <c r="AH343" t="str">
        <v>Stanley Kubrick</v>
      </c>
      <c r="AI343" s="4">
        <f t="shared" si="23"/>
        <v>7.8000000000000007</v>
      </c>
    </row>
    <row r="344" spans="1:35" x14ac:dyDescent="0.3">
      <c r="A344" t="s">
        <v>9</v>
      </c>
      <c r="B344" t="s">
        <v>114</v>
      </c>
      <c r="C344">
        <v>93</v>
      </c>
      <c r="D344">
        <v>216366733</v>
      </c>
      <c r="E344" s="3">
        <f t="shared" si="20"/>
        <v>216.36673300000001</v>
      </c>
      <c r="F344" t="s">
        <v>134</v>
      </c>
      <c r="G344" t="s">
        <v>1790</v>
      </c>
      <c r="H344" t="s">
        <v>205</v>
      </c>
      <c r="I344" t="s">
        <v>1789</v>
      </c>
      <c r="N344" t="s">
        <v>2140</v>
      </c>
      <c r="O344" t="s">
        <v>12</v>
      </c>
      <c r="P344" t="s">
        <v>13</v>
      </c>
      <c r="Q344" t="s">
        <v>24</v>
      </c>
      <c r="R344" s="3">
        <f t="shared" si="21"/>
        <v>145</v>
      </c>
      <c r="S344">
        <v>145000000</v>
      </c>
      <c r="T344">
        <v>2012</v>
      </c>
      <c r="U344">
        <v>6.9</v>
      </c>
      <c r="V344" s="3">
        <f t="shared" si="22"/>
        <v>71.366733000000011</v>
      </c>
      <c r="W344" s="3"/>
      <c r="AH344" t="str">
        <v>Amy Heckerling</v>
      </c>
      <c r="AI344" s="4">
        <f t="shared" si="23"/>
        <v>5.7333333333333334</v>
      </c>
    </row>
    <row r="345" spans="1:35" x14ac:dyDescent="0.3">
      <c r="A345" t="s">
        <v>9</v>
      </c>
      <c r="B345" t="s">
        <v>348</v>
      </c>
      <c r="C345">
        <v>111</v>
      </c>
      <c r="D345">
        <v>108244774</v>
      </c>
      <c r="E345" s="3">
        <f t="shared" si="20"/>
        <v>108.24477400000001</v>
      </c>
      <c r="F345" t="s">
        <v>205</v>
      </c>
      <c r="G345" t="s">
        <v>1789</v>
      </c>
      <c r="H345" t="s">
        <v>1788</v>
      </c>
      <c r="N345" t="s">
        <v>2141</v>
      </c>
      <c r="O345" t="s">
        <v>12</v>
      </c>
      <c r="P345" t="s">
        <v>13</v>
      </c>
      <c r="Q345" t="s">
        <v>52</v>
      </c>
      <c r="R345" s="3">
        <f t="shared" si="21"/>
        <v>37</v>
      </c>
      <c r="S345">
        <v>37000000</v>
      </c>
      <c r="T345">
        <v>2001</v>
      </c>
      <c r="U345">
        <v>6.2</v>
      </c>
      <c r="V345" s="3">
        <f t="shared" si="22"/>
        <v>71.244774000000007</v>
      </c>
      <c r="W345" s="3"/>
      <c r="AH345" t="str">
        <v>Burr Steers</v>
      </c>
      <c r="AI345" s="4">
        <f t="shared" si="23"/>
        <v>6.4249999999999998</v>
      </c>
    </row>
    <row r="346" spans="1:35" x14ac:dyDescent="0.3">
      <c r="A346" t="s">
        <v>9</v>
      </c>
      <c r="B346" t="s">
        <v>78</v>
      </c>
      <c r="C346">
        <v>132</v>
      </c>
      <c r="D346">
        <v>141204016</v>
      </c>
      <c r="E346" s="3">
        <f t="shared" si="20"/>
        <v>141.204016</v>
      </c>
      <c r="F346" t="s">
        <v>171</v>
      </c>
      <c r="G346" t="s">
        <v>134</v>
      </c>
      <c r="H346" t="s">
        <v>918</v>
      </c>
      <c r="N346" t="s">
        <v>2142</v>
      </c>
      <c r="O346" t="s">
        <v>12</v>
      </c>
      <c r="P346" t="s">
        <v>13</v>
      </c>
      <c r="Q346" t="s">
        <v>14</v>
      </c>
      <c r="R346" s="3">
        <f t="shared" si="21"/>
        <v>70</v>
      </c>
      <c r="S346">
        <v>70000000</v>
      </c>
      <c r="T346">
        <v>2002</v>
      </c>
      <c r="U346">
        <v>5.8</v>
      </c>
      <c r="V346" s="3">
        <f t="shared" si="22"/>
        <v>71.204015999999996</v>
      </c>
      <c r="W346" s="3"/>
      <c r="AH346" t="str">
        <v>Nick Cassavetes</v>
      </c>
      <c r="AI346" s="4">
        <f t="shared" si="23"/>
        <v>7.0749999999999993</v>
      </c>
    </row>
    <row r="347" spans="1:35" x14ac:dyDescent="0.3">
      <c r="A347" t="s">
        <v>9</v>
      </c>
      <c r="B347" t="s">
        <v>384</v>
      </c>
      <c r="C347">
        <v>132</v>
      </c>
      <c r="D347">
        <v>100422786</v>
      </c>
      <c r="E347" s="3">
        <f t="shared" si="20"/>
        <v>100.422786</v>
      </c>
      <c r="F347" t="s">
        <v>356</v>
      </c>
      <c r="G347" t="s">
        <v>1797</v>
      </c>
      <c r="N347" t="s">
        <v>2143</v>
      </c>
      <c r="O347" t="s">
        <v>12</v>
      </c>
      <c r="P347" t="s">
        <v>13</v>
      </c>
      <c r="Q347" t="s">
        <v>14</v>
      </c>
      <c r="R347" s="3">
        <f t="shared" si="21"/>
        <v>30</v>
      </c>
      <c r="S347">
        <v>30000000</v>
      </c>
      <c r="T347">
        <v>2004</v>
      </c>
      <c r="U347">
        <v>8.1</v>
      </c>
      <c r="V347" s="3">
        <f t="shared" si="22"/>
        <v>70.422786000000002</v>
      </c>
      <c r="W347" s="3"/>
      <c r="AH347" t="str">
        <v>James Bobin</v>
      </c>
      <c r="AI347" s="4">
        <f t="shared" si="23"/>
        <v>6.6333333333333329</v>
      </c>
    </row>
    <row r="348" spans="1:35" x14ac:dyDescent="0.3">
      <c r="A348" t="s">
        <v>9</v>
      </c>
      <c r="B348" t="s">
        <v>1287</v>
      </c>
      <c r="C348">
        <v>121</v>
      </c>
      <c r="D348">
        <v>80150343</v>
      </c>
      <c r="E348" s="3">
        <f t="shared" si="20"/>
        <v>80.150343000000007</v>
      </c>
      <c r="F348" t="s">
        <v>620</v>
      </c>
      <c r="G348" t="s">
        <v>1796</v>
      </c>
      <c r="N348" t="s">
        <v>2144</v>
      </c>
      <c r="O348" t="s">
        <v>12</v>
      </c>
      <c r="P348" t="s">
        <v>13</v>
      </c>
      <c r="Q348" t="s">
        <v>90</v>
      </c>
      <c r="R348" s="3">
        <f t="shared" si="21"/>
        <v>10</v>
      </c>
      <c r="S348">
        <v>10000000</v>
      </c>
      <c r="T348">
        <v>2006</v>
      </c>
      <c r="U348">
        <v>6.2</v>
      </c>
      <c r="V348" s="3">
        <f t="shared" si="22"/>
        <v>70.150343000000007</v>
      </c>
      <c r="W348" s="3"/>
      <c r="AH348" t="str">
        <v>Spike Lee</v>
      </c>
      <c r="AI348" s="4">
        <f t="shared" si="23"/>
        <v>6.7333333333333334</v>
      </c>
    </row>
    <row r="349" spans="1:35" x14ac:dyDescent="0.3">
      <c r="A349" t="s">
        <v>9</v>
      </c>
      <c r="B349" t="s">
        <v>607</v>
      </c>
      <c r="C349">
        <v>107</v>
      </c>
      <c r="D349">
        <v>101470202</v>
      </c>
      <c r="E349" s="3">
        <f t="shared" si="20"/>
        <v>101.470202</v>
      </c>
      <c r="F349" t="s">
        <v>205</v>
      </c>
      <c r="G349" t="s">
        <v>1786</v>
      </c>
      <c r="N349" t="s">
        <v>2145</v>
      </c>
      <c r="O349" t="s">
        <v>12</v>
      </c>
      <c r="P349" t="s">
        <v>13</v>
      </c>
      <c r="Q349" t="s">
        <v>90</v>
      </c>
      <c r="R349" s="3">
        <f t="shared" si="21"/>
        <v>32</v>
      </c>
      <c r="S349">
        <v>32000000</v>
      </c>
      <c r="T349">
        <v>2013</v>
      </c>
      <c r="U349">
        <v>6.7</v>
      </c>
      <c r="V349" s="3">
        <f t="shared" si="22"/>
        <v>69.470202</v>
      </c>
      <c r="W349" s="3"/>
      <c r="AH349" t="str">
        <v>Julie Anne Robinson</v>
      </c>
      <c r="AI349" s="4">
        <f t="shared" si="23"/>
        <v>5.55</v>
      </c>
    </row>
    <row r="350" spans="1:35" x14ac:dyDescent="0.3">
      <c r="A350" t="s">
        <v>9</v>
      </c>
      <c r="B350" t="s">
        <v>1566</v>
      </c>
      <c r="C350">
        <v>80</v>
      </c>
      <c r="D350">
        <v>77413017</v>
      </c>
      <c r="E350" s="3">
        <f t="shared" si="20"/>
        <v>77.413016999999996</v>
      </c>
      <c r="F350" t="s">
        <v>20</v>
      </c>
      <c r="N350" t="s">
        <v>2146</v>
      </c>
      <c r="O350" t="s">
        <v>183</v>
      </c>
      <c r="P350" t="s">
        <v>184</v>
      </c>
      <c r="Q350" t="s">
        <v>52</v>
      </c>
      <c r="R350" s="3">
        <f t="shared" si="21"/>
        <v>8</v>
      </c>
      <c r="S350">
        <v>8000000</v>
      </c>
      <c r="T350">
        <v>2005</v>
      </c>
      <c r="U350">
        <v>7.6</v>
      </c>
      <c r="V350" s="3">
        <f t="shared" si="22"/>
        <v>69.413016999999996</v>
      </c>
      <c r="W350" s="3"/>
      <c r="AH350" t="str">
        <v>Nima Nourizadeh</v>
      </c>
      <c r="AI350" s="4">
        <f t="shared" si="23"/>
        <v>6.7</v>
      </c>
    </row>
    <row r="351" spans="1:35" x14ac:dyDescent="0.3">
      <c r="A351" t="s">
        <v>9</v>
      </c>
      <c r="B351" t="s">
        <v>197</v>
      </c>
      <c r="C351">
        <v>86</v>
      </c>
      <c r="D351">
        <v>153288182</v>
      </c>
      <c r="E351" s="3">
        <f t="shared" si="20"/>
        <v>153.28818200000001</v>
      </c>
      <c r="F351" t="s">
        <v>134</v>
      </c>
      <c r="G351" t="s">
        <v>205</v>
      </c>
      <c r="H351" t="s">
        <v>1796</v>
      </c>
      <c r="N351" t="s">
        <v>2147</v>
      </c>
      <c r="O351" t="s">
        <v>12</v>
      </c>
      <c r="P351" t="s">
        <v>13</v>
      </c>
      <c r="Q351" t="s">
        <v>24</v>
      </c>
      <c r="R351" s="3">
        <f t="shared" si="21"/>
        <v>84</v>
      </c>
      <c r="S351">
        <v>84000000</v>
      </c>
      <c r="T351">
        <v>2002</v>
      </c>
      <c r="U351">
        <v>4.9000000000000004</v>
      </c>
      <c r="V351" s="3">
        <f t="shared" si="22"/>
        <v>69.288182000000006</v>
      </c>
      <c r="W351" s="3"/>
      <c r="AH351" t="str">
        <v>Kevin Lima</v>
      </c>
      <c r="AI351" s="4">
        <f t="shared" si="23"/>
        <v>5.9499999999999993</v>
      </c>
    </row>
    <row r="352" spans="1:35" x14ac:dyDescent="0.3">
      <c r="A352" t="s">
        <v>9</v>
      </c>
      <c r="B352" t="s">
        <v>248</v>
      </c>
      <c r="C352">
        <v>97</v>
      </c>
      <c r="D352">
        <v>86049418</v>
      </c>
      <c r="E352" s="3">
        <f t="shared" si="20"/>
        <v>86.049418000000003</v>
      </c>
      <c r="F352" t="s">
        <v>205</v>
      </c>
      <c r="N352" t="s">
        <v>2148</v>
      </c>
      <c r="O352" t="s">
        <v>12</v>
      </c>
      <c r="P352" t="s">
        <v>13</v>
      </c>
      <c r="Q352" t="s">
        <v>14</v>
      </c>
      <c r="R352" s="3">
        <f t="shared" si="21"/>
        <v>17</v>
      </c>
      <c r="S352">
        <v>17000000</v>
      </c>
      <c r="T352">
        <v>2004</v>
      </c>
      <c r="U352">
        <v>7</v>
      </c>
      <c r="V352" s="3">
        <f t="shared" si="22"/>
        <v>69.049418000000003</v>
      </c>
      <c r="W352" s="3"/>
      <c r="AH352" t="str">
        <v>Louis Leterrier</v>
      </c>
      <c r="AI352" s="4">
        <f t="shared" si="23"/>
        <v>6.666666666666667</v>
      </c>
    </row>
    <row r="353" spans="1:35" x14ac:dyDescent="0.3">
      <c r="A353" t="s">
        <v>9</v>
      </c>
      <c r="B353" t="s">
        <v>145</v>
      </c>
      <c r="C353">
        <v>134</v>
      </c>
      <c r="D353">
        <v>83025853</v>
      </c>
      <c r="E353" s="3">
        <f t="shared" si="20"/>
        <v>83.025852999999998</v>
      </c>
      <c r="F353" t="s">
        <v>356</v>
      </c>
      <c r="G353" t="s">
        <v>1788</v>
      </c>
      <c r="N353" t="s">
        <v>2149</v>
      </c>
      <c r="O353" t="s">
        <v>12</v>
      </c>
      <c r="P353" t="s">
        <v>13</v>
      </c>
      <c r="Q353" t="s">
        <v>90</v>
      </c>
      <c r="R353" s="3">
        <f t="shared" si="21"/>
        <v>14</v>
      </c>
      <c r="S353">
        <v>14000000</v>
      </c>
      <c r="T353">
        <v>2005</v>
      </c>
      <c r="U353">
        <v>7.7</v>
      </c>
      <c r="V353" s="3">
        <f t="shared" si="22"/>
        <v>69.025852999999998</v>
      </c>
      <c r="W353" s="3"/>
      <c r="AH353" t="str">
        <v>Callie Khouri</v>
      </c>
      <c r="AI353" s="4">
        <f t="shared" si="23"/>
        <v>5.9</v>
      </c>
    </row>
    <row r="354" spans="1:35" x14ac:dyDescent="0.3">
      <c r="A354" t="s">
        <v>9</v>
      </c>
      <c r="B354" t="s">
        <v>1289</v>
      </c>
      <c r="C354">
        <v>109</v>
      </c>
      <c r="D354">
        <v>78845130</v>
      </c>
      <c r="E354" s="3">
        <f t="shared" si="20"/>
        <v>78.845129999999997</v>
      </c>
      <c r="F354" t="s">
        <v>171</v>
      </c>
      <c r="G354" t="s">
        <v>620</v>
      </c>
      <c r="H354" t="s">
        <v>1787</v>
      </c>
      <c r="I354" t="s">
        <v>918</v>
      </c>
      <c r="N354" t="s">
        <v>2150</v>
      </c>
      <c r="O354" t="s">
        <v>12</v>
      </c>
      <c r="P354" t="s">
        <v>184</v>
      </c>
      <c r="Q354" t="s">
        <v>90</v>
      </c>
      <c r="R354" s="3">
        <f t="shared" si="21"/>
        <v>10</v>
      </c>
      <c r="S354">
        <v>10000000</v>
      </c>
      <c r="T354">
        <v>2016</v>
      </c>
      <c r="U354">
        <v>6.1</v>
      </c>
      <c r="V354" s="3">
        <f t="shared" si="22"/>
        <v>68.845129999999997</v>
      </c>
      <c r="W354" s="3"/>
      <c r="AH354" t="str">
        <v>Eli Roth</v>
      </c>
      <c r="AI354" s="4">
        <f t="shared" si="23"/>
        <v>5.5666666666666673</v>
      </c>
    </row>
    <row r="355" spans="1:35" x14ac:dyDescent="0.3">
      <c r="A355" t="s">
        <v>9</v>
      </c>
      <c r="B355" t="s">
        <v>170</v>
      </c>
      <c r="C355">
        <v>149</v>
      </c>
      <c r="D355">
        <v>108706165</v>
      </c>
      <c r="E355" s="3">
        <f t="shared" si="20"/>
        <v>108.706165</v>
      </c>
      <c r="F355" t="s">
        <v>1792</v>
      </c>
      <c r="G355" t="s">
        <v>356</v>
      </c>
      <c r="H355" t="s">
        <v>918</v>
      </c>
      <c r="N355" t="s">
        <v>2151</v>
      </c>
      <c r="O355" t="s">
        <v>12</v>
      </c>
      <c r="P355" t="s">
        <v>13</v>
      </c>
      <c r="Q355" t="s">
        <v>90</v>
      </c>
      <c r="R355" s="3">
        <f t="shared" si="21"/>
        <v>40</v>
      </c>
      <c r="S355">
        <v>40000000</v>
      </c>
      <c r="T355">
        <v>1996</v>
      </c>
      <c r="U355">
        <v>7.4</v>
      </c>
      <c r="V355" s="3">
        <f t="shared" si="22"/>
        <v>68.706164999999999</v>
      </c>
      <c r="W355" s="3"/>
      <c r="AH355" t="str">
        <v>Peter Cattaneo</v>
      </c>
      <c r="AI355" s="4">
        <f t="shared" si="23"/>
        <v>6.5500000000000007</v>
      </c>
    </row>
    <row r="356" spans="1:35" x14ac:dyDescent="0.3">
      <c r="A356" t="s">
        <v>9</v>
      </c>
      <c r="B356" t="s">
        <v>511</v>
      </c>
      <c r="C356">
        <v>110</v>
      </c>
      <c r="D356">
        <v>90636983</v>
      </c>
      <c r="E356" s="3">
        <f t="shared" si="20"/>
        <v>90.636983000000001</v>
      </c>
      <c r="F356" t="s">
        <v>205</v>
      </c>
      <c r="G356" t="s">
        <v>1789</v>
      </c>
      <c r="H356" t="s">
        <v>1797</v>
      </c>
      <c r="N356" t="s">
        <v>2152</v>
      </c>
      <c r="O356" t="s">
        <v>12</v>
      </c>
      <c r="P356" t="s">
        <v>13</v>
      </c>
      <c r="Q356" t="s">
        <v>24</v>
      </c>
      <c r="R356" s="3">
        <f t="shared" si="21"/>
        <v>22</v>
      </c>
      <c r="S356">
        <v>22000000</v>
      </c>
      <c r="T356">
        <v>2007</v>
      </c>
      <c r="U356">
        <v>6.2</v>
      </c>
      <c r="V356" s="3">
        <f t="shared" si="22"/>
        <v>68.636983000000001</v>
      </c>
      <c r="W356" s="3"/>
      <c r="AH356" t="str">
        <v>Leigh Whannell</v>
      </c>
      <c r="AI356" s="4">
        <f t="shared" si="23"/>
        <v>6.1</v>
      </c>
    </row>
    <row r="357" spans="1:35" x14ac:dyDescent="0.3">
      <c r="A357" t="s">
        <v>9</v>
      </c>
      <c r="B357" t="s">
        <v>424</v>
      </c>
      <c r="C357">
        <v>116</v>
      </c>
      <c r="D357">
        <v>93571803</v>
      </c>
      <c r="E357" s="3">
        <f t="shared" si="20"/>
        <v>93.571803000000003</v>
      </c>
      <c r="F357" t="s">
        <v>1793</v>
      </c>
      <c r="G357" t="s">
        <v>356</v>
      </c>
      <c r="H357" t="s">
        <v>1797</v>
      </c>
      <c r="N357" t="s">
        <v>2153</v>
      </c>
      <c r="O357" t="s">
        <v>12</v>
      </c>
      <c r="P357" t="s">
        <v>13</v>
      </c>
      <c r="Q357" t="s">
        <v>90</v>
      </c>
      <c r="R357" s="3">
        <f t="shared" si="21"/>
        <v>25</v>
      </c>
      <c r="S357">
        <v>25000000</v>
      </c>
      <c r="T357">
        <v>2010</v>
      </c>
      <c r="U357">
        <v>7.9</v>
      </c>
      <c r="V357" s="3">
        <f t="shared" si="22"/>
        <v>68.571803000000003</v>
      </c>
      <c r="W357" s="3"/>
      <c r="AH357" t="str">
        <v>Terry Zwigoff</v>
      </c>
      <c r="AI357" s="4">
        <f t="shared" si="23"/>
        <v>7.25</v>
      </c>
    </row>
    <row r="358" spans="1:35" x14ac:dyDescent="0.3">
      <c r="A358" t="s">
        <v>9</v>
      </c>
      <c r="B358" t="s">
        <v>50</v>
      </c>
      <c r="C358">
        <v>104</v>
      </c>
      <c r="D358">
        <v>268488329</v>
      </c>
      <c r="E358" s="3">
        <f t="shared" si="20"/>
        <v>268.48832900000002</v>
      </c>
      <c r="F358" t="s">
        <v>134</v>
      </c>
      <c r="G358" t="s">
        <v>1790</v>
      </c>
      <c r="H358" t="s">
        <v>205</v>
      </c>
      <c r="I358" t="s">
        <v>1789</v>
      </c>
      <c r="J358" t="s">
        <v>1786</v>
      </c>
      <c r="N358" t="s">
        <v>2154</v>
      </c>
      <c r="O358" t="s">
        <v>12</v>
      </c>
      <c r="P358" t="s">
        <v>13</v>
      </c>
      <c r="Q358" t="s">
        <v>52</v>
      </c>
      <c r="R358" s="3">
        <f t="shared" si="21"/>
        <v>200</v>
      </c>
      <c r="S358">
        <v>200000000</v>
      </c>
      <c r="T358">
        <v>2013</v>
      </c>
      <c r="U358">
        <v>7.3</v>
      </c>
      <c r="V358" s="3">
        <f t="shared" si="22"/>
        <v>68.488329000000022</v>
      </c>
      <c r="W358" s="3"/>
      <c r="AH358" t="str">
        <v>Jonathan Lynn</v>
      </c>
      <c r="AI358" s="4">
        <f t="shared" si="23"/>
        <v>6.7</v>
      </c>
    </row>
    <row r="359" spans="1:35" x14ac:dyDescent="0.3">
      <c r="A359" t="s">
        <v>9</v>
      </c>
      <c r="B359" t="s">
        <v>410</v>
      </c>
      <c r="C359">
        <v>113</v>
      </c>
      <c r="D359">
        <v>102413606</v>
      </c>
      <c r="E359" s="3">
        <f t="shared" si="20"/>
        <v>102.413606</v>
      </c>
      <c r="F359" t="s">
        <v>171</v>
      </c>
      <c r="G359" t="s">
        <v>1796</v>
      </c>
      <c r="H359" t="s">
        <v>1787</v>
      </c>
      <c r="I359" t="s">
        <v>918</v>
      </c>
      <c r="N359" t="s">
        <v>2155</v>
      </c>
      <c r="O359" t="s">
        <v>12</v>
      </c>
      <c r="P359" t="s">
        <v>13</v>
      </c>
      <c r="Q359" t="s">
        <v>14</v>
      </c>
      <c r="R359" s="3">
        <f t="shared" si="21"/>
        <v>34</v>
      </c>
      <c r="S359">
        <v>34000000</v>
      </c>
      <c r="T359">
        <v>2014</v>
      </c>
      <c r="U359">
        <v>6.8</v>
      </c>
      <c r="V359" s="3">
        <f t="shared" si="22"/>
        <v>68.413606000000001</v>
      </c>
      <c r="W359" s="3"/>
      <c r="AH359" t="str">
        <v>Cody Cameron</v>
      </c>
      <c r="AI359" s="4">
        <f t="shared" si="23"/>
        <v>6.5</v>
      </c>
    </row>
    <row r="360" spans="1:35" x14ac:dyDescent="0.3">
      <c r="A360" t="s">
        <v>9</v>
      </c>
      <c r="B360" t="s">
        <v>827</v>
      </c>
      <c r="C360">
        <v>116</v>
      </c>
      <c r="D360">
        <v>78900000</v>
      </c>
      <c r="E360" s="3">
        <f t="shared" si="20"/>
        <v>78.900000000000006</v>
      </c>
      <c r="F360" t="s">
        <v>171</v>
      </c>
      <c r="G360" t="s">
        <v>134</v>
      </c>
      <c r="H360" t="s">
        <v>1787</v>
      </c>
      <c r="N360" t="s">
        <v>2156</v>
      </c>
      <c r="O360" t="s">
        <v>12</v>
      </c>
      <c r="P360" t="s">
        <v>13</v>
      </c>
      <c r="Q360" t="s">
        <v>24</v>
      </c>
      <c r="R360" s="3">
        <f t="shared" si="21"/>
        <v>11</v>
      </c>
      <c r="S360">
        <v>11000000</v>
      </c>
      <c r="T360">
        <v>1982</v>
      </c>
      <c r="U360">
        <v>7.7</v>
      </c>
      <c r="V360" s="3">
        <f t="shared" si="22"/>
        <v>67.900000000000006</v>
      </c>
      <c r="W360" s="3"/>
      <c r="AH360" t="str">
        <v>Frank Marshall</v>
      </c>
      <c r="AI360" s="4">
        <f t="shared" si="23"/>
        <v>6.4250000000000007</v>
      </c>
    </row>
    <row r="361" spans="1:35" x14ac:dyDescent="0.3">
      <c r="A361" t="s">
        <v>9</v>
      </c>
      <c r="B361" t="s">
        <v>38</v>
      </c>
      <c r="C361">
        <v>116</v>
      </c>
      <c r="D361">
        <v>78900000</v>
      </c>
      <c r="E361" s="3">
        <f t="shared" si="20"/>
        <v>78.900000000000006</v>
      </c>
      <c r="F361" t="s">
        <v>620</v>
      </c>
      <c r="G361" t="s">
        <v>1787</v>
      </c>
      <c r="N361" t="s">
        <v>2157</v>
      </c>
      <c r="O361" t="s">
        <v>12</v>
      </c>
      <c r="P361" t="s">
        <v>17</v>
      </c>
      <c r="Q361" t="s">
        <v>90</v>
      </c>
      <c r="R361" s="3">
        <f t="shared" si="21"/>
        <v>11</v>
      </c>
      <c r="S361">
        <v>11000000</v>
      </c>
      <c r="T361">
        <v>1979</v>
      </c>
      <c r="U361">
        <v>8.5</v>
      </c>
      <c r="V361" s="3">
        <f t="shared" si="22"/>
        <v>67.900000000000006</v>
      </c>
      <c r="W361" s="3"/>
      <c r="AH361" t="str">
        <v>Kirk Jones</v>
      </c>
      <c r="AI361" s="4">
        <f t="shared" si="23"/>
        <v>6.6</v>
      </c>
    </row>
    <row r="362" spans="1:35" x14ac:dyDescent="0.3">
      <c r="A362" t="s">
        <v>9</v>
      </c>
      <c r="B362" t="s">
        <v>1224</v>
      </c>
      <c r="C362">
        <v>114</v>
      </c>
      <c r="D362">
        <v>79568000</v>
      </c>
      <c r="E362" s="3">
        <f t="shared" si="20"/>
        <v>79.567999999999998</v>
      </c>
      <c r="F362" t="s">
        <v>1787</v>
      </c>
      <c r="G362" t="s">
        <v>918</v>
      </c>
      <c r="N362" t="s">
        <v>2158</v>
      </c>
      <c r="O362" t="s">
        <v>12</v>
      </c>
      <c r="P362" t="s">
        <v>13</v>
      </c>
      <c r="Q362" t="s">
        <v>24</v>
      </c>
      <c r="R362" s="3">
        <f t="shared" si="21"/>
        <v>12</v>
      </c>
      <c r="S362">
        <v>12000000</v>
      </c>
      <c r="T362">
        <v>1983</v>
      </c>
      <c r="U362">
        <v>7.1</v>
      </c>
      <c r="V362" s="3">
        <f t="shared" si="22"/>
        <v>67.567999999999998</v>
      </c>
      <c r="W362" s="3"/>
      <c r="AH362" t="str">
        <v>Baltasar KormÃ¡kur</v>
      </c>
      <c r="AI362" s="4">
        <f t="shared" si="23"/>
        <v>6.7666666666666657</v>
      </c>
    </row>
    <row r="363" spans="1:35" x14ac:dyDescent="0.3">
      <c r="A363" t="s">
        <v>111</v>
      </c>
      <c r="B363" t="s">
        <v>556</v>
      </c>
      <c r="C363">
        <v>128</v>
      </c>
      <c r="D363">
        <v>107458785</v>
      </c>
      <c r="E363" s="3">
        <f t="shared" si="20"/>
        <v>107.45878500000001</v>
      </c>
      <c r="F363" t="s">
        <v>205</v>
      </c>
      <c r="G363" t="s">
        <v>356</v>
      </c>
      <c r="H363" t="s">
        <v>1797</v>
      </c>
      <c r="N363" t="s">
        <v>2159</v>
      </c>
      <c r="O363" t="s">
        <v>12</v>
      </c>
      <c r="P363" t="s">
        <v>13</v>
      </c>
      <c r="Q363" t="s">
        <v>24</v>
      </c>
      <c r="R363" s="3">
        <f t="shared" si="21"/>
        <v>40</v>
      </c>
      <c r="S363">
        <v>40000000</v>
      </c>
      <c r="T363">
        <v>1992</v>
      </c>
      <c r="U363">
        <v>7.2</v>
      </c>
      <c r="V363" s="3">
        <f t="shared" si="22"/>
        <v>67.458785000000006</v>
      </c>
      <c r="W363" s="3"/>
      <c r="AH363" t="str">
        <v>Jaume Collet-Serra</v>
      </c>
      <c r="AI363" s="4">
        <f t="shared" si="23"/>
        <v>6.5200000000000005</v>
      </c>
    </row>
    <row r="364" spans="1:35" x14ac:dyDescent="0.3">
      <c r="A364" t="s">
        <v>9</v>
      </c>
      <c r="B364" t="s">
        <v>201</v>
      </c>
      <c r="C364">
        <v>107</v>
      </c>
      <c r="D364">
        <v>137340146</v>
      </c>
      <c r="E364" s="3">
        <f t="shared" si="20"/>
        <v>137.340146</v>
      </c>
      <c r="F364" t="s">
        <v>205</v>
      </c>
      <c r="G364" t="s">
        <v>356</v>
      </c>
      <c r="H364" t="s">
        <v>1786</v>
      </c>
      <c r="I364" t="s">
        <v>1788</v>
      </c>
      <c r="N364" t="s">
        <v>2160</v>
      </c>
      <c r="O364" t="s">
        <v>12</v>
      </c>
      <c r="P364" t="s">
        <v>13</v>
      </c>
      <c r="Q364" t="s">
        <v>14</v>
      </c>
      <c r="R364" s="3">
        <f t="shared" si="21"/>
        <v>70</v>
      </c>
      <c r="S364">
        <v>70000000</v>
      </c>
      <c r="T364">
        <v>2006</v>
      </c>
      <c r="U364">
        <v>6.4</v>
      </c>
      <c r="V364" s="3">
        <f t="shared" si="22"/>
        <v>67.340146000000004</v>
      </c>
      <c r="W364" s="3"/>
      <c r="AH364" t="str">
        <v>Daniel Espinosa</v>
      </c>
      <c r="AI364" s="4">
        <f t="shared" si="23"/>
        <v>6.6</v>
      </c>
    </row>
    <row r="365" spans="1:35" x14ac:dyDescent="0.3">
      <c r="A365" t="s">
        <v>9</v>
      </c>
      <c r="B365" t="s">
        <v>101</v>
      </c>
      <c r="C365">
        <v>127</v>
      </c>
      <c r="D365">
        <v>100125340</v>
      </c>
      <c r="E365" s="3">
        <f t="shared" si="20"/>
        <v>100.12533999999999</v>
      </c>
      <c r="F365" t="s">
        <v>1792</v>
      </c>
      <c r="G365" t="s">
        <v>356</v>
      </c>
      <c r="H365" t="s">
        <v>1796</v>
      </c>
      <c r="I365" t="s">
        <v>918</v>
      </c>
      <c r="N365" t="s">
        <v>2161</v>
      </c>
      <c r="O365" t="s">
        <v>12</v>
      </c>
      <c r="P365" t="s">
        <v>13</v>
      </c>
      <c r="Q365" t="s">
        <v>90</v>
      </c>
      <c r="R365" s="3">
        <f t="shared" si="21"/>
        <v>33</v>
      </c>
      <c r="S365">
        <v>33000000</v>
      </c>
      <c r="T365">
        <v>1995</v>
      </c>
      <c r="U365">
        <v>8.6</v>
      </c>
      <c r="V365" s="3">
        <f t="shared" si="22"/>
        <v>67.125339999999994</v>
      </c>
      <c r="W365" s="3"/>
      <c r="AH365" t="str">
        <v>Norman Jewison</v>
      </c>
      <c r="AI365" s="4">
        <f t="shared" si="23"/>
        <v>6.7750000000000004</v>
      </c>
    </row>
    <row r="366" spans="1:35" x14ac:dyDescent="0.3">
      <c r="A366" t="s">
        <v>9</v>
      </c>
      <c r="B366" t="s">
        <v>10</v>
      </c>
      <c r="C366">
        <v>154</v>
      </c>
      <c r="D366">
        <v>85200000</v>
      </c>
      <c r="E366" s="3">
        <f t="shared" si="20"/>
        <v>85.2</v>
      </c>
      <c r="F366" t="s">
        <v>171</v>
      </c>
      <c r="G366" t="s">
        <v>134</v>
      </c>
      <c r="H366" t="s">
        <v>1787</v>
      </c>
      <c r="N366" t="s">
        <v>2162</v>
      </c>
      <c r="O366" t="s">
        <v>12</v>
      </c>
      <c r="P366" t="s">
        <v>13</v>
      </c>
      <c r="Q366" t="s">
        <v>90</v>
      </c>
      <c r="R366" s="3">
        <f t="shared" si="21"/>
        <v>18.5</v>
      </c>
      <c r="S366">
        <v>18500000</v>
      </c>
      <c r="T366">
        <v>1986</v>
      </c>
      <c r="U366">
        <v>8.4</v>
      </c>
      <c r="V366" s="3">
        <f t="shared" si="22"/>
        <v>66.7</v>
      </c>
      <c r="W366" s="3"/>
      <c r="AH366" t="str">
        <v>David Carson</v>
      </c>
      <c r="AI366" s="4">
        <f t="shared" si="23"/>
        <v>6.6</v>
      </c>
    </row>
    <row r="367" spans="1:35" x14ac:dyDescent="0.3">
      <c r="A367" t="s">
        <v>9</v>
      </c>
      <c r="B367" t="s">
        <v>156</v>
      </c>
      <c r="C367">
        <v>106</v>
      </c>
      <c r="D367">
        <v>118683135</v>
      </c>
      <c r="E367" s="3">
        <f t="shared" si="20"/>
        <v>118.68313499999999</v>
      </c>
      <c r="F367" t="s">
        <v>205</v>
      </c>
      <c r="G367" t="s">
        <v>356</v>
      </c>
      <c r="H367" t="s">
        <v>1788</v>
      </c>
      <c r="N367" t="s">
        <v>2163</v>
      </c>
      <c r="O367" t="s">
        <v>12</v>
      </c>
      <c r="P367" t="s">
        <v>13</v>
      </c>
      <c r="Q367" t="s">
        <v>14</v>
      </c>
      <c r="R367" s="3">
        <f t="shared" si="21"/>
        <v>52</v>
      </c>
      <c r="S367">
        <v>52000000</v>
      </c>
      <c r="T367">
        <v>2006</v>
      </c>
      <c r="U367">
        <v>5.8</v>
      </c>
      <c r="V367" s="3">
        <f t="shared" si="22"/>
        <v>66.683134999999993</v>
      </c>
      <c r="W367" s="3"/>
      <c r="AH367" t="str">
        <v>Sofia Coppola</v>
      </c>
      <c r="AI367" s="4">
        <f t="shared" si="23"/>
        <v>6.9250000000000007</v>
      </c>
    </row>
    <row r="368" spans="1:35" x14ac:dyDescent="0.3">
      <c r="A368" t="s">
        <v>9</v>
      </c>
      <c r="B368" t="s">
        <v>81</v>
      </c>
      <c r="C368">
        <v>126</v>
      </c>
      <c r="D368">
        <v>186336103</v>
      </c>
      <c r="E368" s="3">
        <f t="shared" si="20"/>
        <v>186.33610300000001</v>
      </c>
      <c r="F368" t="s">
        <v>171</v>
      </c>
      <c r="G368" t="s">
        <v>205</v>
      </c>
      <c r="H368" t="s">
        <v>1792</v>
      </c>
      <c r="I368" t="s">
        <v>1788</v>
      </c>
      <c r="J368" t="s">
        <v>918</v>
      </c>
      <c r="N368" t="s">
        <v>2164</v>
      </c>
      <c r="O368" t="s">
        <v>12</v>
      </c>
      <c r="P368" t="s">
        <v>13</v>
      </c>
      <c r="Q368" t="s">
        <v>14</v>
      </c>
      <c r="R368" s="3">
        <f t="shared" si="21"/>
        <v>120</v>
      </c>
      <c r="S368">
        <v>120000000</v>
      </c>
      <c r="T368">
        <v>2005</v>
      </c>
      <c r="U368">
        <v>6.5</v>
      </c>
      <c r="V368" s="3">
        <f t="shared" si="22"/>
        <v>66.336103000000008</v>
      </c>
      <c r="W368" s="3"/>
      <c r="AH368" t="str">
        <v>John Glen</v>
      </c>
      <c r="AI368" s="4">
        <f t="shared" si="23"/>
        <v>6.6</v>
      </c>
    </row>
    <row r="369" spans="1:35" x14ac:dyDescent="0.3">
      <c r="A369" t="s">
        <v>9</v>
      </c>
      <c r="B369" t="s">
        <v>235</v>
      </c>
      <c r="C369">
        <v>88</v>
      </c>
      <c r="D369">
        <v>161317423</v>
      </c>
      <c r="E369" s="3">
        <f t="shared" si="20"/>
        <v>161.31742299999999</v>
      </c>
      <c r="F369" t="s">
        <v>134</v>
      </c>
      <c r="G369" t="s">
        <v>1790</v>
      </c>
      <c r="H369" t="s">
        <v>205</v>
      </c>
      <c r="I369" t="s">
        <v>1789</v>
      </c>
      <c r="N369" t="s">
        <v>2165</v>
      </c>
      <c r="O369" t="s">
        <v>12</v>
      </c>
      <c r="P369" t="s">
        <v>13</v>
      </c>
      <c r="Q369" t="s">
        <v>24</v>
      </c>
      <c r="R369" s="3">
        <f t="shared" si="21"/>
        <v>95</v>
      </c>
      <c r="S369">
        <v>95000000</v>
      </c>
      <c r="T369">
        <v>2012</v>
      </c>
      <c r="U369">
        <v>6.6</v>
      </c>
      <c r="V369" s="3">
        <f t="shared" si="22"/>
        <v>66.317422999999991</v>
      </c>
      <c r="W369" s="3"/>
      <c r="AH369" t="str">
        <v>Peter Hewitt</v>
      </c>
      <c r="AI369" s="4">
        <f t="shared" si="23"/>
        <v>5.3</v>
      </c>
    </row>
    <row r="370" spans="1:35" x14ac:dyDescent="0.3">
      <c r="A370" t="s">
        <v>9</v>
      </c>
      <c r="B370" t="s">
        <v>27</v>
      </c>
      <c r="C370">
        <v>143</v>
      </c>
      <c r="D370">
        <v>291021565</v>
      </c>
      <c r="E370" s="3">
        <f t="shared" si="20"/>
        <v>291.02156500000001</v>
      </c>
      <c r="F370" t="s">
        <v>171</v>
      </c>
      <c r="G370" t="s">
        <v>134</v>
      </c>
      <c r="H370" t="s">
        <v>1786</v>
      </c>
      <c r="I370" t="s">
        <v>1787</v>
      </c>
      <c r="N370" t="s">
        <v>2166</v>
      </c>
      <c r="O370" t="s">
        <v>12</v>
      </c>
      <c r="P370" t="s">
        <v>13</v>
      </c>
      <c r="Q370" t="s">
        <v>14</v>
      </c>
      <c r="R370" s="3">
        <f t="shared" si="21"/>
        <v>225</v>
      </c>
      <c r="S370">
        <v>225000000</v>
      </c>
      <c r="T370">
        <v>2013</v>
      </c>
      <c r="U370">
        <v>7.2</v>
      </c>
      <c r="V370" s="3">
        <f t="shared" si="22"/>
        <v>66.02156500000001</v>
      </c>
      <c r="W370" s="3"/>
      <c r="AH370" t="str">
        <v>Woody Allen</v>
      </c>
      <c r="AI370" s="4">
        <f t="shared" si="23"/>
        <v>7</v>
      </c>
    </row>
    <row r="371" spans="1:35" x14ac:dyDescent="0.3">
      <c r="A371" t="s">
        <v>9</v>
      </c>
      <c r="B371" t="s">
        <v>697</v>
      </c>
      <c r="C371">
        <v>120</v>
      </c>
      <c r="D371">
        <v>76600000</v>
      </c>
      <c r="E371" s="3">
        <f t="shared" si="20"/>
        <v>76.599999999999994</v>
      </c>
      <c r="F371" t="s">
        <v>1786</v>
      </c>
      <c r="G371" t="s">
        <v>620</v>
      </c>
      <c r="N371" t="s">
        <v>2167</v>
      </c>
      <c r="O371" t="s">
        <v>12</v>
      </c>
      <c r="P371" t="s">
        <v>13</v>
      </c>
      <c r="Q371" t="s">
        <v>24</v>
      </c>
      <c r="R371" s="3">
        <f t="shared" si="21"/>
        <v>10.7</v>
      </c>
      <c r="S371">
        <v>10700000</v>
      </c>
      <c r="T371">
        <v>1982</v>
      </c>
      <c r="U371">
        <v>7.4</v>
      </c>
      <c r="V371" s="3">
        <f t="shared" si="22"/>
        <v>65.899999999999991</v>
      </c>
      <c r="W371" s="3"/>
      <c r="AH371" t="str">
        <v>Baz Luhrmann</v>
      </c>
      <c r="AI371" s="4">
        <f t="shared" si="23"/>
        <v>7.0749999999999993</v>
      </c>
    </row>
    <row r="372" spans="1:35" x14ac:dyDescent="0.3">
      <c r="A372" t="s">
        <v>9</v>
      </c>
      <c r="B372" t="s">
        <v>123</v>
      </c>
      <c r="C372">
        <v>101</v>
      </c>
      <c r="D372">
        <v>190871240</v>
      </c>
      <c r="E372" s="3">
        <f t="shared" si="20"/>
        <v>190.87124</v>
      </c>
      <c r="F372" t="s">
        <v>171</v>
      </c>
      <c r="G372" t="s">
        <v>134</v>
      </c>
      <c r="H372" t="s">
        <v>205</v>
      </c>
      <c r="I372" t="s">
        <v>1787</v>
      </c>
      <c r="N372" t="s">
        <v>2168</v>
      </c>
      <c r="O372" t="s">
        <v>12</v>
      </c>
      <c r="P372" t="s">
        <v>13</v>
      </c>
      <c r="Q372" t="s">
        <v>14</v>
      </c>
      <c r="R372" s="3">
        <f t="shared" si="21"/>
        <v>125</v>
      </c>
      <c r="S372">
        <v>125000000</v>
      </c>
      <c r="T372">
        <v>2014</v>
      </c>
      <c r="U372">
        <v>5.9</v>
      </c>
      <c r="V372" s="3">
        <f t="shared" si="22"/>
        <v>65.87124</v>
      </c>
      <c r="W372" s="3"/>
      <c r="AH372" t="str">
        <v>Harold Becker</v>
      </c>
      <c r="AI372" s="4">
        <f t="shared" si="23"/>
        <v>6.15</v>
      </c>
    </row>
    <row r="373" spans="1:35" x14ac:dyDescent="0.3">
      <c r="A373" t="s">
        <v>9</v>
      </c>
      <c r="B373" t="s">
        <v>275</v>
      </c>
      <c r="C373">
        <v>139</v>
      </c>
      <c r="D373">
        <v>150832203</v>
      </c>
      <c r="E373" s="3">
        <f t="shared" si="20"/>
        <v>150.83220299999999</v>
      </c>
      <c r="F373" t="s">
        <v>134</v>
      </c>
      <c r="G373" t="s">
        <v>1796</v>
      </c>
      <c r="H373" t="s">
        <v>1787</v>
      </c>
      <c r="N373" t="s">
        <v>2169</v>
      </c>
      <c r="O373" t="s">
        <v>12</v>
      </c>
      <c r="P373" t="s">
        <v>13</v>
      </c>
      <c r="Q373" t="s">
        <v>14</v>
      </c>
      <c r="R373" s="3">
        <f t="shared" si="21"/>
        <v>85</v>
      </c>
      <c r="S373">
        <v>85000000</v>
      </c>
      <c r="T373">
        <v>2014</v>
      </c>
      <c r="U373">
        <v>6.7</v>
      </c>
      <c r="V373" s="3">
        <f t="shared" si="22"/>
        <v>65.832202999999993</v>
      </c>
      <c r="W373" s="3"/>
      <c r="AH373" t="str">
        <v>R.J. Cutler</v>
      </c>
      <c r="AI373" s="4">
        <f t="shared" si="23"/>
        <v>6.8</v>
      </c>
    </row>
    <row r="374" spans="1:35" x14ac:dyDescent="0.3">
      <c r="A374" t="s">
        <v>9</v>
      </c>
      <c r="B374" t="s">
        <v>96</v>
      </c>
      <c r="C374">
        <v>85</v>
      </c>
      <c r="D374">
        <v>145771527</v>
      </c>
      <c r="E374" s="3">
        <f t="shared" si="20"/>
        <v>145.77152699999999</v>
      </c>
      <c r="F374" t="s">
        <v>134</v>
      </c>
      <c r="G374" t="s">
        <v>1790</v>
      </c>
      <c r="H374" t="s">
        <v>205</v>
      </c>
      <c r="I374" t="s">
        <v>356</v>
      </c>
      <c r="J374" t="s">
        <v>1789</v>
      </c>
      <c r="K374" t="s">
        <v>1786</v>
      </c>
      <c r="L374" t="s">
        <v>1787</v>
      </c>
      <c r="N374" t="s">
        <v>2170</v>
      </c>
      <c r="O374" t="s">
        <v>12</v>
      </c>
      <c r="P374" t="s">
        <v>13</v>
      </c>
      <c r="Q374" t="s">
        <v>24</v>
      </c>
      <c r="R374" s="3">
        <f t="shared" si="21"/>
        <v>80</v>
      </c>
      <c r="S374">
        <v>80000000</v>
      </c>
      <c r="T374">
        <v>2002</v>
      </c>
      <c r="U374">
        <v>7.2</v>
      </c>
      <c r="V374" s="3">
        <f t="shared" si="22"/>
        <v>65.771526999999992</v>
      </c>
      <c r="W374" s="3"/>
      <c r="AH374" t="str">
        <v>Eugenio Derbez</v>
      </c>
      <c r="AI374" s="4">
        <f t="shared" si="23"/>
        <v>7.6</v>
      </c>
    </row>
    <row r="375" spans="1:35" x14ac:dyDescent="0.3">
      <c r="A375" t="s">
        <v>9</v>
      </c>
      <c r="B375" t="s">
        <v>149</v>
      </c>
      <c r="C375">
        <v>103</v>
      </c>
      <c r="D375">
        <v>125603360</v>
      </c>
      <c r="E375" s="3">
        <f t="shared" si="20"/>
        <v>125.60336</v>
      </c>
      <c r="F375" t="s">
        <v>205</v>
      </c>
      <c r="G375" t="s">
        <v>356</v>
      </c>
      <c r="H375" t="s">
        <v>1787</v>
      </c>
      <c r="N375" t="s">
        <v>2171</v>
      </c>
      <c r="O375" t="s">
        <v>12</v>
      </c>
      <c r="P375" t="s">
        <v>13</v>
      </c>
      <c r="Q375" t="s">
        <v>24</v>
      </c>
      <c r="R375" s="3">
        <f t="shared" si="21"/>
        <v>60</v>
      </c>
      <c r="S375">
        <v>60000000</v>
      </c>
      <c r="T375">
        <v>1998</v>
      </c>
      <c r="U375">
        <v>8.1</v>
      </c>
      <c r="V375" s="3">
        <f t="shared" si="22"/>
        <v>65.603359999999995</v>
      </c>
      <c r="W375" s="3"/>
      <c r="AH375" t="str">
        <v>Sam Miller</v>
      </c>
      <c r="AI375" s="4">
        <f t="shared" si="23"/>
        <v>5.6</v>
      </c>
    </row>
    <row r="376" spans="1:35" x14ac:dyDescent="0.3">
      <c r="A376" t="s">
        <v>9</v>
      </c>
      <c r="B376" t="s">
        <v>290</v>
      </c>
      <c r="C376">
        <v>120</v>
      </c>
      <c r="D376">
        <v>140459099</v>
      </c>
      <c r="E376" s="3">
        <f t="shared" si="20"/>
        <v>140.45909900000001</v>
      </c>
      <c r="F376" t="s">
        <v>171</v>
      </c>
      <c r="G376" t="s">
        <v>356</v>
      </c>
      <c r="H376" t="s">
        <v>1788</v>
      </c>
      <c r="I376" t="s">
        <v>1787</v>
      </c>
      <c r="J376" t="s">
        <v>918</v>
      </c>
      <c r="N376" t="s">
        <v>2172</v>
      </c>
      <c r="O376" t="s">
        <v>12</v>
      </c>
      <c r="P376" t="s">
        <v>13</v>
      </c>
      <c r="Q376" t="s">
        <v>14</v>
      </c>
      <c r="R376" s="3">
        <f t="shared" si="21"/>
        <v>75</v>
      </c>
      <c r="S376">
        <v>75000000</v>
      </c>
      <c r="T376">
        <v>1998</v>
      </c>
      <c r="U376">
        <v>6.1</v>
      </c>
      <c r="V376" s="3">
        <f t="shared" si="22"/>
        <v>65.459099000000009</v>
      </c>
      <c r="W376" s="3"/>
      <c r="AH376" t="str">
        <v>David Wain</v>
      </c>
      <c r="AI376" s="4">
        <f t="shared" si="23"/>
        <v>5.95</v>
      </c>
    </row>
    <row r="377" spans="1:35" x14ac:dyDescent="0.3">
      <c r="A377" t="s">
        <v>9</v>
      </c>
      <c r="B377" t="s">
        <v>300</v>
      </c>
      <c r="C377">
        <v>111</v>
      </c>
      <c r="D377">
        <v>91457688</v>
      </c>
      <c r="E377" s="3">
        <f t="shared" si="20"/>
        <v>91.457688000000005</v>
      </c>
      <c r="F377" t="s">
        <v>171</v>
      </c>
      <c r="G377" t="s">
        <v>205</v>
      </c>
      <c r="H377" t="s">
        <v>1792</v>
      </c>
      <c r="N377" t="s">
        <v>2173</v>
      </c>
      <c r="O377" t="s">
        <v>12</v>
      </c>
      <c r="P377" t="s">
        <v>13</v>
      </c>
      <c r="Q377" t="s">
        <v>14</v>
      </c>
      <c r="R377" s="3">
        <f t="shared" si="21"/>
        <v>26</v>
      </c>
      <c r="S377">
        <v>26000000</v>
      </c>
      <c r="T377">
        <v>1990</v>
      </c>
      <c r="U377">
        <v>6</v>
      </c>
      <c r="V377" s="3">
        <f t="shared" si="22"/>
        <v>65.457688000000005</v>
      </c>
      <c r="W377" s="3"/>
      <c r="AH377" t="str">
        <v>Daniel Stamm</v>
      </c>
      <c r="AI377" s="4">
        <f t="shared" si="23"/>
        <v>5.6</v>
      </c>
    </row>
    <row r="378" spans="1:35" x14ac:dyDescent="0.3">
      <c r="A378" t="s">
        <v>9</v>
      </c>
      <c r="B378" t="s">
        <v>699</v>
      </c>
      <c r="C378">
        <v>104</v>
      </c>
      <c r="D378">
        <v>82389560</v>
      </c>
      <c r="E378" s="3">
        <f t="shared" si="20"/>
        <v>82.389560000000003</v>
      </c>
      <c r="F378" t="s">
        <v>205</v>
      </c>
      <c r="N378" t="s">
        <v>2174</v>
      </c>
      <c r="O378" t="s">
        <v>12</v>
      </c>
      <c r="P378" t="s">
        <v>13</v>
      </c>
      <c r="Q378" t="s">
        <v>90</v>
      </c>
      <c r="R378" s="3">
        <f t="shared" si="21"/>
        <v>17</v>
      </c>
      <c r="S378">
        <v>17000000</v>
      </c>
      <c r="T378">
        <v>2014</v>
      </c>
      <c r="U378">
        <v>6.5</v>
      </c>
      <c r="V378" s="3">
        <f t="shared" si="22"/>
        <v>65.389560000000003</v>
      </c>
      <c r="W378" s="3"/>
      <c r="AH378" t="str">
        <v>Joe Camp</v>
      </c>
      <c r="AI378" s="4">
        <f t="shared" si="23"/>
        <v>6.1</v>
      </c>
    </row>
    <row r="379" spans="1:35" x14ac:dyDescent="0.3">
      <c r="A379" t="s">
        <v>9</v>
      </c>
      <c r="B379" t="s">
        <v>849</v>
      </c>
      <c r="C379">
        <v>96</v>
      </c>
      <c r="D379">
        <v>82234139</v>
      </c>
      <c r="E379" s="3">
        <f t="shared" si="20"/>
        <v>82.234138999999999</v>
      </c>
      <c r="F379" t="s">
        <v>134</v>
      </c>
      <c r="G379" t="s">
        <v>356</v>
      </c>
      <c r="H379" t="s">
        <v>1789</v>
      </c>
      <c r="I379" t="s">
        <v>1786</v>
      </c>
      <c r="N379" t="s">
        <v>2175</v>
      </c>
      <c r="O379" t="s">
        <v>12</v>
      </c>
      <c r="P379" t="s">
        <v>13</v>
      </c>
      <c r="Q379" t="s">
        <v>24</v>
      </c>
      <c r="R379" s="3">
        <f t="shared" si="21"/>
        <v>17</v>
      </c>
      <c r="S379">
        <v>17000000</v>
      </c>
      <c r="T379">
        <v>2007</v>
      </c>
      <c r="U379">
        <v>7.2</v>
      </c>
      <c r="V379" s="3">
        <f t="shared" si="22"/>
        <v>65.234138999999999</v>
      </c>
      <c r="W379" s="3"/>
      <c r="AH379" t="str">
        <v>Miguel Arteta</v>
      </c>
      <c r="AI379" s="4">
        <f t="shared" si="23"/>
        <v>6.4499999999999993</v>
      </c>
    </row>
    <row r="380" spans="1:35" x14ac:dyDescent="0.3">
      <c r="A380" t="s">
        <v>9</v>
      </c>
      <c r="B380" t="s">
        <v>384</v>
      </c>
      <c r="C380">
        <v>138</v>
      </c>
      <c r="D380">
        <v>90135191</v>
      </c>
      <c r="E380" s="3">
        <f t="shared" si="20"/>
        <v>90.135191000000006</v>
      </c>
      <c r="F380" t="s">
        <v>1792</v>
      </c>
      <c r="G380" t="s">
        <v>356</v>
      </c>
      <c r="H380" t="s">
        <v>1796</v>
      </c>
      <c r="I380" t="s">
        <v>918</v>
      </c>
      <c r="N380" t="s">
        <v>2176</v>
      </c>
      <c r="O380" t="s">
        <v>12</v>
      </c>
      <c r="P380" t="s">
        <v>13</v>
      </c>
      <c r="Q380" t="s">
        <v>90</v>
      </c>
      <c r="R380" s="3">
        <f t="shared" si="21"/>
        <v>25</v>
      </c>
      <c r="S380">
        <v>25000000</v>
      </c>
      <c r="T380">
        <v>2003</v>
      </c>
      <c r="U380">
        <v>8</v>
      </c>
      <c r="V380" s="3">
        <f t="shared" si="22"/>
        <v>65.135191000000006</v>
      </c>
      <c r="W380" s="3"/>
      <c r="AH380" t="str">
        <v>Brad Anderson</v>
      </c>
      <c r="AI380" s="4">
        <f t="shared" si="23"/>
        <v>6.8599999999999994</v>
      </c>
    </row>
    <row r="381" spans="1:35" x14ac:dyDescent="0.3">
      <c r="A381" t="s">
        <v>9</v>
      </c>
      <c r="B381" t="s">
        <v>438</v>
      </c>
      <c r="C381">
        <v>100</v>
      </c>
      <c r="D381">
        <v>84518155</v>
      </c>
      <c r="E381" s="3">
        <f t="shared" si="20"/>
        <v>84.518154999999993</v>
      </c>
      <c r="F381" t="s">
        <v>205</v>
      </c>
      <c r="N381" t="s">
        <v>2177</v>
      </c>
      <c r="O381" t="s">
        <v>12</v>
      </c>
      <c r="P381" t="s">
        <v>13</v>
      </c>
      <c r="Q381" t="s">
        <v>90</v>
      </c>
      <c r="R381" s="3">
        <f t="shared" si="21"/>
        <v>20</v>
      </c>
      <c r="S381">
        <v>20000000</v>
      </c>
      <c r="T381">
        <v>2014</v>
      </c>
      <c r="U381">
        <v>4.9000000000000004</v>
      </c>
      <c r="V381" s="3">
        <f t="shared" si="22"/>
        <v>64.518154999999993</v>
      </c>
      <c r="W381" s="3"/>
      <c r="AH381" t="str">
        <v>Wayne Wang</v>
      </c>
      <c r="AI381" s="4">
        <f t="shared" si="23"/>
        <v>6</v>
      </c>
    </row>
    <row r="382" spans="1:35" x14ac:dyDescent="0.3">
      <c r="A382" t="s">
        <v>9</v>
      </c>
      <c r="B382" t="s">
        <v>93</v>
      </c>
      <c r="C382">
        <v>133</v>
      </c>
      <c r="D382">
        <v>209364921</v>
      </c>
      <c r="E382" s="3">
        <f t="shared" si="20"/>
        <v>209.36492100000001</v>
      </c>
      <c r="F382" t="s">
        <v>171</v>
      </c>
      <c r="G382" t="s">
        <v>134</v>
      </c>
      <c r="H382" t="s">
        <v>918</v>
      </c>
      <c r="N382" t="s">
        <v>2178</v>
      </c>
      <c r="O382" t="s">
        <v>12</v>
      </c>
      <c r="P382" t="s">
        <v>13</v>
      </c>
      <c r="Q382" t="s">
        <v>14</v>
      </c>
      <c r="R382" s="3">
        <f t="shared" si="21"/>
        <v>145</v>
      </c>
      <c r="S382">
        <v>145000000</v>
      </c>
      <c r="T382">
        <v>2011</v>
      </c>
      <c r="U382">
        <v>7.4</v>
      </c>
      <c r="V382" s="3">
        <f t="shared" si="22"/>
        <v>64.36492100000001</v>
      </c>
      <c r="W382" s="3"/>
      <c r="AH382" t="str">
        <v>David S. Ward</v>
      </c>
      <c r="AI382" s="4">
        <f t="shared" si="23"/>
        <v>7.2</v>
      </c>
    </row>
    <row r="383" spans="1:35" x14ac:dyDescent="0.3">
      <c r="A383" t="s">
        <v>9</v>
      </c>
      <c r="B383" t="s">
        <v>564</v>
      </c>
      <c r="C383">
        <v>85</v>
      </c>
      <c r="D383">
        <v>86930411</v>
      </c>
      <c r="E383" s="3">
        <f t="shared" si="20"/>
        <v>86.930411000000007</v>
      </c>
      <c r="F383" t="s">
        <v>205</v>
      </c>
      <c r="G383" t="s">
        <v>1792</v>
      </c>
      <c r="N383" t="s">
        <v>2179</v>
      </c>
      <c r="O383" t="s">
        <v>12</v>
      </c>
      <c r="P383" t="s">
        <v>13</v>
      </c>
      <c r="Q383" t="s">
        <v>14</v>
      </c>
      <c r="R383" s="3">
        <f t="shared" si="21"/>
        <v>23</v>
      </c>
      <c r="S383">
        <v>23000000</v>
      </c>
      <c r="T383">
        <v>1991</v>
      </c>
      <c r="U383">
        <v>6.8</v>
      </c>
      <c r="V383" s="3">
        <f t="shared" si="22"/>
        <v>63.930411000000007</v>
      </c>
      <c r="W383" s="3"/>
      <c r="AH383" t="str">
        <v>Joel Edgerton</v>
      </c>
      <c r="AI383" s="4">
        <f t="shared" si="23"/>
        <v>7.1</v>
      </c>
    </row>
    <row r="384" spans="1:35" x14ac:dyDescent="0.3">
      <c r="A384" t="s">
        <v>9</v>
      </c>
      <c r="B384" t="s">
        <v>270</v>
      </c>
      <c r="C384">
        <v>91</v>
      </c>
      <c r="D384">
        <v>148313048</v>
      </c>
      <c r="E384" s="3">
        <f t="shared" si="20"/>
        <v>148.31304800000001</v>
      </c>
      <c r="F384" t="s">
        <v>1790</v>
      </c>
      <c r="G384" t="s">
        <v>205</v>
      </c>
      <c r="H384" t="s">
        <v>1789</v>
      </c>
      <c r="I384" t="s">
        <v>1786</v>
      </c>
      <c r="N384" t="s">
        <v>2180</v>
      </c>
      <c r="O384" t="s">
        <v>12</v>
      </c>
      <c r="P384" t="s">
        <v>13</v>
      </c>
      <c r="Q384" t="s">
        <v>24</v>
      </c>
      <c r="R384" s="3">
        <f t="shared" si="21"/>
        <v>85</v>
      </c>
      <c r="S384">
        <v>85000000</v>
      </c>
      <c r="T384">
        <v>2012</v>
      </c>
      <c r="U384">
        <v>7.1</v>
      </c>
      <c r="V384" s="3">
        <f t="shared" si="22"/>
        <v>63.313048000000009</v>
      </c>
      <c r="W384" s="3"/>
      <c r="AH384" t="str">
        <v>Tom Dey</v>
      </c>
      <c r="AI384" s="4">
        <f t="shared" si="23"/>
        <v>5.4666666666666659</v>
      </c>
    </row>
    <row r="385" spans="1:35" x14ac:dyDescent="0.3">
      <c r="A385" t="s">
        <v>9</v>
      </c>
      <c r="B385" t="s">
        <v>173</v>
      </c>
      <c r="C385">
        <v>102</v>
      </c>
      <c r="D385">
        <v>75074950</v>
      </c>
      <c r="E385" s="3">
        <f t="shared" si="20"/>
        <v>75.074950000000001</v>
      </c>
      <c r="F385" t="s">
        <v>205</v>
      </c>
      <c r="G385" t="s">
        <v>356</v>
      </c>
      <c r="N385" t="s">
        <v>2181</v>
      </c>
      <c r="O385" t="s">
        <v>12</v>
      </c>
      <c r="P385" t="s">
        <v>13</v>
      </c>
      <c r="Q385" t="s">
        <v>14</v>
      </c>
      <c r="R385" s="3">
        <f t="shared" si="21"/>
        <v>12</v>
      </c>
      <c r="S385">
        <v>12000000</v>
      </c>
      <c r="T385">
        <v>2002</v>
      </c>
      <c r="U385">
        <v>6.3</v>
      </c>
      <c r="V385" s="3">
        <f t="shared" si="22"/>
        <v>63.074950000000001</v>
      </c>
      <c r="W385" s="3"/>
      <c r="AH385" t="str">
        <v>Sidney Lumet</v>
      </c>
      <c r="AI385" s="4">
        <f t="shared" si="23"/>
        <v>6.5250000000000004</v>
      </c>
    </row>
    <row r="386" spans="1:35" x14ac:dyDescent="0.3">
      <c r="A386" t="s">
        <v>9</v>
      </c>
      <c r="B386" t="s">
        <v>217</v>
      </c>
      <c r="C386">
        <v>165</v>
      </c>
      <c r="D386">
        <v>162804648</v>
      </c>
      <c r="E386" s="3">
        <f t="shared" ref="E386:E449" si="24">D386/1000000</f>
        <v>162.80464799999999</v>
      </c>
      <c r="F386" t="s">
        <v>356</v>
      </c>
      <c r="G386" t="s">
        <v>1304</v>
      </c>
      <c r="N386" t="s">
        <v>2182</v>
      </c>
      <c r="O386" t="s">
        <v>12</v>
      </c>
      <c r="P386" t="s">
        <v>13</v>
      </c>
      <c r="Q386" t="s">
        <v>90</v>
      </c>
      <c r="R386" s="3">
        <f t="shared" ref="R386:R449" si="25">S386/1000000</f>
        <v>100</v>
      </c>
      <c r="S386">
        <v>100000000</v>
      </c>
      <c r="T386">
        <v>2012</v>
      </c>
      <c r="U386">
        <v>8.5</v>
      </c>
      <c r="V386" s="3">
        <f t="shared" ref="V386:V449" si="26">E386-R386</f>
        <v>62.804647999999986</v>
      </c>
      <c r="W386" s="3"/>
      <c r="AH386" t="str">
        <v>John Luessenhop</v>
      </c>
      <c r="AI386" s="4">
        <f t="shared" ref="AI386:AI449" si="27">AVERAGEIFS($U$2:$U$3724, $B$2:$B$3724, AH386)</f>
        <v>5.5</v>
      </c>
    </row>
    <row r="387" spans="1:35" x14ac:dyDescent="0.3">
      <c r="A387" t="s">
        <v>9</v>
      </c>
      <c r="B387" t="s">
        <v>72</v>
      </c>
      <c r="C387">
        <v>138</v>
      </c>
      <c r="D387">
        <v>93749203</v>
      </c>
      <c r="E387" s="3">
        <f t="shared" si="24"/>
        <v>93.749202999999994</v>
      </c>
      <c r="F387" t="s">
        <v>356</v>
      </c>
      <c r="G387" t="s">
        <v>918</v>
      </c>
      <c r="N387" t="s">
        <v>2183</v>
      </c>
      <c r="O387" t="s">
        <v>12</v>
      </c>
      <c r="P387" t="s">
        <v>13</v>
      </c>
      <c r="Q387" t="s">
        <v>90</v>
      </c>
      <c r="R387" s="3">
        <f t="shared" si="25"/>
        <v>31</v>
      </c>
      <c r="S387">
        <v>31000000</v>
      </c>
      <c r="T387">
        <v>2012</v>
      </c>
      <c r="U387">
        <v>7.3</v>
      </c>
      <c r="V387" s="3">
        <f t="shared" si="26"/>
        <v>62.749202999999994</v>
      </c>
      <c r="W387" s="3"/>
      <c r="AH387" t="str">
        <v>Christopher Spencer</v>
      </c>
      <c r="AI387" s="4">
        <f t="shared" si="27"/>
        <v>5.6</v>
      </c>
    </row>
    <row r="388" spans="1:35" x14ac:dyDescent="0.3">
      <c r="A388" t="s">
        <v>9</v>
      </c>
      <c r="B388" t="s">
        <v>760</v>
      </c>
      <c r="C388">
        <v>115</v>
      </c>
      <c r="D388">
        <v>82624961</v>
      </c>
      <c r="E388" s="3">
        <f t="shared" si="24"/>
        <v>82.624960999999999</v>
      </c>
      <c r="F388" t="s">
        <v>205</v>
      </c>
      <c r="G388" t="s">
        <v>356</v>
      </c>
      <c r="N388" t="s">
        <v>2184</v>
      </c>
      <c r="O388" t="s">
        <v>12</v>
      </c>
      <c r="P388" t="s">
        <v>13</v>
      </c>
      <c r="Q388" t="s">
        <v>90</v>
      </c>
      <c r="R388" s="3">
        <f t="shared" si="25"/>
        <v>20</v>
      </c>
      <c r="S388">
        <v>20000000</v>
      </c>
      <c r="T388">
        <v>2011</v>
      </c>
      <c r="U388">
        <v>7.3</v>
      </c>
      <c r="V388" s="3">
        <f t="shared" si="26"/>
        <v>62.624960999999999</v>
      </c>
      <c r="W388" s="3"/>
      <c r="AH388" t="str">
        <v>Jerome Robbins</v>
      </c>
      <c r="AI388" s="4">
        <f t="shared" si="27"/>
        <v>7.6</v>
      </c>
    </row>
    <row r="389" spans="1:35" x14ac:dyDescent="0.3">
      <c r="A389" t="s">
        <v>9</v>
      </c>
      <c r="B389" t="s">
        <v>1289</v>
      </c>
      <c r="C389">
        <v>103</v>
      </c>
      <c r="D389">
        <v>71519230</v>
      </c>
      <c r="E389" s="3">
        <f t="shared" si="24"/>
        <v>71.519229999999993</v>
      </c>
      <c r="F389" t="s">
        <v>171</v>
      </c>
      <c r="G389" t="s">
        <v>620</v>
      </c>
      <c r="H389" t="s">
        <v>1787</v>
      </c>
      <c r="I389" t="s">
        <v>918</v>
      </c>
      <c r="N389" t="s">
        <v>2185</v>
      </c>
      <c r="O389" t="s">
        <v>12</v>
      </c>
      <c r="P389" t="s">
        <v>13</v>
      </c>
      <c r="Q389" t="s">
        <v>90</v>
      </c>
      <c r="R389" s="3">
        <f t="shared" si="25"/>
        <v>9</v>
      </c>
      <c r="S389">
        <v>9000000</v>
      </c>
      <c r="T389">
        <v>2014</v>
      </c>
      <c r="U389">
        <v>6.5</v>
      </c>
      <c r="V389" s="3">
        <f t="shared" si="26"/>
        <v>62.519229999999993</v>
      </c>
      <c r="W389" s="3"/>
      <c r="AH389" t="str">
        <v>Michael Tiddes</v>
      </c>
      <c r="AI389" s="4">
        <f t="shared" si="27"/>
        <v>4.9000000000000004</v>
      </c>
    </row>
    <row r="390" spans="1:35" x14ac:dyDescent="0.3">
      <c r="A390" t="s">
        <v>9</v>
      </c>
      <c r="B390" t="s">
        <v>60</v>
      </c>
      <c r="C390">
        <v>134</v>
      </c>
      <c r="D390">
        <v>102310175</v>
      </c>
      <c r="E390" s="3">
        <f t="shared" si="24"/>
        <v>102.310175</v>
      </c>
      <c r="F390" t="s">
        <v>620</v>
      </c>
      <c r="G390" t="s">
        <v>1796</v>
      </c>
      <c r="H390" t="s">
        <v>918</v>
      </c>
      <c r="N390" t="s">
        <v>2186</v>
      </c>
      <c r="O390" t="s">
        <v>12</v>
      </c>
      <c r="P390" t="s">
        <v>13</v>
      </c>
      <c r="Q390" t="s">
        <v>90</v>
      </c>
      <c r="R390" s="3">
        <f t="shared" si="25"/>
        <v>40</v>
      </c>
      <c r="S390">
        <v>40000000</v>
      </c>
      <c r="T390">
        <v>2016</v>
      </c>
      <c r="U390">
        <v>7.8</v>
      </c>
      <c r="V390" s="3">
        <f t="shared" si="26"/>
        <v>62.310175000000001</v>
      </c>
      <c r="W390" s="3"/>
      <c r="AH390" t="str">
        <v>Terry Gilliam</v>
      </c>
      <c r="AI390" s="4">
        <f t="shared" si="27"/>
        <v>7.3285714285714283</v>
      </c>
    </row>
    <row r="391" spans="1:35" x14ac:dyDescent="0.3">
      <c r="A391" t="s">
        <v>9</v>
      </c>
      <c r="B391" t="s">
        <v>564</v>
      </c>
      <c r="C391">
        <v>84</v>
      </c>
      <c r="D391">
        <v>110000082</v>
      </c>
      <c r="E391" s="3">
        <f t="shared" si="24"/>
        <v>110.00008200000001</v>
      </c>
      <c r="F391" t="s">
        <v>205</v>
      </c>
      <c r="N391" t="s">
        <v>2187</v>
      </c>
      <c r="O391" t="s">
        <v>12</v>
      </c>
      <c r="P391" t="s">
        <v>13</v>
      </c>
      <c r="Q391" t="s">
        <v>14</v>
      </c>
      <c r="R391" s="3">
        <f t="shared" si="25"/>
        <v>48</v>
      </c>
      <c r="S391">
        <v>48000000</v>
      </c>
      <c r="T391">
        <v>2003</v>
      </c>
      <c r="U391">
        <v>5.5</v>
      </c>
      <c r="V391" s="3">
        <f t="shared" si="26"/>
        <v>62.000082000000006</v>
      </c>
      <c r="W391" s="3"/>
      <c r="AH391" t="str">
        <v>James Watkins</v>
      </c>
      <c r="AI391" s="4">
        <f t="shared" si="27"/>
        <v>6.4</v>
      </c>
    </row>
    <row r="392" spans="1:35" x14ac:dyDescent="0.3">
      <c r="A392" t="s">
        <v>9</v>
      </c>
      <c r="B392" t="s">
        <v>166</v>
      </c>
      <c r="C392">
        <v>129</v>
      </c>
      <c r="D392">
        <v>186830669</v>
      </c>
      <c r="E392" s="3">
        <f t="shared" si="24"/>
        <v>186.830669</v>
      </c>
      <c r="F392" t="s">
        <v>171</v>
      </c>
      <c r="G392" t="s">
        <v>134</v>
      </c>
      <c r="H392" t="s">
        <v>1792</v>
      </c>
      <c r="I392" t="s">
        <v>1796</v>
      </c>
      <c r="J392" t="s">
        <v>918</v>
      </c>
      <c r="N392" t="s">
        <v>2188</v>
      </c>
      <c r="O392" t="s">
        <v>12</v>
      </c>
      <c r="P392" t="s">
        <v>13</v>
      </c>
      <c r="Q392" t="s">
        <v>14</v>
      </c>
      <c r="R392" s="3">
        <f t="shared" si="25"/>
        <v>125</v>
      </c>
      <c r="S392">
        <v>125000000</v>
      </c>
      <c r="T392">
        <v>2011</v>
      </c>
      <c r="U392">
        <v>7.5</v>
      </c>
      <c r="V392" s="3">
        <f t="shared" si="26"/>
        <v>61.830669</v>
      </c>
      <c r="W392" s="3"/>
      <c r="AH392" t="str">
        <v>Fede Alvarez</v>
      </c>
      <c r="AI392" s="4">
        <f t="shared" si="27"/>
        <v>6.5</v>
      </c>
    </row>
    <row r="393" spans="1:35" x14ac:dyDescent="0.3">
      <c r="A393" t="s">
        <v>9</v>
      </c>
      <c r="B393" t="s">
        <v>433</v>
      </c>
      <c r="C393">
        <v>109</v>
      </c>
      <c r="D393">
        <v>106807667</v>
      </c>
      <c r="E393" s="3">
        <f t="shared" si="24"/>
        <v>106.807667</v>
      </c>
      <c r="F393" t="s">
        <v>171</v>
      </c>
      <c r="G393" t="s">
        <v>205</v>
      </c>
      <c r="H393" t="s">
        <v>1792</v>
      </c>
      <c r="I393" t="s">
        <v>1788</v>
      </c>
      <c r="N393" t="s">
        <v>2189</v>
      </c>
      <c r="O393" t="s">
        <v>12</v>
      </c>
      <c r="P393" t="s">
        <v>13</v>
      </c>
      <c r="Q393" t="s">
        <v>14</v>
      </c>
      <c r="R393" s="3">
        <f t="shared" si="25"/>
        <v>45</v>
      </c>
      <c r="S393">
        <v>45000000</v>
      </c>
      <c r="T393">
        <v>2000</v>
      </c>
      <c r="U393">
        <v>6.2</v>
      </c>
      <c r="V393" s="3">
        <f t="shared" si="26"/>
        <v>61.807666999999995</v>
      </c>
      <c r="W393" s="3"/>
      <c r="AH393" t="str">
        <v>Stanley Kramer</v>
      </c>
      <c r="AI393" s="4">
        <f t="shared" si="27"/>
        <v>7.6</v>
      </c>
    </row>
    <row r="394" spans="1:35" x14ac:dyDescent="0.3">
      <c r="A394" t="s">
        <v>9</v>
      </c>
      <c r="B394" t="s">
        <v>119</v>
      </c>
      <c r="C394">
        <v>111</v>
      </c>
      <c r="D394">
        <v>69800000</v>
      </c>
      <c r="E394" s="3">
        <f t="shared" si="24"/>
        <v>69.8</v>
      </c>
      <c r="F394" t="s">
        <v>205</v>
      </c>
      <c r="G394" t="s">
        <v>1786</v>
      </c>
      <c r="H394" t="s">
        <v>1788</v>
      </c>
      <c r="N394" t="s">
        <v>2190</v>
      </c>
      <c r="O394" t="s">
        <v>12</v>
      </c>
      <c r="P394" t="s">
        <v>13</v>
      </c>
      <c r="Q394" t="s">
        <v>24</v>
      </c>
      <c r="R394" s="3">
        <f t="shared" si="25"/>
        <v>8</v>
      </c>
      <c r="S394">
        <v>8000000</v>
      </c>
      <c r="T394">
        <v>1984</v>
      </c>
      <c r="U394">
        <v>6.2</v>
      </c>
      <c r="V394" s="3">
        <f t="shared" si="26"/>
        <v>61.8</v>
      </c>
      <c r="W394" s="3"/>
      <c r="AH394" t="str">
        <v>Brian Robbins</v>
      </c>
      <c r="AI394" s="4">
        <f t="shared" si="27"/>
        <v>5.5333333333333341</v>
      </c>
    </row>
    <row r="395" spans="1:35" x14ac:dyDescent="0.3">
      <c r="A395" t="s">
        <v>9</v>
      </c>
      <c r="B395" t="s">
        <v>475</v>
      </c>
      <c r="C395">
        <v>84</v>
      </c>
      <c r="D395">
        <v>106793915</v>
      </c>
      <c r="E395" s="3">
        <f t="shared" si="24"/>
        <v>106.793915</v>
      </c>
      <c r="F395" t="s">
        <v>134</v>
      </c>
      <c r="G395" t="s">
        <v>1790</v>
      </c>
      <c r="H395" t="s">
        <v>205</v>
      </c>
      <c r="I395" t="s">
        <v>356</v>
      </c>
      <c r="J395" t="s">
        <v>1789</v>
      </c>
      <c r="N395" t="s">
        <v>2191</v>
      </c>
      <c r="O395" t="s">
        <v>12</v>
      </c>
      <c r="P395" t="s">
        <v>17</v>
      </c>
      <c r="Q395" t="s">
        <v>52</v>
      </c>
      <c r="R395" s="3">
        <f t="shared" si="25"/>
        <v>45</v>
      </c>
      <c r="S395">
        <v>45000000</v>
      </c>
      <c r="T395">
        <v>2000</v>
      </c>
      <c r="U395">
        <v>7</v>
      </c>
      <c r="V395" s="3">
        <f t="shared" si="26"/>
        <v>61.793914999999998</v>
      </c>
      <c r="W395" s="3"/>
      <c r="AH395" t="str">
        <v>Steve McQueen</v>
      </c>
      <c r="AI395" s="4">
        <f t="shared" si="27"/>
        <v>7.6999999999999993</v>
      </c>
    </row>
    <row r="396" spans="1:35" x14ac:dyDescent="0.3">
      <c r="A396" t="s">
        <v>9</v>
      </c>
      <c r="B396" t="s">
        <v>70</v>
      </c>
      <c r="C396">
        <v>124</v>
      </c>
      <c r="D396">
        <v>186739919</v>
      </c>
      <c r="E396" s="3">
        <f t="shared" si="24"/>
        <v>186.73991899999999</v>
      </c>
      <c r="F396" t="s">
        <v>171</v>
      </c>
      <c r="G396" t="s">
        <v>134</v>
      </c>
      <c r="H396" t="s">
        <v>1787</v>
      </c>
      <c r="I396" t="s">
        <v>918</v>
      </c>
      <c r="N396" t="s">
        <v>2192</v>
      </c>
      <c r="O396" t="s">
        <v>12</v>
      </c>
      <c r="P396" t="s">
        <v>13</v>
      </c>
      <c r="Q396" t="s">
        <v>14</v>
      </c>
      <c r="R396" s="3">
        <f t="shared" si="25"/>
        <v>125</v>
      </c>
      <c r="S396">
        <v>125000000</v>
      </c>
      <c r="T396">
        <v>2004</v>
      </c>
      <c r="U396">
        <v>6.4</v>
      </c>
      <c r="V396" s="3">
        <f t="shared" si="26"/>
        <v>61.739918999999986</v>
      </c>
      <c r="W396" s="3"/>
      <c r="AH396" t="str">
        <v>Clark Johnson</v>
      </c>
      <c r="AI396" s="4">
        <f t="shared" si="27"/>
        <v>6.05</v>
      </c>
    </row>
    <row r="397" spans="1:35" x14ac:dyDescent="0.3">
      <c r="A397" t="s">
        <v>9</v>
      </c>
      <c r="B397" t="s">
        <v>53</v>
      </c>
      <c r="C397">
        <v>153</v>
      </c>
      <c r="D397">
        <v>201573391</v>
      </c>
      <c r="E397" s="3">
        <f t="shared" si="24"/>
        <v>201.57339099999999</v>
      </c>
      <c r="F397" t="s">
        <v>171</v>
      </c>
      <c r="G397" t="s">
        <v>134</v>
      </c>
      <c r="H397" t="s">
        <v>1787</v>
      </c>
      <c r="I397" t="s">
        <v>918</v>
      </c>
      <c r="N397" t="s">
        <v>2193</v>
      </c>
      <c r="O397" t="s">
        <v>12</v>
      </c>
      <c r="P397" t="s">
        <v>13</v>
      </c>
      <c r="Q397" t="s">
        <v>14</v>
      </c>
      <c r="R397" s="3">
        <f t="shared" si="25"/>
        <v>140</v>
      </c>
      <c r="S397">
        <v>140000000</v>
      </c>
      <c r="T397">
        <v>1998</v>
      </c>
      <c r="U397">
        <v>6.6</v>
      </c>
      <c r="V397" s="3">
        <f t="shared" si="26"/>
        <v>61.573390999999987</v>
      </c>
      <c r="W397" s="3"/>
      <c r="AH397" t="str">
        <v>Chris Noonan</v>
      </c>
      <c r="AI397" s="4">
        <f t="shared" si="27"/>
        <v>6.9</v>
      </c>
    </row>
    <row r="398" spans="1:35" x14ac:dyDescent="0.3">
      <c r="A398" t="s">
        <v>9</v>
      </c>
      <c r="B398" t="s">
        <v>81</v>
      </c>
      <c r="C398">
        <v>119</v>
      </c>
      <c r="D398">
        <v>121468960</v>
      </c>
      <c r="E398" s="3">
        <f t="shared" si="24"/>
        <v>121.46896</v>
      </c>
      <c r="F398" t="s">
        <v>171</v>
      </c>
      <c r="G398" t="s">
        <v>1796</v>
      </c>
      <c r="H398" t="s">
        <v>918</v>
      </c>
      <c r="N398" t="s">
        <v>2194</v>
      </c>
      <c r="O398" t="s">
        <v>12</v>
      </c>
      <c r="P398" t="s">
        <v>13</v>
      </c>
      <c r="Q398" t="s">
        <v>14</v>
      </c>
      <c r="R398" s="3">
        <f t="shared" si="25"/>
        <v>60</v>
      </c>
      <c r="S398">
        <v>60000000</v>
      </c>
      <c r="T398">
        <v>2002</v>
      </c>
      <c r="U398">
        <v>7.9</v>
      </c>
      <c r="V398" s="3">
        <f t="shared" si="26"/>
        <v>61.468959999999996</v>
      </c>
      <c r="W398" s="3"/>
      <c r="AH398" t="str">
        <v>Edward Zwick</v>
      </c>
      <c r="AI398" s="4">
        <f t="shared" si="27"/>
        <v>7.242857142857142</v>
      </c>
    </row>
    <row r="399" spans="1:35" x14ac:dyDescent="0.3">
      <c r="A399" t="s">
        <v>9</v>
      </c>
      <c r="B399" t="s">
        <v>1289</v>
      </c>
      <c r="C399">
        <v>85</v>
      </c>
      <c r="D399">
        <v>64423650</v>
      </c>
      <c r="E399" s="3">
        <f t="shared" si="24"/>
        <v>64.423649999999995</v>
      </c>
      <c r="F399" t="s">
        <v>620</v>
      </c>
      <c r="G399" t="s">
        <v>1787</v>
      </c>
      <c r="H399" t="s">
        <v>918</v>
      </c>
      <c r="N399" t="s">
        <v>2195</v>
      </c>
      <c r="O399" t="s">
        <v>12</v>
      </c>
      <c r="P399" t="s">
        <v>13</v>
      </c>
      <c r="Q399" t="s">
        <v>90</v>
      </c>
      <c r="R399" s="3">
        <f t="shared" si="25"/>
        <v>3</v>
      </c>
      <c r="S399">
        <v>3000000</v>
      </c>
      <c r="T399">
        <v>2013</v>
      </c>
      <c r="U399">
        <v>5.7</v>
      </c>
      <c r="V399" s="3">
        <f t="shared" si="26"/>
        <v>61.423649999999995</v>
      </c>
      <c r="W399" s="3"/>
      <c r="AH399" t="str">
        <v>Patrick Lussier</v>
      </c>
      <c r="AI399" s="4">
        <f t="shared" si="27"/>
        <v>5.3</v>
      </c>
    </row>
    <row r="400" spans="1:35" x14ac:dyDescent="0.3">
      <c r="A400" t="s">
        <v>9</v>
      </c>
      <c r="B400" t="s">
        <v>85</v>
      </c>
      <c r="C400">
        <v>97</v>
      </c>
      <c r="D400">
        <v>241407328</v>
      </c>
      <c r="E400" s="3">
        <f t="shared" si="24"/>
        <v>241.40732800000001</v>
      </c>
      <c r="F400" t="s">
        <v>171</v>
      </c>
      <c r="G400" t="s">
        <v>134</v>
      </c>
      <c r="H400" t="s">
        <v>1789</v>
      </c>
      <c r="I400" t="s">
        <v>1786</v>
      </c>
      <c r="J400" t="s">
        <v>1788</v>
      </c>
      <c r="N400" t="s">
        <v>2196</v>
      </c>
      <c r="O400" t="s">
        <v>12</v>
      </c>
      <c r="P400" t="s">
        <v>13</v>
      </c>
      <c r="Q400" t="s">
        <v>24</v>
      </c>
      <c r="R400" s="3">
        <f t="shared" si="25"/>
        <v>180</v>
      </c>
      <c r="S400">
        <v>180000000</v>
      </c>
      <c r="T400">
        <v>2014</v>
      </c>
      <c r="U400">
        <v>7</v>
      </c>
      <c r="V400" s="3">
        <f t="shared" si="26"/>
        <v>61.407328000000007</v>
      </c>
      <c r="W400" s="3"/>
      <c r="AH400" t="str">
        <v>Rian Johnson</v>
      </c>
      <c r="AI400" s="4">
        <f t="shared" si="27"/>
        <v>7.15</v>
      </c>
    </row>
    <row r="401" spans="1:35" x14ac:dyDescent="0.3">
      <c r="A401" t="s">
        <v>9</v>
      </c>
      <c r="B401" t="s">
        <v>540</v>
      </c>
      <c r="C401">
        <v>117</v>
      </c>
      <c r="D401">
        <v>87341380</v>
      </c>
      <c r="E401" s="3">
        <f t="shared" si="24"/>
        <v>87.341380000000001</v>
      </c>
      <c r="F401" t="s">
        <v>171</v>
      </c>
      <c r="G401" t="s">
        <v>205</v>
      </c>
      <c r="H401" t="s">
        <v>1792</v>
      </c>
      <c r="N401" t="s">
        <v>2197</v>
      </c>
      <c r="O401" t="s">
        <v>12</v>
      </c>
      <c r="P401" t="s">
        <v>13</v>
      </c>
      <c r="Q401" t="s">
        <v>90</v>
      </c>
      <c r="R401" s="3">
        <f t="shared" si="25"/>
        <v>27</v>
      </c>
      <c r="S401">
        <v>27000000</v>
      </c>
      <c r="T401">
        <v>2008</v>
      </c>
      <c r="U401">
        <v>7</v>
      </c>
      <c r="V401" s="3">
        <f t="shared" si="26"/>
        <v>60.341380000000001</v>
      </c>
      <c r="W401" s="3"/>
      <c r="AH401" t="str">
        <v>Charles Stone III</v>
      </c>
      <c r="AI401" s="4">
        <f t="shared" si="27"/>
        <v>5.6</v>
      </c>
    </row>
    <row r="402" spans="1:35" x14ac:dyDescent="0.3">
      <c r="A402" t="s">
        <v>9</v>
      </c>
      <c r="B402" t="s">
        <v>501</v>
      </c>
      <c r="C402">
        <v>112</v>
      </c>
      <c r="D402">
        <v>62549000</v>
      </c>
      <c r="E402" s="3">
        <f t="shared" si="24"/>
        <v>62.548999999999999</v>
      </c>
      <c r="F402" t="s">
        <v>1792</v>
      </c>
      <c r="G402" t="s">
        <v>356</v>
      </c>
      <c r="H402" t="s">
        <v>1788</v>
      </c>
      <c r="I402" t="s">
        <v>918</v>
      </c>
      <c r="N402" t="s">
        <v>2198</v>
      </c>
      <c r="O402" t="s">
        <v>12</v>
      </c>
      <c r="P402" t="s">
        <v>17</v>
      </c>
      <c r="Q402" t="s">
        <v>90</v>
      </c>
      <c r="R402" s="3">
        <f t="shared" si="25"/>
        <v>2.2999999999999998</v>
      </c>
      <c r="S402">
        <v>2300000</v>
      </c>
      <c r="T402">
        <v>1992</v>
      </c>
      <c r="U402">
        <v>7.3</v>
      </c>
      <c r="V402" s="3">
        <f t="shared" si="26"/>
        <v>60.249000000000002</v>
      </c>
      <c r="W402" s="3"/>
      <c r="AH402" t="str">
        <v>Gavin O'Connor</v>
      </c>
      <c r="AI402" s="4">
        <f t="shared" si="27"/>
        <v>6.9799999999999995</v>
      </c>
    </row>
    <row r="403" spans="1:35" x14ac:dyDescent="0.3">
      <c r="A403" t="s">
        <v>9</v>
      </c>
      <c r="B403" t="s">
        <v>80</v>
      </c>
      <c r="C403">
        <v>78</v>
      </c>
      <c r="D403">
        <v>72217000</v>
      </c>
      <c r="E403" s="3">
        <f t="shared" si="24"/>
        <v>72.216999999999999</v>
      </c>
      <c r="F403" t="s">
        <v>205</v>
      </c>
      <c r="N403" t="s">
        <v>2199</v>
      </c>
      <c r="O403" t="s">
        <v>12</v>
      </c>
      <c r="P403" t="s">
        <v>13</v>
      </c>
      <c r="Q403" t="s">
        <v>14</v>
      </c>
      <c r="R403" s="3">
        <f t="shared" si="25"/>
        <v>12</v>
      </c>
      <c r="S403">
        <v>12000000</v>
      </c>
      <c r="T403">
        <v>1994</v>
      </c>
      <c r="U403">
        <v>6.9</v>
      </c>
      <c r="V403" s="3">
        <f t="shared" si="26"/>
        <v>60.216999999999999</v>
      </c>
      <c r="W403" s="3"/>
      <c r="AH403" t="str">
        <v>Alan Taylor</v>
      </c>
      <c r="AI403" s="4">
        <f t="shared" si="27"/>
        <v>6.85</v>
      </c>
    </row>
    <row r="404" spans="1:35" x14ac:dyDescent="0.3">
      <c r="A404" t="s">
        <v>9</v>
      </c>
      <c r="B404" t="s">
        <v>294</v>
      </c>
      <c r="C404">
        <v>105</v>
      </c>
      <c r="D404">
        <v>80050171</v>
      </c>
      <c r="E404" s="3">
        <f t="shared" si="24"/>
        <v>80.050171000000006</v>
      </c>
      <c r="F404" t="s">
        <v>356</v>
      </c>
      <c r="G404" t="s">
        <v>1796</v>
      </c>
      <c r="H404" t="s">
        <v>918</v>
      </c>
      <c r="N404" t="s">
        <v>2200</v>
      </c>
      <c r="O404" t="s">
        <v>12</v>
      </c>
      <c r="P404" t="s">
        <v>13</v>
      </c>
      <c r="Q404" t="s">
        <v>14</v>
      </c>
      <c r="R404" s="3">
        <f t="shared" si="25"/>
        <v>20</v>
      </c>
      <c r="S404">
        <v>20000000</v>
      </c>
      <c r="T404">
        <v>2007</v>
      </c>
      <c r="U404">
        <v>6.9</v>
      </c>
      <c r="V404" s="3">
        <f t="shared" si="26"/>
        <v>60.050171000000006</v>
      </c>
      <c r="W404" s="3"/>
      <c r="AH404" t="str">
        <v>Thea Sharrock</v>
      </c>
      <c r="AI404" s="4">
        <f t="shared" si="27"/>
        <v>7.6</v>
      </c>
    </row>
    <row r="405" spans="1:35" x14ac:dyDescent="0.3">
      <c r="A405" t="s">
        <v>9</v>
      </c>
      <c r="B405" t="s">
        <v>158</v>
      </c>
      <c r="C405">
        <v>141</v>
      </c>
      <c r="D405">
        <v>122012710</v>
      </c>
      <c r="E405" s="3">
        <f t="shared" si="24"/>
        <v>122.01271</v>
      </c>
      <c r="F405" t="s">
        <v>171</v>
      </c>
      <c r="G405" t="s">
        <v>1792</v>
      </c>
      <c r="H405" t="s">
        <v>356</v>
      </c>
      <c r="I405" t="s">
        <v>918</v>
      </c>
      <c r="N405" t="s">
        <v>2201</v>
      </c>
      <c r="O405" t="s">
        <v>12</v>
      </c>
      <c r="P405" t="s">
        <v>13</v>
      </c>
      <c r="Q405" t="s">
        <v>14</v>
      </c>
      <c r="R405" s="3">
        <f t="shared" si="25"/>
        <v>62</v>
      </c>
      <c r="S405">
        <v>62000000</v>
      </c>
      <c r="T405">
        <v>1994</v>
      </c>
      <c r="U405">
        <v>6.9</v>
      </c>
      <c r="V405" s="3">
        <f t="shared" si="26"/>
        <v>60.012709999999998</v>
      </c>
      <c r="W405" s="3"/>
      <c r="AH405" t="str">
        <v>Steve Pink</v>
      </c>
      <c r="AI405" s="4">
        <f t="shared" si="27"/>
        <v>5.8666666666666671</v>
      </c>
    </row>
    <row r="406" spans="1:35" x14ac:dyDescent="0.3">
      <c r="A406" t="s">
        <v>9</v>
      </c>
      <c r="B406" t="s">
        <v>146</v>
      </c>
      <c r="C406">
        <v>115</v>
      </c>
      <c r="D406">
        <v>73000942</v>
      </c>
      <c r="E406" s="3">
        <f t="shared" si="24"/>
        <v>73.000941999999995</v>
      </c>
      <c r="F406" t="s">
        <v>20</v>
      </c>
      <c r="G406" t="s">
        <v>1798</v>
      </c>
      <c r="N406" t="s">
        <v>2202</v>
      </c>
      <c r="O406" t="s">
        <v>12</v>
      </c>
      <c r="P406" t="s">
        <v>13</v>
      </c>
      <c r="Q406" t="s">
        <v>52</v>
      </c>
      <c r="R406" s="3">
        <f t="shared" si="25"/>
        <v>13</v>
      </c>
      <c r="S406">
        <v>13000000</v>
      </c>
      <c r="T406">
        <v>2011</v>
      </c>
      <c r="U406">
        <v>1.6</v>
      </c>
      <c r="V406" s="3">
        <f t="shared" si="26"/>
        <v>60.000941999999995</v>
      </c>
      <c r="W406" s="3"/>
      <c r="AH406" t="str">
        <v>Preston A. Whitmore II</v>
      </c>
      <c r="AI406" s="4">
        <f t="shared" si="27"/>
        <v>4.0999999999999996</v>
      </c>
    </row>
    <row r="407" spans="1:35" x14ac:dyDescent="0.3">
      <c r="A407" t="s">
        <v>9</v>
      </c>
      <c r="B407" t="s">
        <v>1067</v>
      </c>
      <c r="C407">
        <v>109</v>
      </c>
      <c r="D407">
        <v>69800000</v>
      </c>
      <c r="E407" s="3">
        <f t="shared" si="24"/>
        <v>69.8</v>
      </c>
      <c r="F407" t="s">
        <v>205</v>
      </c>
      <c r="G407" t="s">
        <v>1795</v>
      </c>
      <c r="N407" t="s">
        <v>2203</v>
      </c>
      <c r="O407" t="s">
        <v>12</v>
      </c>
      <c r="P407" t="s">
        <v>13</v>
      </c>
      <c r="Q407" t="s">
        <v>90</v>
      </c>
      <c r="R407" s="3">
        <f t="shared" si="25"/>
        <v>10</v>
      </c>
      <c r="S407">
        <v>10000000</v>
      </c>
      <c r="T407">
        <v>1980</v>
      </c>
      <c r="U407">
        <v>6.1</v>
      </c>
      <c r="V407" s="3">
        <f t="shared" si="26"/>
        <v>59.8</v>
      </c>
      <c r="W407" s="3"/>
      <c r="AH407" t="str">
        <v>George Tillman Jr.</v>
      </c>
      <c r="AI407" s="4">
        <f t="shared" si="27"/>
        <v>6.9250000000000007</v>
      </c>
    </row>
    <row r="408" spans="1:35" x14ac:dyDescent="0.3">
      <c r="A408" t="s">
        <v>9</v>
      </c>
      <c r="B408" t="s">
        <v>255</v>
      </c>
      <c r="C408">
        <v>110</v>
      </c>
      <c r="D408">
        <v>134568845</v>
      </c>
      <c r="E408" s="3">
        <f t="shared" si="24"/>
        <v>134.56884500000001</v>
      </c>
      <c r="F408" t="s">
        <v>171</v>
      </c>
      <c r="G408" t="s">
        <v>1792</v>
      </c>
      <c r="H408" t="s">
        <v>1786</v>
      </c>
      <c r="I408" t="s">
        <v>918</v>
      </c>
      <c r="N408" t="s">
        <v>2204</v>
      </c>
      <c r="O408" t="s">
        <v>12</v>
      </c>
      <c r="P408" t="s">
        <v>13</v>
      </c>
      <c r="Q408" t="s">
        <v>90</v>
      </c>
      <c r="R408" s="3">
        <f t="shared" si="25"/>
        <v>75</v>
      </c>
      <c r="S408">
        <v>75000000</v>
      </c>
      <c r="T408">
        <v>2008</v>
      </c>
      <c r="U408">
        <v>6.7</v>
      </c>
      <c r="V408" s="3">
        <f t="shared" si="26"/>
        <v>59.56884500000001</v>
      </c>
      <c r="W408" s="3"/>
      <c r="AH408" t="str">
        <v>Don Bluth</v>
      </c>
      <c r="AI408" s="4">
        <f t="shared" si="27"/>
        <v>7</v>
      </c>
    </row>
    <row r="409" spans="1:35" x14ac:dyDescent="0.3">
      <c r="A409" t="s">
        <v>9</v>
      </c>
      <c r="B409" t="s">
        <v>760</v>
      </c>
      <c r="C409">
        <v>126</v>
      </c>
      <c r="D409">
        <v>71502303</v>
      </c>
      <c r="E409" s="3">
        <f t="shared" si="24"/>
        <v>71.502302999999998</v>
      </c>
      <c r="F409" t="s">
        <v>134</v>
      </c>
      <c r="G409" t="s">
        <v>205</v>
      </c>
      <c r="H409" t="s">
        <v>356</v>
      </c>
      <c r="I409" t="s">
        <v>1788</v>
      </c>
      <c r="N409" t="s">
        <v>2205</v>
      </c>
      <c r="O409" t="s">
        <v>12</v>
      </c>
      <c r="P409" t="s">
        <v>13</v>
      </c>
      <c r="Q409" t="s">
        <v>90</v>
      </c>
      <c r="R409" s="3">
        <f t="shared" si="25"/>
        <v>12</v>
      </c>
      <c r="S409">
        <v>12000000</v>
      </c>
      <c r="T409">
        <v>2004</v>
      </c>
      <c r="U409">
        <v>7.5</v>
      </c>
      <c r="V409" s="3">
        <f t="shared" si="26"/>
        <v>59.502302999999998</v>
      </c>
      <c r="W409" s="3"/>
      <c r="AH409" t="str">
        <v>Scott Hicks</v>
      </c>
      <c r="AI409" s="4">
        <f t="shared" si="27"/>
        <v>6.839999999999999</v>
      </c>
    </row>
    <row r="410" spans="1:35" x14ac:dyDescent="0.3">
      <c r="A410" t="s">
        <v>9</v>
      </c>
      <c r="B410" t="s">
        <v>142</v>
      </c>
      <c r="C410">
        <v>105</v>
      </c>
      <c r="D410">
        <v>76400000</v>
      </c>
      <c r="E410" s="3">
        <f t="shared" si="24"/>
        <v>76.400000000000006</v>
      </c>
      <c r="F410" t="s">
        <v>171</v>
      </c>
      <c r="G410" t="s">
        <v>134</v>
      </c>
      <c r="H410" t="s">
        <v>1787</v>
      </c>
      <c r="N410" t="s">
        <v>2206</v>
      </c>
      <c r="O410" t="s">
        <v>12</v>
      </c>
      <c r="P410" t="s">
        <v>13</v>
      </c>
      <c r="Q410" t="s">
        <v>24</v>
      </c>
      <c r="R410" s="3">
        <f t="shared" si="25"/>
        <v>17</v>
      </c>
      <c r="S410">
        <v>17000000</v>
      </c>
      <c r="T410">
        <v>1984</v>
      </c>
      <c r="U410">
        <v>6.6</v>
      </c>
      <c r="V410" s="3">
        <f t="shared" si="26"/>
        <v>59.400000000000006</v>
      </c>
      <c r="W410" s="3"/>
      <c r="AH410" t="str">
        <v>Taylor Hackford</v>
      </c>
      <c r="AI410" s="4">
        <f t="shared" si="27"/>
        <v>6.8833333333333329</v>
      </c>
    </row>
    <row r="411" spans="1:35" x14ac:dyDescent="0.3">
      <c r="A411" t="s">
        <v>9</v>
      </c>
      <c r="B411" t="s">
        <v>941</v>
      </c>
      <c r="C411">
        <v>87</v>
      </c>
      <c r="D411">
        <v>64267897</v>
      </c>
      <c r="E411" s="3">
        <f t="shared" si="24"/>
        <v>64.267897000000005</v>
      </c>
      <c r="F411" t="s">
        <v>205</v>
      </c>
      <c r="G411" t="s">
        <v>20</v>
      </c>
      <c r="N411" t="s">
        <v>2207</v>
      </c>
      <c r="O411" t="s">
        <v>12</v>
      </c>
      <c r="P411" t="s">
        <v>13</v>
      </c>
      <c r="Q411" t="s">
        <v>90</v>
      </c>
      <c r="R411" s="3">
        <f t="shared" si="25"/>
        <v>5</v>
      </c>
      <c r="S411">
        <v>5000000</v>
      </c>
      <c r="T411">
        <v>2002</v>
      </c>
      <c r="U411">
        <v>6.6</v>
      </c>
      <c r="V411" s="3">
        <f t="shared" si="26"/>
        <v>59.267897000000005</v>
      </c>
      <c r="W411" s="3"/>
      <c r="AH411" t="str">
        <v>Charles Martin Smith</v>
      </c>
      <c r="AI411" s="4">
        <f t="shared" si="27"/>
        <v>6.1333333333333329</v>
      </c>
    </row>
    <row r="412" spans="1:35" x14ac:dyDescent="0.3">
      <c r="A412" t="s">
        <v>9</v>
      </c>
      <c r="B412" t="s">
        <v>53</v>
      </c>
      <c r="C412">
        <v>136</v>
      </c>
      <c r="D412">
        <v>134006721</v>
      </c>
      <c r="E412" s="3">
        <f t="shared" si="24"/>
        <v>134.006721</v>
      </c>
      <c r="F412" t="s">
        <v>171</v>
      </c>
      <c r="G412" t="s">
        <v>134</v>
      </c>
      <c r="H412" t="s">
        <v>918</v>
      </c>
      <c r="N412" t="s">
        <v>2208</v>
      </c>
      <c r="O412" t="s">
        <v>12</v>
      </c>
      <c r="P412" t="s">
        <v>13</v>
      </c>
      <c r="Q412" t="s">
        <v>90</v>
      </c>
      <c r="R412" s="3">
        <f t="shared" si="25"/>
        <v>75</v>
      </c>
      <c r="S412">
        <v>75000000</v>
      </c>
      <c r="T412">
        <v>1996</v>
      </c>
      <c r="U412">
        <v>7.4</v>
      </c>
      <c r="V412" s="3">
        <f t="shared" si="26"/>
        <v>59.006720999999999</v>
      </c>
      <c r="W412" s="3"/>
      <c r="AH412" t="str">
        <v>Ole Bornedal</v>
      </c>
      <c r="AI412" s="4">
        <f t="shared" si="27"/>
        <v>5.9</v>
      </c>
    </row>
    <row r="413" spans="1:35" x14ac:dyDescent="0.3">
      <c r="A413" t="s">
        <v>9</v>
      </c>
      <c r="B413" t="s">
        <v>759</v>
      </c>
      <c r="C413">
        <v>108</v>
      </c>
      <c r="D413">
        <v>83813460</v>
      </c>
      <c r="E413" s="3">
        <f t="shared" si="24"/>
        <v>83.813460000000006</v>
      </c>
      <c r="F413" t="s">
        <v>356</v>
      </c>
      <c r="G413" t="s">
        <v>1788</v>
      </c>
      <c r="N413" t="s">
        <v>2209</v>
      </c>
      <c r="O413" t="s">
        <v>12</v>
      </c>
      <c r="P413" t="s">
        <v>13</v>
      </c>
      <c r="Q413" t="s">
        <v>90</v>
      </c>
      <c r="R413" s="3">
        <f t="shared" si="25"/>
        <v>25</v>
      </c>
      <c r="S413">
        <v>25000000</v>
      </c>
      <c r="T413">
        <v>2009</v>
      </c>
      <c r="U413">
        <v>7.4</v>
      </c>
      <c r="V413" s="3">
        <f t="shared" si="26"/>
        <v>58.813460000000006</v>
      </c>
      <c r="W413" s="3"/>
      <c r="AH413" t="str">
        <v>Michael Mann</v>
      </c>
      <c r="AI413" s="4">
        <f t="shared" si="27"/>
        <v>7.0833333333333321</v>
      </c>
    </row>
    <row r="414" spans="1:35" x14ac:dyDescent="0.3">
      <c r="A414" t="s">
        <v>111</v>
      </c>
      <c r="B414" t="s">
        <v>53</v>
      </c>
      <c r="C414">
        <v>184</v>
      </c>
      <c r="D414">
        <v>198539855</v>
      </c>
      <c r="E414" s="3">
        <f t="shared" si="24"/>
        <v>198.53985499999999</v>
      </c>
      <c r="F414" t="s">
        <v>171</v>
      </c>
      <c r="G414" t="s">
        <v>356</v>
      </c>
      <c r="H414" t="s">
        <v>1794</v>
      </c>
      <c r="I414" t="s">
        <v>1788</v>
      </c>
      <c r="J414" t="s">
        <v>1795</v>
      </c>
      <c r="N414" t="s">
        <v>2210</v>
      </c>
      <c r="O414" t="s">
        <v>12</v>
      </c>
      <c r="P414" t="s">
        <v>13</v>
      </c>
      <c r="Q414" t="s">
        <v>14</v>
      </c>
      <c r="R414" s="3">
        <f t="shared" si="25"/>
        <v>140</v>
      </c>
      <c r="S414">
        <v>140000000</v>
      </c>
      <c r="T414">
        <v>2001</v>
      </c>
      <c r="U414">
        <v>6.1</v>
      </c>
      <c r="V414" s="3">
        <f t="shared" si="26"/>
        <v>58.539854999999989</v>
      </c>
      <c r="W414" s="3"/>
      <c r="AH414" t="str">
        <v>Gillian Armstrong</v>
      </c>
      <c r="AI414" s="4">
        <f t="shared" si="27"/>
        <v>7</v>
      </c>
    </row>
    <row r="415" spans="1:35" x14ac:dyDescent="0.3">
      <c r="A415" t="s">
        <v>9</v>
      </c>
      <c r="B415" t="s">
        <v>348</v>
      </c>
      <c r="C415">
        <v>125</v>
      </c>
      <c r="D415">
        <v>110476776</v>
      </c>
      <c r="E415" s="3">
        <f t="shared" si="24"/>
        <v>110.476776</v>
      </c>
      <c r="F415" t="s">
        <v>205</v>
      </c>
      <c r="G415" t="s">
        <v>1788</v>
      </c>
      <c r="N415" t="s">
        <v>2211</v>
      </c>
      <c r="O415" t="s">
        <v>12</v>
      </c>
      <c r="P415" t="s">
        <v>13</v>
      </c>
      <c r="Q415" t="s">
        <v>14</v>
      </c>
      <c r="R415" s="3">
        <f t="shared" si="25"/>
        <v>52</v>
      </c>
      <c r="S415">
        <v>52000000</v>
      </c>
      <c r="T415">
        <v>2010</v>
      </c>
      <c r="U415">
        <v>5.7</v>
      </c>
      <c r="V415" s="3">
        <f t="shared" si="26"/>
        <v>58.476776000000001</v>
      </c>
      <c r="W415" s="3"/>
      <c r="AH415" t="str">
        <v>Robert Schwentke</v>
      </c>
      <c r="AI415" s="4">
        <f t="shared" si="27"/>
        <v>6.3500000000000005</v>
      </c>
    </row>
    <row r="416" spans="1:35" x14ac:dyDescent="0.3">
      <c r="A416" t="s">
        <v>9</v>
      </c>
      <c r="B416" t="s">
        <v>156</v>
      </c>
      <c r="C416">
        <v>98</v>
      </c>
      <c r="D416">
        <v>68353550</v>
      </c>
      <c r="E416" s="3">
        <f t="shared" si="24"/>
        <v>68.353549999999998</v>
      </c>
      <c r="F416" t="s">
        <v>205</v>
      </c>
      <c r="G416" t="s">
        <v>1797</v>
      </c>
      <c r="N416" t="s">
        <v>2212</v>
      </c>
      <c r="O416" t="s">
        <v>12</v>
      </c>
      <c r="P416" t="s">
        <v>13</v>
      </c>
      <c r="Q416" t="s">
        <v>14</v>
      </c>
      <c r="R416" s="3">
        <f t="shared" si="25"/>
        <v>10</v>
      </c>
      <c r="S416">
        <v>10000000</v>
      </c>
      <c r="T416">
        <v>2000</v>
      </c>
      <c r="U416">
        <v>5.9</v>
      </c>
      <c r="V416" s="3">
        <f t="shared" si="26"/>
        <v>58.353549999999998</v>
      </c>
      <c r="W416" s="3"/>
      <c r="AH416" t="str">
        <v>Colin Higgins</v>
      </c>
      <c r="AI416" s="4">
        <f t="shared" si="27"/>
        <v>5.8</v>
      </c>
    </row>
    <row r="417" spans="1:35" x14ac:dyDescent="0.3">
      <c r="A417" t="s">
        <v>9</v>
      </c>
      <c r="B417" t="s">
        <v>47</v>
      </c>
      <c r="C417">
        <v>92</v>
      </c>
      <c r="D417">
        <v>73326666</v>
      </c>
      <c r="E417" s="3">
        <f t="shared" si="24"/>
        <v>73.326666000000003</v>
      </c>
      <c r="F417" t="s">
        <v>205</v>
      </c>
      <c r="G417" t="s">
        <v>1786</v>
      </c>
      <c r="N417" t="s">
        <v>2213</v>
      </c>
      <c r="O417" t="s">
        <v>12</v>
      </c>
      <c r="P417" t="s">
        <v>13</v>
      </c>
      <c r="Q417" t="s">
        <v>24</v>
      </c>
      <c r="R417" s="3">
        <f t="shared" si="25"/>
        <v>15</v>
      </c>
      <c r="S417">
        <v>15000000</v>
      </c>
      <c r="T417">
        <v>1988</v>
      </c>
      <c r="U417">
        <v>7.5</v>
      </c>
      <c r="V417" s="3">
        <f t="shared" si="26"/>
        <v>58.326666000000003</v>
      </c>
      <c r="W417" s="3"/>
      <c r="AH417" t="str">
        <v>Glenn Ficarra</v>
      </c>
      <c r="AI417" s="4">
        <f t="shared" si="27"/>
        <v>6.8666666666666671</v>
      </c>
    </row>
    <row r="418" spans="1:35" x14ac:dyDescent="0.3">
      <c r="A418" t="s">
        <v>9</v>
      </c>
      <c r="B418" t="s">
        <v>283</v>
      </c>
      <c r="C418">
        <v>109</v>
      </c>
      <c r="D418">
        <v>123307945</v>
      </c>
      <c r="E418" s="3">
        <f t="shared" si="24"/>
        <v>123.307945</v>
      </c>
      <c r="F418" t="s">
        <v>205</v>
      </c>
      <c r="G418" t="s">
        <v>1788</v>
      </c>
      <c r="H418" t="s">
        <v>1787</v>
      </c>
      <c r="N418" t="s">
        <v>2214</v>
      </c>
      <c r="O418" t="s">
        <v>12</v>
      </c>
      <c r="P418" t="s">
        <v>13</v>
      </c>
      <c r="Q418" t="s">
        <v>14</v>
      </c>
      <c r="R418" s="3">
        <f t="shared" si="25"/>
        <v>65</v>
      </c>
      <c r="S418">
        <v>65000000</v>
      </c>
      <c r="T418">
        <v>2000</v>
      </c>
      <c r="U418">
        <v>4.3</v>
      </c>
      <c r="V418" s="3">
        <f t="shared" si="26"/>
        <v>58.307945000000004</v>
      </c>
      <c r="W418" s="3"/>
      <c r="AH418" t="str">
        <v>Clay Kaytis</v>
      </c>
      <c r="AI418" s="4">
        <f t="shared" si="27"/>
        <v>6.3</v>
      </c>
    </row>
    <row r="419" spans="1:35" x14ac:dyDescent="0.3">
      <c r="A419" t="s">
        <v>9</v>
      </c>
      <c r="B419" t="s">
        <v>215</v>
      </c>
      <c r="C419">
        <v>98</v>
      </c>
      <c r="D419">
        <v>84136909</v>
      </c>
      <c r="E419" s="3">
        <f t="shared" si="24"/>
        <v>84.136909000000003</v>
      </c>
      <c r="F419" t="s">
        <v>205</v>
      </c>
      <c r="N419" t="s">
        <v>2215</v>
      </c>
      <c r="O419" t="s">
        <v>12</v>
      </c>
      <c r="P419" t="s">
        <v>13</v>
      </c>
      <c r="Q419" t="s">
        <v>14</v>
      </c>
      <c r="R419" s="3">
        <f t="shared" si="25"/>
        <v>26</v>
      </c>
      <c r="S419">
        <v>26000000</v>
      </c>
      <c r="T419">
        <v>2004</v>
      </c>
      <c r="U419">
        <v>7.2</v>
      </c>
      <c r="V419" s="3">
        <f t="shared" si="26"/>
        <v>58.136909000000003</v>
      </c>
      <c r="W419" s="3"/>
      <c r="AH419" t="str">
        <v>Todd Field</v>
      </c>
      <c r="AI419" s="4">
        <f t="shared" si="27"/>
        <v>7.55</v>
      </c>
    </row>
    <row r="420" spans="1:35" x14ac:dyDescent="0.3">
      <c r="A420" t="s">
        <v>9</v>
      </c>
      <c r="B420" t="s">
        <v>92</v>
      </c>
      <c r="C420">
        <v>87</v>
      </c>
      <c r="D420">
        <v>133103929</v>
      </c>
      <c r="E420" s="3">
        <f t="shared" si="24"/>
        <v>133.10392899999999</v>
      </c>
      <c r="F420" t="s">
        <v>134</v>
      </c>
      <c r="G420" t="s">
        <v>1790</v>
      </c>
      <c r="H420" t="s">
        <v>205</v>
      </c>
      <c r="I420" t="s">
        <v>1789</v>
      </c>
      <c r="J420" t="s">
        <v>1786</v>
      </c>
      <c r="K420" t="s">
        <v>1798</v>
      </c>
      <c r="N420" t="s">
        <v>2216</v>
      </c>
      <c r="O420" t="s">
        <v>12</v>
      </c>
      <c r="P420" t="s">
        <v>13</v>
      </c>
      <c r="Q420" t="s">
        <v>52</v>
      </c>
      <c r="R420" s="3">
        <f t="shared" si="25"/>
        <v>75</v>
      </c>
      <c r="S420">
        <v>75000000</v>
      </c>
      <c r="T420">
        <v>2011</v>
      </c>
      <c r="U420">
        <v>4.4000000000000004</v>
      </c>
      <c r="V420" s="3">
        <f t="shared" si="26"/>
        <v>58.103928999999994</v>
      </c>
      <c r="W420" s="3"/>
      <c r="AH420" t="str">
        <v>Frank Miller</v>
      </c>
      <c r="AI420" s="4">
        <f t="shared" si="27"/>
        <v>6.4666666666666659</v>
      </c>
    </row>
    <row r="421" spans="1:35" x14ac:dyDescent="0.3">
      <c r="A421" t="s">
        <v>9</v>
      </c>
      <c r="B421" t="s">
        <v>1225</v>
      </c>
      <c r="C421">
        <v>110</v>
      </c>
      <c r="D421">
        <v>70011073</v>
      </c>
      <c r="E421" s="3">
        <f t="shared" si="24"/>
        <v>70.011072999999996</v>
      </c>
      <c r="F421" t="s">
        <v>171</v>
      </c>
      <c r="G421" t="s">
        <v>134</v>
      </c>
      <c r="H421" t="s">
        <v>356</v>
      </c>
      <c r="I421" t="s">
        <v>918</v>
      </c>
      <c r="J421" t="s">
        <v>1795</v>
      </c>
      <c r="N421" t="s">
        <v>2217</v>
      </c>
      <c r="O421" t="s">
        <v>12</v>
      </c>
      <c r="P421" t="s">
        <v>13</v>
      </c>
      <c r="Q421" t="s">
        <v>90</v>
      </c>
      <c r="R421" s="3">
        <f t="shared" si="25"/>
        <v>12</v>
      </c>
      <c r="S421">
        <v>12000000</v>
      </c>
      <c r="T421">
        <v>2012</v>
      </c>
      <c r="U421">
        <v>6.5</v>
      </c>
      <c r="V421" s="3">
        <f t="shared" si="26"/>
        <v>58.011072999999996</v>
      </c>
      <c r="W421" s="3"/>
      <c r="AH421" t="str">
        <v>Wes Anderson</v>
      </c>
      <c r="AI421" s="4">
        <f t="shared" si="27"/>
        <v>7.6285714285714272</v>
      </c>
    </row>
    <row r="422" spans="1:35" x14ac:dyDescent="0.3">
      <c r="A422" t="s">
        <v>9</v>
      </c>
      <c r="B422" t="s">
        <v>94</v>
      </c>
      <c r="C422">
        <v>102</v>
      </c>
      <c r="D422">
        <v>222487711</v>
      </c>
      <c r="E422" s="3">
        <f t="shared" si="24"/>
        <v>222.48771099999999</v>
      </c>
      <c r="F422" t="s">
        <v>171</v>
      </c>
      <c r="G422" t="s">
        <v>134</v>
      </c>
      <c r="H422" t="s">
        <v>1790</v>
      </c>
      <c r="I422" t="s">
        <v>205</v>
      </c>
      <c r="J422" t="s">
        <v>356</v>
      </c>
      <c r="K422" t="s">
        <v>1789</v>
      </c>
      <c r="L422" t="s">
        <v>1787</v>
      </c>
      <c r="N422" t="s">
        <v>2218</v>
      </c>
      <c r="O422" t="s">
        <v>12</v>
      </c>
      <c r="P422" t="s">
        <v>13</v>
      </c>
      <c r="Q422" t="s">
        <v>24</v>
      </c>
      <c r="R422" s="3">
        <f t="shared" si="25"/>
        <v>165</v>
      </c>
      <c r="S422">
        <v>165000000</v>
      </c>
      <c r="T422">
        <v>2014</v>
      </c>
      <c r="U422">
        <v>7.9</v>
      </c>
      <c r="V422" s="3">
        <f t="shared" si="26"/>
        <v>57.48771099999999</v>
      </c>
      <c r="W422" s="3"/>
      <c r="AH422" t="str">
        <v>David Ayer</v>
      </c>
      <c r="AI422" s="4">
        <f t="shared" si="27"/>
        <v>6.95</v>
      </c>
    </row>
    <row r="423" spans="1:35" x14ac:dyDescent="0.3">
      <c r="A423" t="s">
        <v>9</v>
      </c>
      <c r="B423" t="s">
        <v>850</v>
      </c>
      <c r="C423">
        <v>107</v>
      </c>
      <c r="D423">
        <v>63231524</v>
      </c>
      <c r="E423" s="3">
        <f t="shared" si="24"/>
        <v>63.231524</v>
      </c>
      <c r="F423" t="s">
        <v>205</v>
      </c>
      <c r="G423" t="s">
        <v>356</v>
      </c>
      <c r="H423" t="s">
        <v>1788</v>
      </c>
      <c r="N423" t="s">
        <v>2219</v>
      </c>
      <c r="O423" t="s">
        <v>12</v>
      </c>
      <c r="P423" t="s">
        <v>13</v>
      </c>
      <c r="Q423" t="s">
        <v>14</v>
      </c>
      <c r="R423" s="3">
        <f t="shared" si="25"/>
        <v>6</v>
      </c>
      <c r="S423">
        <v>6000000</v>
      </c>
      <c r="T423">
        <v>2006</v>
      </c>
      <c r="U423">
        <v>5</v>
      </c>
      <c r="V423" s="3">
        <f t="shared" si="26"/>
        <v>57.231524</v>
      </c>
      <c r="W423" s="3"/>
      <c r="AH423" t="str">
        <v>Danny Leiner</v>
      </c>
      <c r="AI423" s="4">
        <f t="shared" si="27"/>
        <v>6.3</v>
      </c>
    </row>
    <row r="424" spans="1:35" x14ac:dyDescent="0.3">
      <c r="A424" t="s">
        <v>9</v>
      </c>
      <c r="B424" t="s">
        <v>403</v>
      </c>
      <c r="C424">
        <v>93</v>
      </c>
      <c r="D424">
        <v>118153533</v>
      </c>
      <c r="E424" s="3">
        <f t="shared" si="24"/>
        <v>118.153533</v>
      </c>
      <c r="F424" t="s">
        <v>205</v>
      </c>
      <c r="G424" t="s">
        <v>1797</v>
      </c>
      <c r="N424" t="s">
        <v>2220</v>
      </c>
      <c r="O424" t="s">
        <v>12</v>
      </c>
      <c r="P424" t="s">
        <v>13</v>
      </c>
      <c r="Q424" t="s">
        <v>14</v>
      </c>
      <c r="R424" s="3">
        <f t="shared" si="25"/>
        <v>61</v>
      </c>
      <c r="S424">
        <v>61000000</v>
      </c>
      <c r="T424">
        <v>2007</v>
      </c>
      <c r="U424">
        <v>6.3</v>
      </c>
      <c r="V424" s="3">
        <f t="shared" si="26"/>
        <v>57.153532999999996</v>
      </c>
      <c r="W424" s="3"/>
      <c r="AH424" t="str">
        <v>Lewis Gilbert</v>
      </c>
      <c r="AI424" s="4">
        <f t="shared" si="27"/>
        <v>6.7666666666666666</v>
      </c>
    </row>
    <row r="425" spans="1:35" x14ac:dyDescent="0.3">
      <c r="A425" t="s">
        <v>9</v>
      </c>
      <c r="B425" t="s">
        <v>293</v>
      </c>
      <c r="C425">
        <v>95</v>
      </c>
      <c r="D425">
        <v>113006880</v>
      </c>
      <c r="E425" s="3">
        <f t="shared" si="24"/>
        <v>113.00688</v>
      </c>
      <c r="F425" t="s">
        <v>171</v>
      </c>
      <c r="G425" t="s">
        <v>205</v>
      </c>
      <c r="H425" t="s">
        <v>356</v>
      </c>
      <c r="I425" t="s">
        <v>1789</v>
      </c>
      <c r="J425" t="s">
        <v>918</v>
      </c>
      <c r="N425" t="s">
        <v>2221</v>
      </c>
      <c r="O425" t="s">
        <v>12</v>
      </c>
      <c r="P425" t="s">
        <v>49</v>
      </c>
      <c r="Q425" t="s">
        <v>24</v>
      </c>
      <c r="R425" s="3">
        <f t="shared" si="25"/>
        <v>56</v>
      </c>
      <c r="S425">
        <v>56000000</v>
      </c>
      <c r="T425">
        <v>2005</v>
      </c>
      <c r="U425">
        <v>5.5</v>
      </c>
      <c r="V425" s="3">
        <f t="shared" si="26"/>
        <v>57.006879999999995</v>
      </c>
      <c r="W425" s="3"/>
      <c r="AH425" t="str">
        <v>Cory Edwards</v>
      </c>
      <c r="AI425" s="4">
        <f t="shared" si="27"/>
        <v>6.5</v>
      </c>
    </row>
    <row r="426" spans="1:35" x14ac:dyDescent="0.3">
      <c r="A426" t="s">
        <v>9</v>
      </c>
      <c r="B426" t="s">
        <v>101</v>
      </c>
      <c r="C426">
        <v>120</v>
      </c>
      <c r="D426">
        <v>96917897</v>
      </c>
      <c r="E426" s="3">
        <f t="shared" si="24"/>
        <v>96.917896999999996</v>
      </c>
      <c r="F426" t="s">
        <v>1793</v>
      </c>
      <c r="G426" t="s">
        <v>356</v>
      </c>
      <c r="N426" t="s">
        <v>2222</v>
      </c>
      <c r="O426" t="s">
        <v>12</v>
      </c>
      <c r="P426" t="s">
        <v>13</v>
      </c>
      <c r="Q426" t="s">
        <v>14</v>
      </c>
      <c r="R426" s="3">
        <f t="shared" si="25"/>
        <v>40</v>
      </c>
      <c r="S426">
        <v>40000000</v>
      </c>
      <c r="T426">
        <v>2010</v>
      </c>
      <c r="U426">
        <v>7.7</v>
      </c>
      <c r="V426" s="3">
        <f t="shared" si="26"/>
        <v>56.917896999999996</v>
      </c>
      <c r="W426" s="3"/>
      <c r="AH426" t="str">
        <v>Gary Fleder</v>
      </c>
      <c r="AI426" s="4">
        <f t="shared" si="27"/>
        <v>6.6166666666666671</v>
      </c>
    </row>
    <row r="427" spans="1:35" x14ac:dyDescent="0.3">
      <c r="A427" t="s">
        <v>9</v>
      </c>
      <c r="B427" t="s">
        <v>1475</v>
      </c>
      <c r="C427">
        <v>104</v>
      </c>
      <c r="D427">
        <v>71897215</v>
      </c>
      <c r="E427" s="3">
        <f t="shared" si="24"/>
        <v>71.897215000000003</v>
      </c>
      <c r="F427" t="s">
        <v>356</v>
      </c>
      <c r="G427" t="s">
        <v>620</v>
      </c>
      <c r="H427" t="s">
        <v>1796</v>
      </c>
      <c r="I427" t="s">
        <v>1787</v>
      </c>
      <c r="J427" t="s">
        <v>918</v>
      </c>
      <c r="N427" t="s">
        <v>2223</v>
      </c>
      <c r="O427" t="s">
        <v>12</v>
      </c>
      <c r="P427" t="s">
        <v>13</v>
      </c>
      <c r="Q427" t="s">
        <v>14</v>
      </c>
      <c r="R427" s="3">
        <f t="shared" si="25"/>
        <v>15</v>
      </c>
      <c r="S427">
        <v>15000000</v>
      </c>
      <c r="T427">
        <v>2016</v>
      </c>
      <c r="U427">
        <v>7.3</v>
      </c>
      <c r="V427" s="3">
        <f t="shared" si="26"/>
        <v>56.897215000000003</v>
      </c>
      <c r="W427" s="3"/>
      <c r="AH427" t="str">
        <v>Lawrence Guterman</v>
      </c>
      <c r="AI427" s="4">
        <f t="shared" si="27"/>
        <v>3.7</v>
      </c>
    </row>
    <row r="428" spans="1:35" x14ac:dyDescent="0.3">
      <c r="A428" t="s">
        <v>9</v>
      </c>
      <c r="B428" t="s">
        <v>301</v>
      </c>
      <c r="C428">
        <v>93</v>
      </c>
      <c r="D428">
        <v>101702060</v>
      </c>
      <c r="E428" s="3">
        <f t="shared" si="24"/>
        <v>101.70206</v>
      </c>
      <c r="F428" t="s">
        <v>171</v>
      </c>
      <c r="G428" t="s">
        <v>134</v>
      </c>
      <c r="H428" t="s">
        <v>1789</v>
      </c>
      <c r="I428" t="s">
        <v>1786</v>
      </c>
      <c r="J428" t="s">
        <v>1787</v>
      </c>
      <c r="N428" t="s">
        <v>2224</v>
      </c>
      <c r="O428" t="s">
        <v>12</v>
      </c>
      <c r="P428" t="s">
        <v>13</v>
      </c>
      <c r="Q428" t="s">
        <v>24</v>
      </c>
      <c r="R428" s="3">
        <f t="shared" si="25"/>
        <v>45</v>
      </c>
      <c r="S428">
        <v>45000000</v>
      </c>
      <c r="T428">
        <v>2008</v>
      </c>
      <c r="U428">
        <v>5.8</v>
      </c>
      <c r="V428" s="3">
        <f t="shared" si="26"/>
        <v>56.702060000000003</v>
      </c>
      <c r="W428" s="3"/>
      <c r="AH428" t="str">
        <v>Marc Lawrence</v>
      </c>
      <c r="AI428" s="4">
        <f t="shared" si="27"/>
        <v>5.4</v>
      </c>
    </row>
    <row r="429" spans="1:35" x14ac:dyDescent="0.3">
      <c r="A429" t="s">
        <v>9</v>
      </c>
      <c r="B429" t="s">
        <v>47</v>
      </c>
      <c r="C429">
        <v>115</v>
      </c>
      <c r="D429">
        <v>206456431</v>
      </c>
      <c r="E429" s="3">
        <f t="shared" si="24"/>
        <v>206.45643100000001</v>
      </c>
      <c r="F429" t="s">
        <v>134</v>
      </c>
      <c r="G429" t="s">
        <v>205</v>
      </c>
      <c r="H429" t="s">
        <v>1789</v>
      </c>
      <c r="I429" t="s">
        <v>1786</v>
      </c>
      <c r="N429" t="s">
        <v>2225</v>
      </c>
      <c r="O429" t="s">
        <v>12</v>
      </c>
      <c r="P429" t="s">
        <v>13</v>
      </c>
      <c r="Q429" t="s">
        <v>24</v>
      </c>
      <c r="R429" s="3">
        <f t="shared" si="25"/>
        <v>150</v>
      </c>
      <c r="S429">
        <v>150000000</v>
      </c>
      <c r="T429">
        <v>2005</v>
      </c>
      <c r="U429">
        <v>6.7</v>
      </c>
      <c r="V429" s="3">
        <f t="shared" si="26"/>
        <v>56.456431000000009</v>
      </c>
      <c r="W429" s="3"/>
      <c r="AH429" t="str">
        <v>McG</v>
      </c>
      <c r="AI429" s="4">
        <f t="shared" si="27"/>
        <v>6.083333333333333</v>
      </c>
    </row>
    <row r="430" spans="1:35" x14ac:dyDescent="0.3">
      <c r="A430" t="s">
        <v>9</v>
      </c>
      <c r="B430" t="s">
        <v>119</v>
      </c>
      <c r="C430">
        <v>139</v>
      </c>
      <c r="D430">
        <v>136448821</v>
      </c>
      <c r="E430" s="3">
        <f t="shared" si="24"/>
        <v>136.44882100000001</v>
      </c>
      <c r="F430" t="s">
        <v>1792</v>
      </c>
      <c r="G430" t="s">
        <v>918</v>
      </c>
      <c r="N430" t="s">
        <v>2226</v>
      </c>
      <c r="O430" t="s">
        <v>12</v>
      </c>
      <c r="P430" t="s">
        <v>13</v>
      </c>
      <c r="Q430" t="s">
        <v>90</v>
      </c>
      <c r="R430" s="3">
        <f t="shared" si="25"/>
        <v>80</v>
      </c>
      <c r="S430">
        <v>80000000</v>
      </c>
      <c r="T430">
        <v>1996</v>
      </c>
      <c r="U430">
        <v>6.6</v>
      </c>
      <c r="V430" s="3">
        <f t="shared" si="26"/>
        <v>56.448821000000009</v>
      </c>
      <c r="W430" s="3"/>
      <c r="AH430" t="str">
        <v>Jane Campion</v>
      </c>
      <c r="AI430" s="4">
        <f t="shared" si="27"/>
        <v>6.6333333333333329</v>
      </c>
    </row>
    <row r="431" spans="1:35" x14ac:dyDescent="0.3">
      <c r="A431" t="s">
        <v>9</v>
      </c>
      <c r="B431" t="s">
        <v>93</v>
      </c>
      <c r="C431">
        <v>111</v>
      </c>
      <c r="D431">
        <v>206435493</v>
      </c>
      <c r="E431" s="3">
        <f t="shared" si="24"/>
        <v>206.43549300000001</v>
      </c>
      <c r="F431" t="s">
        <v>1790</v>
      </c>
      <c r="G431" t="s">
        <v>205</v>
      </c>
      <c r="H431" t="s">
        <v>1789</v>
      </c>
      <c r="I431" t="s">
        <v>1786</v>
      </c>
      <c r="N431" t="s">
        <v>2227</v>
      </c>
      <c r="O431" t="s">
        <v>12</v>
      </c>
      <c r="P431" t="s">
        <v>13</v>
      </c>
      <c r="Q431" t="s">
        <v>52</v>
      </c>
      <c r="R431" s="3">
        <f t="shared" si="25"/>
        <v>150</v>
      </c>
      <c r="S431">
        <v>150000000</v>
      </c>
      <c r="T431">
        <v>2007</v>
      </c>
      <c r="U431">
        <v>8</v>
      </c>
      <c r="V431" s="3">
        <f t="shared" si="26"/>
        <v>56.435493000000008</v>
      </c>
      <c r="W431" s="3"/>
      <c r="AH431" t="str">
        <v>John Schlesinger</v>
      </c>
      <c r="AI431" s="4">
        <f t="shared" si="27"/>
        <v>5.4</v>
      </c>
    </row>
    <row r="432" spans="1:35" x14ac:dyDescent="0.3">
      <c r="A432" t="s">
        <v>9</v>
      </c>
      <c r="B432" t="s">
        <v>431</v>
      </c>
      <c r="C432">
        <v>101</v>
      </c>
      <c r="D432">
        <v>70906973</v>
      </c>
      <c r="E432" s="3">
        <f t="shared" si="24"/>
        <v>70.906972999999994</v>
      </c>
      <c r="F432" t="s">
        <v>205</v>
      </c>
      <c r="G432" t="s">
        <v>1786</v>
      </c>
      <c r="H432" t="s">
        <v>1788</v>
      </c>
      <c r="N432" t="s">
        <v>2228</v>
      </c>
      <c r="O432" t="s">
        <v>12</v>
      </c>
      <c r="P432" t="s">
        <v>13</v>
      </c>
      <c r="Q432" t="s">
        <v>24</v>
      </c>
      <c r="R432" s="3">
        <f t="shared" si="25"/>
        <v>14.6</v>
      </c>
      <c r="S432">
        <v>14600000</v>
      </c>
      <c r="T432">
        <v>1993</v>
      </c>
      <c r="U432">
        <v>8.1</v>
      </c>
      <c r="V432" s="3">
        <f t="shared" si="26"/>
        <v>56.306972999999992</v>
      </c>
      <c r="W432" s="3"/>
      <c r="AH432" t="str">
        <v>Alex Kendrick</v>
      </c>
      <c r="AI432" s="4">
        <f t="shared" si="27"/>
        <v>6.7333333333333334</v>
      </c>
    </row>
    <row r="433" spans="1:35" x14ac:dyDescent="0.3">
      <c r="A433" t="s">
        <v>9</v>
      </c>
      <c r="B433" t="s">
        <v>258</v>
      </c>
      <c r="C433">
        <v>161</v>
      </c>
      <c r="D433">
        <v>87100000</v>
      </c>
      <c r="E433" s="3">
        <f t="shared" si="24"/>
        <v>87.1</v>
      </c>
      <c r="F433" t="s">
        <v>1793</v>
      </c>
      <c r="G433" t="s">
        <v>356</v>
      </c>
      <c r="H433" t="s">
        <v>1788</v>
      </c>
      <c r="N433" t="s">
        <v>2229</v>
      </c>
      <c r="O433" t="s">
        <v>12</v>
      </c>
      <c r="P433" t="s">
        <v>13</v>
      </c>
      <c r="Q433" t="s">
        <v>24</v>
      </c>
      <c r="R433" s="3">
        <f t="shared" si="25"/>
        <v>31</v>
      </c>
      <c r="S433">
        <v>31000000</v>
      </c>
      <c r="T433">
        <v>1985</v>
      </c>
      <c r="U433">
        <v>7.2</v>
      </c>
      <c r="V433" s="3">
        <f t="shared" si="26"/>
        <v>56.099999999999994</v>
      </c>
      <c r="W433" s="3"/>
      <c r="AH433" t="str">
        <v>Simon West</v>
      </c>
      <c r="AI433" s="4">
        <f t="shared" si="27"/>
        <v>6.0857142857142863</v>
      </c>
    </row>
    <row r="434" spans="1:35" x14ac:dyDescent="0.3">
      <c r="A434" t="s">
        <v>9</v>
      </c>
      <c r="B434" t="s">
        <v>112</v>
      </c>
      <c r="C434">
        <v>145</v>
      </c>
      <c r="D434">
        <v>70001698</v>
      </c>
      <c r="E434" s="3">
        <f t="shared" si="24"/>
        <v>70.001698000000005</v>
      </c>
      <c r="F434" t="s">
        <v>1793</v>
      </c>
      <c r="G434" t="s">
        <v>356</v>
      </c>
      <c r="H434" t="s">
        <v>1795</v>
      </c>
      <c r="N434" t="s">
        <v>2230</v>
      </c>
      <c r="O434" t="s">
        <v>12</v>
      </c>
      <c r="P434" t="s">
        <v>13</v>
      </c>
      <c r="Q434" t="s">
        <v>90</v>
      </c>
      <c r="R434" s="3">
        <f t="shared" si="25"/>
        <v>14</v>
      </c>
      <c r="S434">
        <v>14000000</v>
      </c>
      <c r="T434">
        <v>1989</v>
      </c>
      <c r="U434">
        <v>7.2</v>
      </c>
      <c r="V434" s="3">
        <f t="shared" si="26"/>
        <v>56.001698000000005</v>
      </c>
      <c r="W434" s="3"/>
      <c r="AH434" t="str">
        <v>Scott Cooper</v>
      </c>
      <c r="AI434" s="4">
        <f t="shared" si="27"/>
        <v>7.0333333333333341</v>
      </c>
    </row>
    <row r="435" spans="1:35" x14ac:dyDescent="0.3">
      <c r="A435" t="s">
        <v>9</v>
      </c>
      <c r="B435" t="s">
        <v>433</v>
      </c>
      <c r="C435">
        <v>116</v>
      </c>
      <c r="D435">
        <v>105807520</v>
      </c>
      <c r="E435" s="3">
        <f t="shared" si="24"/>
        <v>105.80752</v>
      </c>
      <c r="F435" t="s">
        <v>205</v>
      </c>
      <c r="G435" t="s">
        <v>1788</v>
      </c>
      <c r="N435" t="s">
        <v>2231</v>
      </c>
      <c r="O435" t="s">
        <v>12</v>
      </c>
      <c r="P435" t="s">
        <v>13</v>
      </c>
      <c r="Q435" t="s">
        <v>14</v>
      </c>
      <c r="R435" s="3">
        <f t="shared" si="25"/>
        <v>50</v>
      </c>
      <c r="S435">
        <v>50000000</v>
      </c>
      <c r="T435">
        <v>2003</v>
      </c>
      <c r="U435">
        <v>6.4</v>
      </c>
      <c r="V435" s="3">
        <f t="shared" si="26"/>
        <v>55.807519999999997</v>
      </c>
      <c r="W435" s="3"/>
      <c r="AH435" t="str">
        <v>Pete Travis</v>
      </c>
      <c r="AI435" s="4">
        <f t="shared" si="27"/>
        <v>6.85</v>
      </c>
    </row>
    <row r="436" spans="1:35" x14ac:dyDescent="0.3">
      <c r="A436" t="s">
        <v>9</v>
      </c>
      <c r="B436" t="s">
        <v>263</v>
      </c>
      <c r="C436">
        <v>141</v>
      </c>
      <c r="D436">
        <v>100768056</v>
      </c>
      <c r="E436" s="3">
        <f t="shared" si="24"/>
        <v>100.768056</v>
      </c>
      <c r="F436" t="s">
        <v>1792</v>
      </c>
      <c r="G436" t="s">
        <v>356</v>
      </c>
      <c r="H436" t="s">
        <v>1796</v>
      </c>
      <c r="I436" t="s">
        <v>918</v>
      </c>
      <c r="N436" t="s">
        <v>2232</v>
      </c>
      <c r="O436" t="s">
        <v>12</v>
      </c>
      <c r="P436" t="s">
        <v>13</v>
      </c>
      <c r="Q436" t="s">
        <v>14</v>
      </c>
      <c r="R436" s="3">
        <f t="shared" si="25"/>
        <v>45</v>
      </c>
      <c r="S436">
        <v>45000000</v>
      </c>
      <c r="T436">
        <v>1993</v>
      </c>
      <c r="U436">
        <v>6.5</v>
      </c>
      <c r="V436" s="3">
        <f t="shared" si="26"/>
        <v>55.768056000000001</v>
      </c>
      <c r="W436" s="3"/>
      <c r="AH436" t="str">
        <v>Steve Miner</v>
      </c>
      <c r="AI436" s="4">
        <f t="shared" si="27"/>
        <v>5.76</v>
      </c>
    </row>
    <row r="437" spans="1:35" x14ac:dyDescent="0.3">
      <c r="A437" t="s">
        <v>9</v>
      </c>
      <c r="B437" t="s">
        <v>264</v>
      </c>
      <c r="C437">
        <v>157</v>
      </c>
      <c r="D437">
        <v>95720716</v>
      </c>
      <c r="E437" s="3">
        <f t="shared" si="24"/>
        <v>95.720715999999996</v>
      </c>
      <c r="F437" t="s">
        <v>356</v>
      </c>
      <c r="G437" t="s">
        <v>1794</v>
      </c>
      <c r="H437" t="s">
        <v>918</v>
      </c>
      <c r="N437" t="s">
        <v>2233</v>
      </c>
      <c r="O437" t="s">
        <v>12</v>
      </c>
      <c r="P437" t="s">
        <v>13</v>
      </c>
      <c r="Q437" t="s">
        <v>90</v>
      </c>
      <c r="R437" s="3">
        <f t="shared" si="25"/>
        <v>40</v>
      </c>
      <c r="S437">
        <v>40000000</v>
      </c>
      <c r="T437">
        <v>2012</v>
      </c>
      <c r="U437">
        <v>7.4</v>
      </c>
      <c r="V437" s="3">
        <f t="shared" si="26"/>
        <v>55.720715999999996</v>
      </c>
      <c r="W437" s="3"/>
      <c r="AH437" t="str">
        <v>Keenen Ivory Wayans</v>
      </c>
      <c r="AI437" s="4">
        <f t="shared" si="27"/>
        <v>5.1750000000000007</v>
      </c>
    </row>
    <row r="438" spans="1:35" x14ac:dyDescent="0.3">
      <c r="A438" t="s">
        <v>9</v>
      </c>
      <c r="B438" t="s">
        <v>250</v>
      </c>
      <c r="C438">
        <v>127</v>
      </c>
      <c r="D438">
        <v>75597042</v>
      </c>
      <c r="E438" s="3">
        <f t="shared" si="24"/>
        <v>75.597042000000002</v>
      </c>
      <c r="F438" t="s">
        <v>356</v>
      </c>
      <c r="G438" t="s">
        <v>1789</v>
      </c>
      <c r="H438" t="s">
        <v>1797</v>
      </c>
      <c r="N438" t="s">
        <v>2234</v>
      </c>
      <c r="O438" t="s">
        <v>12</v>
      </c>
      <c r="P438" t="s">
        <v>13</v>
      </c>
      <c r="Q438" t="s">
        <v>52</v>
      </c>
      <c r="R438" s="3">
        <f t="shared" si="25"/>
        <v>20</v>
      </c>
      <c r="S438">
        <v>20000000</v>
      </c>
      <c r="T438">
        <v>2002</v>
      </c>
      <c r="U438">
        <v>7</v>
      </c>
      <c r="V438" s="3">
        <f t="shared" si="26"/>
        <v>55.597042000000002</v>
      </c>
      <c r="W438" s="3"/>
      <c r="AH438" t="str">
        <v>Chris Stokes</v>
      </c>
      <c r="AI438" s="4">
        <f t="shared" si="27"/>
        <v>3.5</v>
      </c>
    </row>
    <row r="439" spans="1:35" x14ac:dyDescent="0.3">
      <c r="A439" t="s">
        <v>9</v>
      </c>
      <c r="B439" t="s">
        <v>757</v>
      </c>
      <c r="C439">
        <v>87</v>
      </c>
      <c r="D439">
        <v>85416609</v>
      </c>
      <c r="E439" s="3">
        <f t="shared" si="24"/>
        <v>85.416608999999994</v>
      </c>
      <c r="F439" t="s">
        <v>134</v>
      </c>
      <c r="G439" t="s">
        <v>1790</v>
      </c>
      <c r="H439" t="s">
        <v>205</v>
      </c>
      <c r="I439" t="s">
        <v>1789</v>
      </c>
      <c r="J439" t="s">
        <v>1786</v>
      </c>
      <c r="N439" t="s">
        <v>2235</v>
      </c>
      <c r="O439" t="s">
        <v>12</v>
      </c>
      <c r="P439" t="s">
        <v>13</v>
      </c>
      <c r="Q439" t="s">
        <v>24</v>
      </c>
      <c r="R439" s="3">
        <f t="shared" si="25"/>
        <v>30</v>
      </c>
      <c r="S439">
        <v>30000000</v>
      </c>
      <c r="T439">
        <v>2004</v>
      </c>
      <c r="U439">
        <v>7</v>
      </c>
      <c r="V439" s="3">
        <f t="shared" si="26"/>
        <v>55.416608999999994</v>
      </c>
      <c r="W439" s="3"/>
      <c r="AH439" t="str">
        <v>Ava DuVernay</v>
      </c>
      <c r="AI439" s="4">
        <f t="shared" si="27"/>
        <v>7.5</v>
      </c>
    </row>
    <row r="440" spans="1:35" x14ac:dyDescent="0.3">
      <c r="A440" t="s">
        <v>9</v>
      </c>
      <c r="B440" t="s">
        <v>72</v>
      </c>
      <c r="C440">
        <v>130</v>
      </c>
      <c r="D440">
        <v>155370362</v>
      </c>
      <c r="E440" s="3">
        <f t="shared" si="24"/>
        <v>155.370362</v>
      </c>
      <c r="F440" t="s">
        <v>356</v>
      </c>
      <c r="G440" t="s">
        <v>1786</v>
      </c>
      <c r="H440" t="s">
        <v>620</v>
      </c>
      <c r="I440" t="s">
        <v>1796</v>
      </c>
      <c r="J440" t="s">
        <v>918</v>
      </c>
      <c r="N440" t="s">
        <v>2236</v>
      </c>
      <c r="O440" t="s">
        <v>12</v>
      </c>
      <c r="P440" t="s">
        <v>13</v>
      </c>
      <c r="Q440" t="s">
        <v>14</v>
      </c>
      <c r="R440" s="3">
        <f t="shared" si="25"/>
        <v>100</v>
      </c>
      <c r="S440">
        <v>100000000</v>
      </c>
      <c r="T440">
        <v>2000</v>
      </c>
      <c r="U440">
        <v>6.6</v>
      </c>
      <c r="V440" s="3">
        <f t="shared" si="26"/>
        <v>55.370362</v>
      </c>
      <c r="W440" s="3"/>
      <c r="AH440" t="str">
        <v>Marc Webb</v>
      </c>
      <c r="AI440" s="4">
        <f t="shared" si="27"/>
        <v>7.1333333333333329</v>
      </c>
    </row>
    <row r="441" spans="1:35" x14ac:dyDescent="0.3">
      <c r="A441" t="s">
        <v>9</v>
      </c>
      <c r="B441" t="s">
        <v>18</v>
      </c>
      <c r="C441">
        <v>128</v>
      </c>
      <c r="D441">
        <v>205343774</v>
      </c>
      <c r="E441" s="3">
        <f t="shared" si="24"/>
        <v>205.343774</v>
      </c>
      <c r="F441" t="s">
        <v>171</v>
      </c>
      <c r="G441" t="s">
        <v>134</v>
      </c>
      <c r="N441" t="s">
        <v>2237</v>
      </c>
      <c r="O441" t="s">
        <v>12</v>
      </c>
      <c r="P441" t="s">
        <v>13</v>
      </c>
      <c r="Q441" t="s">
        <v>14</v>
      </c>
      <c r="R441" s="3">
        <f t="shared" si="25"/>
        <v>150</v>
      </c>
      <c r="S441">
        <v>150000000</v>
      </c>
      <c r="T441">
        <v>2005</v>
      </c>
      <c r="U441">
        <v>8.3000000000000007</v>
      </c>
      <c r="V441" s="3">
        <f t="shared" si="26"/>
        <v>55.343773999999996</v>
      </c>
      <c r="W441" s="3"/>
      <c r="AH441" t="str">
        <v>Cecil B. DeMille</v>
      </c>
      <c r="AI441" s="4">
        <f t="shared" si="27"/>
        <v>6.7</v>
      </c>
    </row>
    <row r="442" spans="1:35" x14ac:dyDescent="0.3">
      <c r="A442" t="s">
        <v>9</v>
      </c>
      <c r="B442" t="s">
        <v>483</v>
      </c>
      <c r="C442">
        <v>99</v>
      </c>
      <c r="D442">
        <v>72219395</v>
      </c>
      <c r="E442" s="3">
        <f t="shared" si="24"/>
        <v>72.219395000000006</v>
      </c>
      <c r="F442" t="s">
        <v>620</v>
      </c>
      <c r="G442" t="s">
        <v>1796</v>
      </c>
      <c r="H442" t="s">
        <v>918</v>
      </c>
      <c r="N442" t="s">
        <v>2238</v>
      </c>
      <c r="O442" t="s">
        <v>12</v>
      </c>
      <c r="P442" t="s">
        <v>13</v>
      </c>
      <c r="Q442" t="s">
        <v>90</v>
      </c>
      <c r="R442" s="3">
        <f t="shared" si="25"/>
        <v>17</v>
      </c>
      <c r="S442">
        <v>17000000</v>
      </c>
      <c r="T442">
        <v>1997</v>
      </c>
      <c r="U442">
        <v>5.6</v>
      </c>
      <c r="V442" s="3">
        <f t="shared" si="26"/>
        <v>55.219395000000006</v>
      </c>
      <c r="W442" s="3"/>
      <c r="AH442" t="str">
        <v>Christopher Cain</v>
      </c>
      <c r="AI442" s="4">
        <f t="shared" si="27"/>
        <v>6.8</v>
      </c>
    </row>
    <row r="443" spans="1:35" x14ac:dyDescent="0.3">
      <c r="A443" t="s">
        <v>9</v>
      </c>
      <c r="B443" t="s">
        <v>588</v>
      </c>
      <c r="C443">
        <v>150</v>
      </c>
      <c r="D443">
        <v>92173235</v>
      </c>
      <c r="E443" s="3">
        <f t="shared" si="24"/>
        <v>92.173235000000005</v>
      </c>
      <c r="F443" t="s">
        <v>1792</v>
      </c>
      <c r="G443" t="s">
        <v>356</v>
      </c>
      <c r="H443" t="s">
        <v>918</v>
      </c>
      <c r="N443" t="s">
        <v>2239</v>
      </c>
      <c r="O443" t="s">
        <v>12</v>
      </c>
      <c r="P443" t="s">
        <v>13</v>
      </c>
      <c r="Q443" t="s">
        <v>90</v>
      </c>
      <c r="R443" s="3">
        <f t="shared" si="25"/>
        <v>37</v>
      </c>
      <c r="S443">
        <v>37000000</v>
      </c>
      <c r="T443">
        <v>2010</v>
      </c>
      <c r="U443">
        <v>7.6</v>
      </c>
      <c r="V443" s="3">
        <f t="shared" si="26"/>
        <v>55.173235000000005</v>
      </c>
      <c r="W443" s="3"/>
      <c r="AH443" t="str">
        <v>David Bowers</v>
      </c>
      <c r="AI443" s="4">
        <f t="shared" si="27"/>
        <v>6.5</v>
      </c>
    </row>
    <row r="444" spans="1:35" x14ac:dyDescent="0.3">
      <c r="A444" t="s">
        <v>9</v>
      </c>
      <c r="B444" t="s">
        <v>348</v>
      </c>
      <c r="C444">
        <v>113</v>
      </c>
      <c r="D444">
        <v>95149435</v>
      </c>
      <c r="E444" s="3">
        <f t="shared" si="24"/>
        <v>95.149434999999997</v>
      </c>
      <c r="F444" t="s">
        <v>205</v>
      </c>
      <c r="G444" t="s">
        <v>1789</v>
      </c>
      <c r="H444" t="s">
        <v>1788</v>
      </c>
      <c r="N444" t="s">
        <v>2240</v>
      </c>
      <c r="O444" t="s">
        <v>12</v>
      </c>
      <c r="P444" t="s">
        <v>13</v>
      </c>
      <c r="Q444" t="s">
        <v>52</v>
      </c>
      <c r="R444" s="3">
        <f t="shared" si="25"/>
        <v>40</v>
      </c>
      <c r="S444">
        <v>40000000</v>
      </c>
      <c r="T444">
        <v>2004</v>
      </c>
      <c r="U444">
        <v>5.7</v>
      </c>
      <c r="V444" s="3">
        <f t="shared" si="26"/>
        <v>55.149434999999997</v>
      </c>
      <c r="W444" s="3"/>
      <c r="AH444" t="str">
        <v>Mark Rosman</v>
      </c>
      <c r="AI444" s="4">
        <f t="shared" si="27"/>
        <v>5.7</v>
      </c>
    </row>
    <row r="445" spans="1:35" x14ac:dyDescent="0.3">
      <c r="A445" t="s">
        <v>9</v>
      </c>
      <c r="B445" t="s">
        <v>299</v>
      </c>
      <c r="C445">
        <v>122</v>
      </c>
      <c r="D445">
        <v>75072454</v>
      </c>
      <c r="E445" s="3">
        <f t="shared" si="24"/>
        <v>75.072453999999993</v>
      </c>
      <c r="F445" t="s">
        <v>356</v>
      </c>
      <c r="G445" t="s">
        <v>620</v>
      </c>
      <c r="H445" t="s">
        <v>918</v>
      </c>
      <c r="N445" t="s">
        <v>2241</v>
      </c>
      <c r="O445" t="s">
        <v>12</v>
      </c>
      <c r="P445" t="s">
        <v>13</v>
      </c>
      <c r="Q445" t="s">
        <v>14</v>
      </c>
      <c r="R445" s="3">
        <f t="shared" si="25"/>
        <v>20</v>
      </c>
      <c r="S445">
        <v>20000000</v>
      </c>
      <c r="T445">
        <v>2005</v>
      </c>
      <c r="U445">
        <v>6.7</v>
      </c>
      <c r="V445" s="3">
        <f t="shared" si="26"/>
        <v>55.072453999999993</v>
      </c>
      <c r="W445" s="3"/>
      <c r="AH445" t="str">
        <v>Jonathan Levine</v>
      </c>
      <c r="AI445" s="4">
        <f t="shared" si="27"/>
        <v>7.2</v>
      </c>
    </row>
    <row r="446" spans="1:35" x14ac:dyDescent="0.3">
      <c r="A446" t="s">
        <v>9</v>
      </c>
      <c r="B446" t="s">
        <v>87</v>
      </c>
      <c r="C446">
        <v>85</v>
      </c>
      <c r="D446">
        <v>80034302</v>
      </c>
      <c r="E446" s="3">
        <f t="shared" si="24"/>
        <v>80.034301999999997</v>
      </c>
      <c r="F446" t="s">
        <v>171</v>
      </c>
      <c r="G446" t="s">
        <v>134</v>
      </c>
      <c r="H446" t="s">
        <v>620</v>
      </c>
      <c r="I446" t="s">
        <v>1787</v>
      </c>
      <c r="N446" t="s">
        <v>2242</v>
      </c>
      <c r="O446" t="s">
        <v>12</v>
      </c>
      <c r="P446" t="s">
        <v>13</v>
      </c>
      <c r="Q446" t="s">
        <v>14</v>
      </c>
      <c r="R446" s="3">
        <f t="shared" si="25"/>
        <v>25</v>
      </c>
      <c r="S446">
        <v>25000000</v>
      </c>
      <c r="T446">
        <v>2008</v>
      </c>
      <c r="U446">
        <v>7</v>
      </c>
      <c r="V446" s="3">
        <f t="shared" si="26"/>
        <v>55.034301999999997</v>
      </c>
      <c r="W446" s="3"/>
      <c r="AH446" t="str">
        <v>Brenda Chapman</v>
      </c>
      <c r="AI446" s="4">
        <f t="shared" si="27"/>
        <v>7</v>
      </c>
    </row>
    <row r="447" spans="1:35" x14ac:dyDescent="0.3">
      <c r="A447" t="s">
        <v>9</v>
      </c>
      <c r="B447" t="s">
        <v>504</v>
      </c>
      <c r="C447">
        <v>128</v>
      </c>
      <c r="D447">
        <v>95001343</v>
      </c>
      <c r="E447" s="3">
        <f t="shared" si="24"/>
        <v>95.001343000000006</v>
      </c>
      <c r="F447" t="s">
        <v>1793</v>
      </c>
      <c r="G447" t="s">
        <v>356</v>
      </c>
      <c r="H447" t="s">
        <v>1797</v>
      </c>
      <c r="N447" t="s">
        <v>2243</v>
      </c>
      <c r="O447" t="s">
        <v>12</v>
      </c>
      <c r="P447" t="s">
        <v>13</v>
      </c>
      <c r="Q447" t="s">
        <v>14</v>
      </c>
      <c r="R447" s="3">
        <f t="shared" si="25"/>
        <v>40</v>
      </c>
      <c r="S447">
        <v>40000000</v>
      </c>
      <c r="T447">
        <v>2013</v>
      </c>
      <c r="U447">
        <v>7.5</v>
      </c>
      <c r="V447" s="3">
        <f t="shared" si="26"/>
        <v>55.001343000000006</v>
      </c>
      <c r="W447" s="3"/>
      <c r="AH447" t="str">
        <v>Alfred Hitchcock</v>
      </c>
      <c r="AI447" s="4">
        <f t="shared" si="27"/>
        <v>8.5</v>
      </c>
    </row>
    <row r="448" spans="1:35" x14ac:dyDescent="0.3">
      <c r="A448" t="s">
        <v>9</v>
      </c>
      <c r="B448" t="s">
        <v>1052</v>
      </c>
      <c r="C448">
        <v>170</v>
      </c>
      <c r="D448">
        <v>72000000</v>
      </c>
      <c r="E448" s="3">
        <f t="shared" si="24"/>
        <v>72</v>
      </c>
      <c r="F448" t="s">
        <v>356</v>
      </c>
      <c r="G448" t="s">
        <v>1789</v>
      </c>
      <c r="H448" t="s">
        <v>1791</v>
      </c>
      <c r="I448" t="s">
        <v>1788</v>
      </c>
      <c r="N448" t="s">
        <v>2244</v>
      </c>
      <c r="O448" t="s">
        <v>12</v>
      </c>
      <c r="P448" t="s">
        <v>13</v>
      </c>
      <c r="Q448" t="s">
        <v>591</v>
      </c>
      <c r="R448" s="3">
        <f t="shared" si="25"/>
        <v>17</v>
      </c>
      <c r="S448">
        <v>17000000</v>
      </c>
      <c r="T448">
        <v>1964</v>
      </c>
      <c r="U448">
        <v>7.9</v>
      </c>
      <c r="V448" s="3">
        <f t="shared" si="26"/>
        <v>55</v>
      </c>
      <c r="W448" s="3"/>
      <c r="AH448" t="str">
        <v>Theodore Melfi</v>
      </c>
      <c r="AI448" s="4">
        <f t="shared" si="27"/>
        <v>7.3</v>
      </c>
    </row>
    <row r="449" spans="1:35" x14ac:dyDescent="0.3">
      <c r="A449" t="s">
        <v>9</v>
      </c>
      <c r="B449" t="s">
        <v>701</v>
      </c>
      <c r="C449">
        <v>94</v>
      </c>
      <c r="D449">
        <v>79817937</v>
      </c>
      <c r="E449" s="3">
        <f t="shared" si="24"/>
        <v>79.817937000000001</v>
      </c>
      <c r="F449" t="s">
        <v>171</v>
      </c>
      <c r="G449" t="s">
        <v>134</v>
      </c>
      <c r="H449" t="s">
        <v>205</v>
      </c>
      <c r="I449" t="s">
        <v>1786</v>
      </c>
      <c r="J449" t="s">
        <v>1796</v>
      </c>
      <c r="N449" t="s">
        <v>2245</v>
      </c>
      <c r="O449" t="s">
        <v>12</v>
      </c>
      <c r="P449" t="s">
        <v>13</v>
      </c>
      <c r="Q449" t="s">
        <v>14</v>
      </c>
      <c r="R449" s="3">
        <f t="shared" si="25"/>
        <v>25</v>
      </c>
      <c r="S449">
        <v>25000000</v>
      </c>
      <c r="T449">
        <v>1986</v>
      </c>
      <c r="U449">
        <v>5.9</v>
      </c>
      <c r="V449" s="3">
        <f t="shared" si="26"/>
        <v>54.817937000000001</v>
      </c>
      <c r="W449" s="3"/>
      <c r="AH449" t="str">
        <v>Trey Parker</v>
      </c>
      <c r="AI449" s="4">
        <f t="shared" si="27"/>
        <v>7.0666666666666664</v>
      </c>
    </row>
    <row r="450" spans="1:35" x14ac:dyDescent="0.3">
      <c r="A450" t="s">
        <v>9</v>
      </c>
      <c r="B450" t="s">
        <v>562</v>
      </c>
      <c r="C450">
        <v>130</v>
      </c>
      <c r="D450">
        <v>63600000</v>
      </c>
      <c r="E450" s="3">
        <f t="shared" ref="E450:E513" si="28">D450/1000000</f>
        <v>63.6</v>
      </c>
      <c r="F450" t="s">
        <v>171</v>
      </c>
      <c r="G450" t="s">
        <v>134</v>
      </c>
      <c r="H450" t="s">
        <v>918</v>
      </c>
      <c r="N450" t="s">
        <v>2246</v>
      </c>
      <c r="O450" t="s">
        <v>12</v>
      </c>
      <c r="P450" t="s">
        <v>17</v>
      </c>
      <c r="Q450" t="s">
        <v>591</v>
      </c>
      <c r="R450" s="3">
        <f t="shared" ref="R450:R513" si="29">S450/1000000</f>
        <v>9</v>
      </c>
      <c r="S450">
        <v>9000000</v>
      </c>
      <c r="T450">
        <v>1965</v>
      </c>
      <c r="U450">
        <v>7</v>
      </c>
      <c r="V450" s="3">
        <f t="shared" ref="V450:V513" si="30">E450-R450</f>
        <v>54.6</v>
      </c>
      <c r="W450" s="3"/>
      <c r="AH450" t="str">
        <v>Henry Koster</v>
      </c>
      <c r="AI450" s="4">
        <f t="shared" ref="AI450:AI513" si="31">AVERAGEIFS($U$2:$U$3724, $B$2:$B$3724, AH450)</f>
        <v>6.8</v>
      </c>
    </row>
    <row r="451" spans="1:35" x14ac:dyDescent="0.3">
      <c r="A451" t="s">
        <v>9</v>
      </c>
      <c r="B451" t="s">
        <v>167</v>
      </c>
      <c r="C451">
        <v>113</v>
      </c>
      <c r="D451">
        <v>119412921</v>
      </c>
      <c r="E451" s="3">
        <f t="shared" si="28"/>
        <v>119.412921</v>
      </c>
      <c r="F451" t="s">
        <v>171</v>
      </c>
      <c r="G451" t="s">
        <v>1787</v>
      </c>
      <c r="N451" t="s">
        <v>2247</v>
      </c>
      <c r="O451" t="s">
        <v>12</v>
      </c>
      <c r="P451" t="s">
        <v>13</v>
      </c>
      <c r="Q451" t="s">
        <v>90</v>
      </c>
      <c r="R451" s="3">
        <f t="shared" si="29"/>
        <v>65</v>
      </c>
      <c r="S451">
        <v>65000000</v>
      </c>
      <c r="T451">
        <v>1990</v>
      </c>
      <c r="U451">
        <v>7.5</v>
      </c>
      <c r="V451" s="3">
        <f t="shared" si="30"/>
        <v>54.412920999999997</v>
      </c>
      <c r="W451" s="3"/>
      <c r="AH451" t="str">
        <v>Andrzej Bartkowiak</v>
      </c>
      <c r="AI451" s="4">
        <f t="shared" si="31"/>
        <v>5.26</v>
      </c>
    </row>
    <row r="452" spans="1:35" x14ac:dyDescent="0.3">
      <c r="A452" t="s">
        <v>9</v>
      </c>
      <c r="B452" t="s">
        <v>485</v>
      </c>
      <c r="C452">
        <v>116</v>
      </c>
      <c r="D452">
        <v>108200000</v>
      </c>
      <c r="E452" s="3">
        <f t="shared" si="28"/>
        <v>108.2</v>
      </c>
      <c r="F452" t="s">
        <v>171</v>
      </c>
      <c r="G452" t="s">
        <v>134</v>
      </c>
      <c r="H452" t="s">
        <v>1788</v>
      </c>
      <c r="I452" t="s">
        <v>1787</v>
      </c>
      <c r="N452" t="s">
        <v>2248</v>
      </c>
      <c r="O452" t="s">
        <v>12</v>
      </c>
      <c r="P452" t="s">
        <v>13</v>
      </c>
      <c r="Q452" t="s">
        <v>24</v>
      </c>
      <c r="R452" s="3">
        <f t="shared" si="29"/>
        <v>54</v>
      </c>
      <c r="S452">
        <v>54000000</v>
      </c>
      <c r="T452">
        <v>1980</v>
      </c>
      <c r="U452">
        <v>6.8</v>
      </c>
      <c r="V452" s="3">
        <f t="shared" si="30"/>
        <v>54.2</v>
      </c>
      <c r="W452" s="3"/>
      <c r="AH452" t="str">
        <v>Dinesh D'Souza</v>
      </c>
      <c r="AI452" s="4">
        <f t="shared" si="31"/>
        <v>5.0999999999999996</v>
      </c>
    </row>
    <row r="453" spans="1:35" x14ac:dyDescent="0.3">
      <c r="A453" t="s">
        <v>9</v>
      </c>
      <c r="B453" t="s">
        <v>129</v>
      </c>
      <c r="C453">
        <v>108</v>
      </c>
      <c r="D453">
        <v>114195633</v>
      </c>
      <c r="E453" s="3">
        <f t="shared" si="28"/>
        <v>114.195633</v>
      </c>
      <c r="F453" t="s">
        <v>356</v>
      </c>
      <c r="G453" t="s">
        <v>1796</v>
      </c>
      <c r="H453" t="s">
        <v>1788</v>
      </c>
      <c r="I453" t="s">
        <v>918</v>
      </c>
      <c r="N453" t="s">
        <v>2249</v>
      </c>
      <c r="O453" t="s">
        <v>12</v>
      </c>
      <c r="P453" t="s">
        <v>13</v>
      </c>
      <c r="Q453" t="s">
        <v>14</v>
      </c>
      <c r="R453" s="3">
        <f t="shared" si="29"/>
        <v>60</v>
      </c>
      <c r="S453">
        <v>60000000</v>
      </c>
      <c r="T453">
        <v>2004</v>
      </c>
      <c r="U453">
        <v>6.5</v>
      </c>
      <c r="V453" s="3">
        <f t="shared" si="30"/>
        <v>54.195633000000001</v>
      </c>
      <c r="W453" s="3"/>
      <c r="AH453" t="str">
        <v>Joseph Zito</v>
      </c>
      <c r="AI453" s="4">
        <f t="shared" si="31"/>
        <v>5.9</v>
      </c>
    </row>
    <row r="454" spans="1:35" x14ac:dyDescent="0.3">
      <c r="A454" t="s">
        <v>9</v>
      </c>
      <c r="B454" t="s">
        <v>383</v>
      </c>
      <c r="C454">
        <v>123</v>
      </c>
      <c r="D454">
        <v>94125426</v>
      </c>
      <c r="E454" s="3">
        <f t="shared" si="28"/>
        <v>94.125426000000004</v>
      </c>
      <c r="F454" t="s">
        <v>1793</v>
      </c>
      <c r="G454" t="s">
        <v>356</v>
      </c>
      <c r="H454" t="s">
        <v>1788</v>
      </c>
      <c r="N454" t="s">
        <v>2250</v>
      </c>
      <c r="O454" t="s">
        <v>12</v>
      </c>
      <c r="P454" t="s">
        <v>13</v>
      </c>
      <c r="Q454" t="s">
        <v>14</v>
      </c>
      <c r="R454" s="3">
        <f t="shared" si="29"/>
        <v>40</v>
      </c>
      <c r="S454">
        <v>40000000</v>
      </c>
      <c r="T454">
        <v>2009</v>
      </c>
      <c r="U454">
        <v>7</v>
      </c>
      <c r="V454" s="3">
        <f t="shared" si="30"/>
        <v>54.125426000000004</v>
      </c>
      <c r="W454" s="3"/>
      <c r="AH454" t="str">
        <v>Salim Akil</v>
      </c>
      <c r="AI454" s="4">
        <f t="shared" si="31"/>
        <v>5.7</v>
      </c>
    </row>
    <row r="455" spans="1:35" x14ac:dyDescent="0.3">
      <c r="A455" t="s">
        <v>9</v>
      </c>
      <c r="B455" t="s">
        <v>60</v>
      </c>
      <c r="C455">
        <v>103</v>
      </c>
      <c r="D455">
        <v>55153403</v>
      </c>
      <c r="E455" s="3">
        <f t="shared" si="28"/>
        <v>55.153402999999997</v>
      </c>
      <c r="F455" t="s">
        <v>620</v>
      </c>
      <c r="G455" t="s">
        <v>1796</v>
      </c>
      <c r="H455" t="s">
        <v>918</v>
      </c>
      <c r="N455" t="s">
        <v>2251</v>
      </c>
      <c r="O455" t="s">
        <v>12</v>
      </c>
      <c r="P455" t="s">
        <v>13</v>
      </c>
      <c r="Q455" t="s">
        <v>90</v>
      </c>
      <c r="R455" s="3">
        <f t="shared" si="29"/>
        <v>1.2</v>
      </c>
      <c r="S455">
        <v>1200000</v>
      </c>
      <c r="T455">
        <v>2004</v>
      </c>
      <c r="U455">
        <v>7.7</v>
      </c>
      <c r="V455" s="3">
        <f t="shared" si="30"/>
        <v>53.953402999999994</v>
      </c>
      <c r="W455" s="3"/>
      <c r="AH455" t="str">
        <v>Tony Bancroft</v>
      </c>
      <c r="AI455" s="4">
        <f t="shared" si="31"/>
        <v>7.5</v>
      </c>
    </row>
    <row r="456" spans="1:35" x14ac:dyDescent="0.3">
      <c r="A456" t="s">
        <v>9</v>
      </c>
      <c r="B456" t="s">
        <v>616</v>
      </c>
      <c r="C456">
        <v>129</v>
      </c>
      <c r="D456">
        <v>93952276</v>
      </c>
      <c r="E456" s="3">
        <f t="shared" si="28"/>
        <v>93.952275999999998</v>
      </c>
      <c r="F456" t="s">
        <v>205</v>
      </c>
      <c r="G456" t="s">
        <v>356</v>
      </c>
      <c r="H456" t="s">
        <v>1788</v>
      </c>
      <c r="N456" t="s">
        <v>2252</v>
      </c>
      <c r="O456" t="s">
        <v>12</v>
      </c>
      <c r="P456" t="s">
        <v>13</v>
      </c>
      <c r="Q456" t="s">
        <v>14</v>
      </c>
      <c r="R456" s="3">
        <f t="shared" si="29"/>
        <v>40</v>
      </c>
      <c r="S456">
        <v>40000000</v>
      </c>
      <c r="T456">
        <v>2009</v>
      </c>
      <c r="U456">
        <v>6.4</v>
      </c>
      <c r="V456" s="3">
        <f t="shared" si="30"/>
        <v>53.952275999999998</v>
      </c>
      <c r="W456" s="3"/>
      <c r="AH456" t="str">
        <v>Levan Gabriadze</v>
      </c>
      <c r="AI456" s="4">
        <f t="shared" si="31"/>
        <v>5.7</v>
      </c>
    </row>
    <row r="457" spans="1:35" x14ac:dyDescent="0.3">
      <c r="A457" t="s">
        <v>111</v>
      </c>
      <c r="B457" t="s">
        <v>104</v>
      </c>
      <c r="C457">
        <v>98</v>
      </c>
      <c r="D457">
        <v>68856263</v>
      </c>
      <c r="E457" s="3">
        <f t="shared" si="28"/>
        <v>68.856262999999998</v>
      </c>
      <c r="F457" t="s">
        <v>134</v>
      </c>
      <c r="G457" t="s">
        <v>205</v>
      </c>
      <c r="H457" t="s">
        <v>1789</v>
      </c>
      <c r="I457" t="s">
        <v>1797</v>
      </c>
      <c r="N457" t="s">
        <v>2253</v>
      </c>
      <c r="O457" t="s">
        <v>12</v>
      </c>
      <c r="P457" t="s">
        <v>13</v>
      </c>
      <c r="Q457" t="s">
        <v>24</v>
      </c>
      <c r="R457" s="3">
        <f t="shared" si="29"/>
        <v>15</v>
      </c>
      <c r="S457">
        <v>15000000</v>
      </c>
      <c r="T457">
        <v>1993</v>
      </c>
      <c r="U457">
        <v>6.9</v>
      </c>
      <c r="V457" s="3">
        <f t="shared" si="30"/>
        <v>53.856262999999998</v>
      </c>
      <c r="W457" s="3"/>
      <c r="AH457" t="str">
        <v>James Wong</v>
      </c>
      <c r="AI457" s="4">
        <f t="shared" si="31"/>
        <v>5.2749999999999995</v>
      </c>
    </row>
    <row r="458" spans="1:35" x14ac:dyDescent="0.3">
      <c r="A458" t="s">
        <v>9</v>
      </c>
      <c r="B458" t="s">
        <v>257</v>
      </c>
      <c r="C458">
        <v>101</v>
      </c>
      <c r="D458">
        <v>133668525</v>
      </c>
      <c r="E458" s="3">
        <f t="shared" si="28"/>
        <v>133.66852499999999</v>
      </c>
      <c r="F458" t="s">
        <v>205</v>
      </c>
      <c r="N458" t="s">
        <v>2254</v>
      </c>
      <c r="O458" t="s">
        <v>12</v>
      </c>
      <c r="P458" t="s">
        <v>13</v>
      </c>
      <c r="Q458" t="s">
        <v>14</v>
      </c>
      <c r="R458" s="3">
        <f t="shared" si="29"/>
        <v>80</v>
      </c>
      <c r="S458">
        <v>80000000</v>
      </c>
      <c r="T458">
        <v>2013</v>
      </c>
      <c r="U458">
        <v>5.4</v>
      </c>
      <c r="V458" s="3">
        <f t="shared" si="30"/>
        <v>53.668524999999988</v>
      </c>
      <c r="W458" s="3"/>
      <c r="AH458" t="str">
        <v>Jay Chandrasekhar</v>
      </c>
      <c r="AI458" s="4">
        <f t="shared" si="31"/>
        <v>6.0250000000000004</v>
      </c>
    </row>
    <row r="459" spans="1:35" x14ac:dyDescent="0.3">
      <c r="A459" t="s">
        <v>9</v>
      </c>
      <c r="B459" t="s">
        <v>846</v>
      </c>
      <c r="C459">
        <v>88</v>
      </c>
      <c r="D459">
        <v>78656813</v>
      </c>
      <c r="E459" s="3">
        <f t="shared" si="28"/>
        <v>78.656813</v>
      </c>
      <c r="F459" t="s">
        <v>171</v>
      </c>
      <c r="G459" t="s">
        <v>134</v>
      </c>
      <c r="H459" t="s">
        <v>205</v>
      </c>
      <c r="I459" t="s">
        <v>1789</v>
      </c>
      <c r="J459" t="s">
        <v>1787</v>
      </c>
      <c r="N459" t="s">
        <v>2255</v>
      </c>
      <c r="O459" t="s">
        <v>12</v>
      </c>
      <c r="P459" t="s">
        <v>13</v>
      </c>
      <c r="Q459" t="s">
        <v>24</v>
      </c>
      <c r="R459" s="3">
        <f t="shared" si="29"/>
        <v>25</v>
      </c>
      <c r="S459">
        <v>25000000</v>
      </c>
      <c r="T459">
        <v>1991</v>
      </c>
      <c r="U459">
        <v>6</v>
      </c>
      <c r="V459" s="3">
        <f t="shared" si="30"/>
        <v>53.656813</v>
      </c>
      <c r="W459" s="3"/>
      <c r="AH459" t="str">
        <v>Michael McCullers</v>
      </c>
      <c r="AI459" s="4">
        <f t="shared" si="31"/>
        <v>6</v>
      </c>
    </row>
    <row r="460" spans="1:35" x14ac:dyDescent="0.3">
      <c r="A460" t="s">
        <v>9</v>
      </c>
      <c r="B460" t="s">
        <v>165</v>
      </c>
      <c r="C460">
        <v>96</v>
      </c>
      <c r="D460">
        <v>143618384</v>
      </c>
      <c r="E460" s="3">
        <f t="shared" si="28"/>
        <v>143.61838399999999</v>
      </c>
      <c r="F460" t="s">
        <v>134</v>
      </c>
      <c r="G460" t="s">
        <v>1790</v>
      </c>
      <c r="H460" t="s">
        <v>205</v>
      </c>
      <c r="I460" t="s">
        <v>1789</v>
      </c>
      <c r="J460" t="s">
        <v>1791</v>
      </c>
      <c r="N460" t="s">
        <v>2256</v>
      </c>
      <c r="O460" t="s">
        <v>12</v>
      </c>
      <c r="P460" t="s">
        <v>13</v>
      </c>
      <c r="Q460" t="s">
        <v>52</v>
      </c>
      <c r="R460" s="3">
        <f t="shared" si="29"/>
        <v>90</v>
      </c>
      <c r="S460">
        <v>90000000</v>
      </c>
      <c r="T460">
        <v>2011</v>
      </c>
      <c r="U460">
        <v>7</v>
      </c>
      <c r="V460" s="3">
        <f t="shared" si="30"/>
        <v>53.618383999999992</v>
      </c>
      <c r="W460" s="3"/>
      <c r="AH460" t="str">
        <v>John Whitesell</v>
      </c>
      <c r="AI460" s="4">
        <f t="shared" si="31"/>
        <v>4.875</v>
      </c>
    </row>
    <row r="461" spans="1:35" x14ac:dyDescent="0.3">
      <c r="A461" t="s">
        <v>9</v>
      </c>
      <c r="B461" t="s">
        <v>149</v>
      </c>
      <c r="C461">
        <v>112</v>
      </c>
      <c r="D461">
        <v>65500000</v>
      </c>
      <c r="E461" s="3">
        <f t="shared" si="28"/>
        <v>65.5</v>
      </c>
      <c r="F461" t="s">
        <v>1792</v>
      </c>
      <c r="G461" t="s">
        <v>356</v>
      </c>
      <c r="H461" t="s">
        <v>1788</v>
      </c>
      <c r="I461" t="s">
        <v>918</v>
      </c>
      <c r="N461" t="s">
        <v>2257</v>
      </c>
      <c r="O461" t="s">
        <v>12</v>
      </c>
      <c r="P461" t="s">
        <v>13</v>
      </c>
      <c r="Q461" t="s">
        <v>90</v>
      </c>
      <c r="R461" s="3">
        <f t="shared" si="29"/>
        <v>12</v>
      </c>
      <c r="S461">
        <v>12000000</v>
      </c>
      <c r="T461">
        <v>1985</v>
      </c>
      <c r="U461">
        <v>7.4</v>
      </c>
      <c r="V461" s="3">
        <f t="shared" si="30"/>
        <v>53.5</v>
      </c>
      <c r="W461" s="3"/>
      <c r="AH461" t="str">
        <v>Reginald Hudlin</v>
      </c>
      <c r="AI461" s="4">
        <f t="shared" si="31"/>
        <v>5.2666666666666666</v>
      </c>
    </row>
    <row r="462" spans="1:35" x14ac:dyDescent="0.3">
      <c r="A462" t="s">
        <v>9</v>
      </c>
      <c r="B462" t="s">
        <v>652</v>
      </c>
      <c r="C462">
        <v>123</v>
      </c>
      <c r="D462">
        <v>70492685</v>
      </c>
      <c r="E462" s="3">
        <f t="shared" si="28"/>
        <v>70.492684999999994</v>
      </c>
      <c r="F462" t="s">
        <v>205</v>
      </c>
      <c r="G462" t="s">
        <v>356</v>
      </c>
      <c r="N462" t="s">
        <v>2258</v>
      </c>
      <c r="O462" t="s">
        <v>12</v>
      </c>
      <c r="P462" t="s">
        <v>13</v>
      </c>
      <c r="Q462" t="s">
        <v>90</v>
      </c>
      <c r="R462" s="3">
        <f t="shared" si="29"/>
        <v>17</v>
      </c>
      <c r="S462">
        <v>17000000</v>
      </c>
      <c r="T462">
        <v>2013</v>
      </c>
      <c r="U462">
        <v>6.7</v>
      </c>
      <c r="V462" s="3">
        <f t="shared" si="30"/>
        <v>53.492684999999994</v>
      </c>
      <c r="W462" s="3"/>
      <c r="AH462" t="str">
        <v>Forest Whitaker</v>
      </c>
      <c r="AI462" s="4">
        <f t="shared" si="31"/>
        <v>5.9</v>
      </c>
    </row>
    <row r="463" spans="1:35" x14ac:dyDescent="0.3">
      <c r="A463" t="s">
        <v>9</v>
      </c>
      <c r="B463" t="s">
        <v>168</v>
      </c>
      <c r="C463">
        <v>131</v>
      </c>
      <c r="D463">
        <v>81350242</v>
      </c>
      <c r="E463" s="3">
        <f t="shared" si="28"/>
        <v>81.350241999999994</v>
      </c>
      <c r="F463" t="s">
        <v>171</v>
      </c>
      <c r="G463" t="s">
        <v>918</v>
      </c>
      <c r="N463" t="s">
        <v>2259</v>
      </c>
      <c r="O463" t="s">
        <v>12</v>
      </c>
      <c r="P463" t="s">
        <v>13</v>
      </c>
      <c r="Q463" t="s">
        <v>90</v>
      </c>
      <c r="R463" s="3">
        <f t="shared" si="29"/>
        <v>28</v>
      </c>
      <c r="S463">
        <v>28000000</v>
      </c>
      <c r="T463">
        <v>1988</v>
      </c>
      <c r="U463">
        <v>8.1999999999999993</v>
      </c>
      <c r="V463" s="3">
        <f t="shared" si="30"/>
        <v>53.350241999999994</v>
      </c>
      <c r="W463" s="3"/>
      <c r="AH463" t="str">
        <v>Chris Kentis</v>
      </c>
      <c r="AI463" s="4">
        <f t="shared" si="31"/>
        <v>5.5</v>
      </c>
    </row>
    <row r="464" spans="1:35" x14ac:dyDescent="0.3">
      <c r="A464" t="s">
        <v>9</v>
      </c>
      <c r="B464" t="s">
        <v>1080</v>
      </c>
      <c r="C464">
        <v>95</v>
      </c>
      <c r="D464">
        <v>63319509</v>
      </c>
      <c r="E464" s="3">
        <f t="shared" si="28"/>
        <v>63.319508999999996</v>
      </c>
      <c r="F464" t="s">
        <v>205</v>
      </c>
      <c r="G464" t="s">
        <v>1788</v>
      </c>
      <c r="N464" t="s">
        <v>2260</v>
      </c>
      <c r="O464" t="s">
        <v>12</v>
      </c>
      <c r="P464" t="s">
        <v>13</v>
      </c>
      <c r="Q464" t="s">
        <v>14</v>
      </c>
      <c r="R464" s="3">
        <f t="shared" si="29"/>
        <v>10</v>
      </c>
      <c r="S464">
        <v>10000000</v>
      </c>
      <c r="T464">
        <v>1999</v>
      </c>
      <c r="U464">
        <v>5.8</v>
      </c>
      <c r="V464" s="3">
        <f t="shared" si="30"/>
        <v>53.319508999999996</v>
      </c>
      <c r="W464" s="3"/>
      <c r="AH464" t="str">
        <v>Patty Jenkins</v>
      </c>
      <c r="AI464" s="4">
        <f t="shared" si="31"/>
        <v>7.3</v>
      </c>
    </row>
    <row r="465" spans="1:35" x14ac:dyDescent="0.3">
      <c r="A465" t="s">
        <v>9</v>
      </c>
      <c r="B465" t="s">
        <v>729</v>
      </c>
      <c r="C465">
        <v>125</v>
      </c>
      <c r="D465">
        <v>58800000</v>
      </c>
      <c r="E465" s="3">
        <f t="shared" si="28"/>
        <v>58.8</v>
      </c>
      <c r="F465" t="s">
        <v>1793</v>
      </c>
      <c r="G465" t="s">
        <v>356</v>
      </c>
      <c r="H465" t="s">
        <v>1797</v>
      </c>
      <c r="N465" t="s">
        <v>2261</v>
      </c>
      <c r="O465" t="s">
        <v>12</v>
      </c>
      <c r="P465" t="s">
        <v>17</v>
      </c>
      <c r="Q465" t="s">
        <v>24</v>
      </c>
      <c r="R465" s="3">
        <f t="shared" si="29"/>
        <v>5.5</v>
      </c>
      <c r="S465">
        <v>5500000</v>
      </c>
      <c r="T465">
        <v>1981</v>
      </c>
      <c r="U465">
        <v>7.2</v>
      </c>
      <c r="V465" s="3">
        <f t="shared" si="30"/>
        <v>53.3</v>
      </c>
      <c r="W465" s="3"/>
      <c r="AH465" t="str">
        <v>Alex Proyas</v>
      </c>
      <c r="AI465" s="4">
        <f t="shared" si="31"/>
        <v>6.8199999999999985</v>
      </c>
    </row>
    <row r="466" spans="1:35" x14ac:dyDescent="0.3">
      <c r="A466" t="s">
        <v>9</v>
      </c>
      <c r="B466" t="s">
        <v>1287</v>
      </c>
      <c r="C466">
        <v>96</v>
      </c>
      <c r="D466">
        <v>63270259</v>
      </c>
      <c r="E466" s="3">
        <f t="shared" si="28"/>
        <v>63.270259000000003</v>
      </c>
      <c r="F466" t="s">
        <v>620</v>
      </c>
      <c r="G466" t="s">
        <v>1796</v>
      </c>
      <c r="N466" t="s">
        <v>2262</v>
      </c>
      <c r="O466" t="s">
        <v>12</v>
      </c>
      <c r="P466" t="s">
        <v>13</v>
      </c>
      <c r="Q466" t="s">
        <v>90</v>
      </c>
      <c r="R466" s="3">
        <f t="shared" si="29"/>
        <v>10</v>
      </c>
      <c r="S466">
        <v>10000000</v>
      </c>
      <c r="T466">
        <v>2007</v>
      </c>
      <c r="U466">
        <v>5.9</v>
      </c>
      <c r="V466" s="3">
        <f t="shared" si="30"/>
        <v>53.270259000000003</v>
      </c>
      <c r="W466" s="3"/>
      <c r="AH466" t="str">
        <v>Gavin Hood</v>
      </c>
      <c r="AI466" s="4">
        <f t="shared" si="31"/>
        <v>6.875</v>
      </c>
    </row>
    <row r="467" spans="1:35" x14ac:dyDescent="0.3">
      <c r="A467" t="s">
        <v>9</v>
      </c>
      <c r="B467" t="s">
        <v>612</v>
      </c>
      <c r="C467">
        <v>104</v>
      </c>
      <c r="D467">
        <v>65269010</v>
      </c>
      <c r="E467" s="3">
        <f t="shared" si="28"/>
        <v>65.269009999999994</v>
      </c>
      <c r="F467" t="s">
        <v>1792</v>
      </c>
      <c r="G467" t="s">
        <v>356</v>
      </c>
      <c r="H467" t="s">
        <v>1798</v>
      </c>
      <c r="I467" t="s">
        <v>1788</v>
      </c>
      <c r="N467" t="s">
        <v>2263</v>
      </c>
      <c r="O467" t="s">
        <v>12</v>
      </c>
      <c r="P467" t="s">
        <v>13</v>
      </c>
      <c r="Q467" t="s">
        <v>14</v>
      </c>
      <c r="R467" s="3">
        <f t="shared" si="29"/>
        <v>12</v>
      </c>
      <c r="S467">
        <v>12000000</v>
      </c>
      <c r="T467">
        <v>2006</v>
      </c>
      <c r="U467">
        <v>6.5</v>
      </c>
      <c r="V467" s="3">
        <f t="shared" si="30"/>
        <v>53.269009999999994</v>
      </c>
      <c r="W467" s="3"/>
      <c r="AH467" t="str">
        <v>Leslie Small</v>
      </c>
      <c r="AI467" s="4">
        <f t="shared" si="31"/>
        <v>6.7</v>
      </c>
    </row>
    <row r="468" spans="1:35" x14ac:dyDescent="0.3">
      <c r="A468" t="s">
        <v>9</v>
      </c>
      <c r="B468" t="s">
        <v>225</v>
      </c>
      <c r="C468">
        <v>91</v>
      </c>
      <c r="D468">
        <v>128200012</v>
      </c>
      <c r="E468" s="3">
        <f t="shared" si="28"/>
        <v>128.20001199999999</v>
      </c>
      <c r="F468" t="s">
        <v>134</v>
      </c>
      <c r="G468" t="s">
        <v>1790</v>
      </c>
      <c r="H468" t="s">
        <v>205</v>
      </c>
      <c r="I468" t="s">
        <v>1789</v>
      </c>
      <c r="J468" t="s">
        <v>1787</v>
      </c>
      <c r="N468" t="s">
        <v>2264</v>
      </c>
      <c r="O468" t="s">
        <v>12</v>
      </c>
      <c r="P468" t="s">
        <v>13</v>
      </c>
      <c r="Q468" t="s">
        <v>24</v>
      </c>
      <c r="R468" s="3">
        <f t="shared" si="29"/>
        <v>75</v>
      </c>
      <c r="S468">
        <v>75000000</v>
      </c>
      <c r="T468">
        <v>2005</v>
      </c>
      <c r="U468">
        <v>6.3</v>
      </c>
      <c r="V468" s="3">
        <f t="shared" si="30"/>
        <v>53.200011999999987</v>
      </c>
      <c r="W468" s="3"/>
      <c r="AH468" t="str">
        <v>Michel Hazanavicius</v>
      </c>
      <c r="AI468" s="4">
        <f t="shared" si="31"/>
        <v>8</v>
      </c>
    </row>
    <row r="469" spans="1:35" x14ac:dyDescent="0.3">
      <c r="A469" t="s">
        <v>9</v>
      </c>
      <c r="B469" t="s">
        <v>288</v>
      </c>
      <c r="C469">
        <v>94</v>
      </c>
      <c r="D469">
        <v>68525609</v>
      </c>
      <c r="E469" s="3">
        <f t="shared" si="28"/>
        <v>68.525609000000003</v>
      </c>
      <c r="F469" t="s">
        <v>205</v>
      </c>
      <c r="N469" t="s">
        <v>2265</v>
      </c>
      <c r="O469" t="s">
        <v>12</v>
      </c>
      <c r="P469" t="s">
        <v>13</v>
      </c>
      <c r="Q469" t="s">
        <v>90</v>
      </c>
      <c r="R469" s="3">
        <f t="shared" si="29"/>
        <v>15.6</v>
      </c>
      <c r="S469">
        <v>15600000</v>
      </c>
      <c r="T469">
        <v>2000</v>
      </c>
      <c r="U469">
        <v>6.5</v>
      </c>
      <c r="V469" s="3">
        <f t="shared" si="30"/>
        <v>52.925609000000001</v>
      </c>
      <c r="W469" s="3"/>
      <c r="AH469" t="str">
        <v>Len Wiseman</v>
      </c>
      <c r="AI469" s="4">
        <f t="shared" si="31"/>
        <v>7</v>
      </c>
    </row>
    <row r="470" spans="1:35" x14ac:dyDescent="0.3">
      <c r="A470" t="s">
        <v>9</v>
      </c>
      <c r="B470" t="s">
        <v>189</v>
      </c>
      <c r="C470">
        <v>89</v>
      </c>
      <c r="D470">
        <v>64572496</v>
      </c>
      <c r="E470" s="3">
        <f t="shared" si="28"/>
        <v>64.572496000000001</v>
      </c>
      <c r="F470" t="s">
        <v>356</v>
      </c>
      <c r="G470" t="s">
        <v>1787</v>
      </c>
      <c r="H470" t="s">
        <v>918</v>
      </c>
      <c r="N470" t="s">
        <v>2266</v>
      </c>
      <c r="O470" t="s">
        <v>12</v>
      </c>
      <c r="P470" t="s">
        <v>13</v>
      </c>
      <c r="Q470" t="s">
        <v>14</v>
      </c>
      <c r="R470" s="3">
        <f t="shared" si="29"/>
        <v>12</v>
      </c>
      <c r="S470">
        <v>12000000</v>
      </c>
      <c r="T470">
        <v>2012</v>
      </c>
      <c r="U470">
        <v>7.1</v>
      </c>
      <c r="V470" s="3">
        <f t="shared" si="30"/>
        <v>52.572496000000001</v>
      </c>
      <c r="W470" s="3"/>
      <c r="AH470" t="str">
        <v>Jay Russell</v>
      </c>
      <c r="AI470" s="4">
        <f t="shared" si="31"/>
        <v>6.7333333333333334</v>
      </c>
    </row>
    <row r="471" spans="1:35" x14ac:dyDescent="0.3">
      <c r="A471" t="s">
        <v>9</v>
      </c>
      <c r="B471" t="s">
        <v>60</v>
      </c>
      <c r="C471">
        <v>103</v>
      </c>
      <c r="D471">
        <v>53991137</v>
      </c>
      <c r="E471" s="3">
        <f t="shared" si="28"/>
        <v>53.991137000000002</v>
      </c>
      <c r="F471" t="s">
        <v>1786</v>
      </c>
      <c r="G471" t="s">
        <v>620</v>
      </c>
      <c r="H471" t="s">
        <v>1796</v>
      </c>
      <c r="I471" t="s">
        <v>918</v>
      </c>
      <c r="N471" t="s">
        <v>2267</v>
      </c>
      <c r="O471" t="s">
        <v>12</v>
      </c>
      <c r="P471" t="s">
        <v>13</v>
      </c>
      <c r="Q471" t="s">
        <v>14</v>
      </c>
      <c r="R471" s="3">
        <f t="shared" si="29"/>
        <v>1.5</v>
      </c>
      <c r="S471">
        <v>1500000</v>
      </c>
      <c r="T471">
        <v>2010</v>
      </c>
      <c r="U471">
        <v>6.8</v>
      </c>
      <c r="V471" s="3">
        <f t="shared" si="30"/>
        <v>52.491137000000002</v>
      </c>
      <c r="W471" s="3"/>
      <c r="AH471" t="str">
        <v>Gurinder Chadha</v>
      </c>
      <c r="AI471" s="4">
        <f t="shared" si="31"/>
        <v>6.45</v>
      </c>
    </row>
    <row r="472" spans="1:35" x14ac:dyDescent="0.3">
      <c r="A472" t="s">
        <v>9</v>
      </c>
      <c r="B472" t="s">
        <v>96</v>
      </c>
      <c r="C472">
        <v>98</v>
      </c>
      <c r="D472">
        <v>217387997</v>
      </c>
      <c r="E472" s="3">
        <f t="shared" si="28"/>
        <v>217.38799700000001</v>
      </c>
      <c r="F472" t="s">
        <v>134</v>
      </c>
      <c r="G472" t="s">
        <v>1790</v>
      </c>
      <c r="H472" t="s">
        <v>1789</v>
      </c>
      <c r="I472" t="s">
        <v>1786</v>
      </c>
      <c r="N472" t="s">
        <v>2268</v>
      </c>
      <c r="O472" t="s">
        <v>12</v>
      </c>
      <c r="P472" t="s">
        <v>13</v>
      </c>
      <c r="Q472" t="s">
        <v>24</v>
      </c>
      <c r="R472" s="3">
        <f t="shared" si="29"/>
        <v>165</v>
      </c>
      <c r="S472">
        <v>165000000</v>
      </c>
      <c r="T472">
        <v>2010</v>
      </c>
      <c r="U472">
        <v>8.1999999999999993</v>
      </c>
      <c r="V472" s="3">
        <f t="shared" si="30"/>
        <v>52.387997000000013</v>
      </c>
      <c r="W472" s="3"/>
      <c r="AH472" t="str">
        <v>Frank Oz</v>
      </c>
      <c r="AI472" s="4">
        <f t="shared" si="31"/>
        <v>6.4142857142857155</v>
      </c>
    </row>
    <row r="473" spans="1:35" x14ac:dyDescent="0.3">
      <c r="A473" t="s">
        <v>9</v>
      </c>
      <c r="B473" t="s">
        <v>269</v>
      </c>
      <c r="C473">
        <v>101</v>
      </c>
      <c r="D473">
        <v>70360285</v>
      </c>
      <c r="E473" s="3">
        <f t="shared" si="28"/>
        <v>70.360285000000005</v>
      </c>
      <c r="F473" t="s">
        <v>171</v>
      </c>
      <c r="G473" t="s">
        <v>134</v>
      </c>
      <c r="H473" t="s">
        <v>1786</v>
      </c>
      <c r="I473" t="s">
        <v>1787</v>
      </c>
      <c r="J473" t="s">
        <v>918</v>
      </c>
      <c r="N473" t="s">
        <v>2269</v>
      </c>
      <c r="O473" t="s">
        <v>12</v>
      </c>
      <c r="P473" t="s">
        <v>13</v>
      </c>
      <c r="Q473" t="s">
        <v>14</v>
      </c>
      <c r="R473" s="3">
        <f t="shared" si="29"/>
        <v>18</v>
      </c>
      <c r="S473">
        <v>18000000</v>
      </c>
      <c r="T473">
        <v>1995</v>
      </c>
      <c r="U473">
        <v>5.8</v>
      </c>
      <c r="V473" s="3">
        <f t="shared" si="30"/>
        <v>52.360285000000005</v>
      </c>
      <c r="W473" s="3"/>
      <c r="AH473" t="str">
        <v>Irwin Winkler</v>
      </c>
      <c r="AI473" s="4">
        <f t="shared" si="31"/>
        <v>6.4499999999999993</v>
      </c>
    </row>
    <row r="474" spans="1:35" x14ac:dyDescent="0.3">
      <c r="A474" t="s">
        <v>9</v>
      </c>
      <c r="B474" t="s">
        <v>67</v>
      </c>
      <c r="C474">
        <v>93</v>
      </c>
      <c r="D474">
        <v>237282182</v>
      </c>
      <c r="E474" s="3">
        <f t="shared" si="28"/>
        <v>237.28218200000001</v>
      </c>
      <c r="F474" t="s">
        <v>134</v>
      </c>
      <c r="G474" t="s">
        <v>1790</v>
      </c>
      <c r="H474" t="s">
        <v>205</v>
      </c>
      <c r="I474" t="s">
        <v>1789</v>
      </c>
      <c r="J474" t="s">
        <v>1786</v>
      </c>
      <c r="N474" t="s">
        <v>2270</v>
      </c>
      <c r="O474" t="s">
        <v>12</v>
      </c>
      <c r="P474" t="s">
        <v>13</v>
      </c>
      <c r="Q474" t="s">
        <v>24</v>
      </c>
      <c r="R474" s="3">
        <f t="shared" si="29"/>
        <v>185</v>
      </c>
      <c r="S474">
        <v>185000000</v>
      </c>
      <c r="T474">
        <v>2012</v>
      </c>
      <c r="U474">
        <v>7.2</v>
      </c>
      <c r="V474" s="3">
        <f t="shared" si="30"/>
        <v>52.282182000000006</v>
      </c>
      <c r="W474" s="3"/>
      <c r="AH474" t="str">
        <v>Gary Winick</v>
      </c>
      <c r="AI474" s="4">
        <f t="shared" si="31"/>
        <v>6.0750000000000002</v>
      </c>
    </row>
    <row r="475" spans="1:35" x14ac:dyDescent="0.3">
      <c r="A475" t="s">
        <v>9</v>
      </c>
      <c r="B475" t="s">
        <v>511</v>
      </c>
      <c r="C475">
        <v>105</v>
      </c>
      <c r="D475">
        <v>77264926</v>
      </c>
      <c r="E475" s="3">
        <f t="shared" si="28"/>
        <v>77.264926000000003</v>
      </c>
      <c r="F475" t="s">
        <v>205</v>
      </c>
      <c r="G475" t="s">
        <v>1789</v>
      </c>
      <c r="N475" t="s">
        <v>2271</v>
      </c>
      <c r="O475" t="s">
        <v>12</v>
      </c>
      <c r="P475" t="s">
        <v>13</v>
      </c>
      <c r="Q475" t="s">
        <v>24</v>
      </c>
      <c r="R475" s="3">
        <f t="shared" si="29"/>
        <v>25</v>
      </c>
      <c r="S475">
        <v>25000000</v>
      </c>
      <c r="T475">
        <v>2012</v>
      </c>
      <c r="U475">
        <v>6.1</v>
      </c>
      <c r="V475" s="3">
        <f t="shared" si="30"/>
        <v>52.264926000000003</v>
      </c>
      <c r="W475" s="3"/>
      <c r="AH475" t="str">
        <v>Aaron Seltzer</v>
      </c>
      <c r="AI475" s="4">
        <f t="shared" si="31"/>
        <v>2.7</v>
      </c>
    </row>
    <row r="476" spans="1:35" x14ac:dyDescent="0.3">
      <c r="A476" t="s">
        <v>9</v>
      </c>
      <c r="B476" t="s">
        <v>966</v>
      </c>
      <c r="C476">
        <v>83</v>
      </c>
      <c r="D476">
        <v>53245055</v>
      </c>
      <c r="E476" s="3">
        <f t="shared" si="28"/>
        <v>53.245055000000001</v>
      </c>
      <c r="F476" t="s">
        <v>620</v>
      </c>
      <c r="N476" t="s">
        <v>2272</v>
      </c>
      <c r="O476" t="s">
        <v>12</v>
      </c>
      <c r="P476" t="s">
        <v>13</v>
      </c>
      <c r="Q476" t="s">
        <v>90</v>
      </c>
      <c r="R476" s="3">
        <f t="shared" si="29"/>
        <v>1</v>
      </c>
      <c r="S476">
        <v>1000000</v>
      </c>
      <c r="T476">
        <v>2012</v>
      </c>
      <c r="U476">
        <v>4.2</v>
      </c>
      <c r="V476" s="3">
        <f t="shared" si="30"/>
        <v>52.245055000000001</v>
      </c>
      <c r="W476" s="3"/>
      <c r="AH476" t="str">
        <v>Don Siegel</v>
      </c>
      <c r="AI476" s="4">
        <f t="shared" si="31"/>
        <v>7.6</v>
      </c>
    </row>
    <row r="477" spans="1:35" x14ac:dyDescent="0.3">
      <c r="A477" t="s">
        <v>9</v>
      </c>
      <c r="B477" t="s">
        <v>182</v>
      </c>
      <c r="C477">
        <v>98</v>
      </c>
      <c r="D477">
        <v>187165546</v>
      </c>
      <c r="E477" s="3">
        <f t="shared" si="28"/>
        <v>187.16554600000001</v>
      </c>
      <c r="F477" t="s">
        <v>134</v>
      </c>
      <c r="G477" t="s">
        <v>1790</v>
      </c>
      <c r="H477" t="s">
        <v>205</v>
      </c>
      <c r="I477" t="s">
        <v>1789</v>
      </c>
      <c r="J477" t="s">
        <v>1786</v>
      </c>
      <c r="N477" t="s">
        <v>2273</v>
      </c>
      <c r="O477" t="s">
        <v>12</v>
      </c>
      <c r="P477" t="s">
        <v>13</v>
      </c>
      <c r="Q477" t="s">
        <v>24</v>
      </c>
      <c r="R477" s="3">
        <f t="shared" si="29"/>
        <v>135</v>
      </c>
      <c r="S477">
        <v>135000000</v>
      </c>
      <c r="T477">
        <v>2013</v>
      </c>
      <c r="U477">
        <v>7.3</v>
      </c>
      <c r="V477" s="3">
        <f t="shared" si="30"/>
        <v>52.165546000000006</v>
      </c>
      <c r="W477" s="3"/>
      <c r="AH477" t="str">
        <v>George Clooney</v>
      </c>
      <c r="AI477" s="4">
        <f t="shared" si="31"/>
        <v>6.6749999999999998</v>
      </c>
    </row>
    <row r="478" spans="1:35" x14ac:dyDescent="0.3">
      <c r="A478" t="s">
        <v>9</v>
      </c>
      <c r="B478" t="s">
        <v>719</v>
      </c>
      <c r="C478">
        <v>97</v>
      </c>
      <c r="D478">
        <v>82163317</v>
      </c>
      <c r="E478" s="3">
        <f t="shared" si="28"/>
        <v>82.163317000000006</v>
      </c>
      <c r="F478" t="s">
        <v>171</v>
      </c>
      <c r="G478" t="s">
        <v>620</v>
      </c>
      <c r="H478" t="s">
        <v>918</v>
      </c>
      <c r="N478" t="s">
        <v>2274</v>
      </c>
      <c r="O478" t="s">
        <v>12</v>
      </c>
      <c r="P478" t="s">
        <v>13</v>
      </c>
      <c r="Q478" t="s">
        <v>90</v>
      </c>
      <c r="R478" s="3">
        <f t="shared" si="29"/>
        <v>30</v>
      </c>
      <c r="S478">
        <v>30000000</v>
      </c>
      <c r="T478">
        <v>2003</v>
      </c>
      <c r="U478">
        <v>5.8</v>
      </c>
      <c r="V478" s="3">
        <f t="shared" si="30"/>
        <v>52.163317000000006</v>
      </c>
      <c r="W478" s="3"/>
      <c r="AH478" t="str">
        <v>Robin Budd</v>
      </c>
      <c r="AI478" s="4">
        <f t="shared" si="31"/>
        <v>5.8</v>
      </c>
    </row>
    <row r="479" spans="1:35" x14ac:dyDescent="0.3">
      <c r="A479" t="s">
        <v>9</v>
      </c>
      <c r="B479" t="s">
        <v>154</v>
      </c>
      <c r="C479">
        <v>134</v>
      </c>
      <c r="D479">
        <v>107100855</v>
      </c>
      <c r="E479" s="3">
        <f t="shared" si="28"/>
        <v>107.100855</v>
      </c>
      <c r="F479" t="s">
        <v>1793</v>
      </c>
      <c r="G479" t="s">
        <v>356</v>
      </c>
      <c r="H479" t="s">
        <v>918</v>
      </c>
      <c r="N479" t="s">
        <v>2275</v>
      </c>
      <c r="O479" t="s">
        <v>12</v>
      </c>
      <c r="P479" t="s">
        <v>13</v>
      </c>
      <c r="Q479" t="s">
        <v>14</v>
      </c>
      <c r="R479" s="3">
        <f t="shared" si="29"/>
        <v>55</v>
      </c>
      <c r="S479">
        <v>55000000</v>
      </c>
      <c r="T479">
        <v>2013</v>
      </c>
      <c r="U479">
        <v>7.9</v>
      </c>
      <c r="V479" s="3">
        <f t="shared" si="30"/>
        <v>52.100854999999996</v>
      </c>
      <c r="W479" s="3"/>
      <c r="AH479" t="str">
        <v>Mike Figgis</v>
      </c>
      <c r="AI479" s="4">
        <f t="shared" si="31"/>
        <v>6.5</v>
      </c>
    </row>
    <row r="480" spans="1:35" x14ac:dyDescent="0.3">
      <c r="A480" t="s">
        <v>9</v>
      </c>
      <c r="B480" t="s">
        <v>430</v>
      </c>
      <c r="C480">
        <v>88</v>
      </c>
      <c r="D480">
        <v>75590286</v>
      </c>
      <c r="E480" s="3">
        <f t="shared" si="28"/>
        <v>75.590286000000006</v>
      </c>
      <c r="F480" t="s">
        <v>134</v>
      </c>
      <c r="G480" t="s">
        <v>205</v>
      </c>
      <c r="H480" t="s">
        <v>620</v>
      </c>
      <c r="I480" t="s">
        <v>1787</v>
      </c>
      <c r="N480" t="s">
        <v>2276</v>
      </c>
      <c r="O480" t="s">
        <v>12</v>
      </c>
      <c r="P480" t="s">
        <v>13</v>
      </c>
      <c r="Q480" t="s">
        <v>90</v>
      </c>
      <c r="R480" s="3">
        <f t="shared" si="29"/>
        <v>23.6</v>
      </c>
      <c r="S480">
        <v>23600000</v>
      </c>
      <c r="T480">
        <v>2009</v>
      </c>
      <c r="U480">
        <v>7.7</v>
      </c>
      <c r="V480" s="3">
        <f t="shared" si="30"/>
        <v>51.990286000000005</v>
      </c>
      <c r="W480" s="3"/>
      <c r="AH480" t="str">
        <v>Tarsem Singh</v>
      </c>
      <c r="AI480" s="4">
        <f t="shared" si="31"/>
        <v>6.125</v>
      </c>
    </row>
    <row r="481" spans="1:35" x14ac:dyDescent="0.3">
      <c r="A481" t="s">
        <v>9</v>
      </c>
      <c r="B481" t="s">
        <v>26</v>
      </c>
      <c r="C481">
        <v>153</v>
      </c>
      <c r="D481">
        <v>301956980</v>
      </c>
      <c r="E481" s="3">
        <f t="shared" si="28"/>
        <v>301.95697999999999</v>
      </c>
      <c r="F481" t="s">
        <v>134</v>
      </c>
      <c r="G481" t="s">
        <v>1789</v>
      </c>
      <c r="H481" t="s">
        <v>1786</v>
      </c>
      <c r="I481" t="s">
        <v>1796</v>
      </c>
      <c r="N481" t="s">
        <v>2277</v>
      </c>
      <c r="O481" t="s">
        <v>12</v>
      </c>
      <c r="P481" t="s">
        <v>17</v>
      </c>
      <c r="Q481" t="s">
        <v>24</v>
      </c>
      <c r="R481" s="3">
        <f t="shared" si="29"/>
        <v>250</v>
      </c>
      <c r="S481">
        <v>250000000</v>
      </c>
      <c r="T481">
        <v>2009</v>
      </c>
      <c r="U481">
        <v>7.5</v>
      </c>
      <c r="V481" s="3">
        <f t="shared" si="30"/>
        <v>51.956979999999987</v>
      </c>
      <c r="W481" s="3"/>
      <c r="AH481" t="str">
        <v>Tim Robbins</v>
      </c>
      <c r="AI481" s="4">
        <f t="shared" si="31"/>
        <v>7.25</v>
      </c>
    </row>
    <row r="482" spans="1:35" x14ac:dyDescent="0.3">
      <c r="A482" t="s">
        <v>9</v>
      </c>
      <c r="B482" t="s">
        <v>1371</v>
      </c>
      <c r="C482">
        <v>101</v>
      </c>
      <c r="D482">
        <v>59889948</v>
      </c>
      <c r="E482" s="3">
        <f t="shared" si="28"/>
        <v>59.889947999999997</v>
      </c>
      <c r="F482" t="s">
        <v>205</v>
      </c>
      <c r="G482" t="s">
        <v>356</v>
      </c>
      <c r="N482" t="s">
        <v>2278</v>
      </c>
      <c r="O482" t="s">
        <v>12</v>
      </c>
      <c r="P482" t="s">
        <v>13</v>
      </c>
      <c r="Q482" t="s">
        <v>90</v>
      </c>
      <c r="R482" s="3">
        <f t="shared" si="29"/>
        <v>8</v>
      </c>
      <c r="S482">
        <v>8000000</v>
      </c>
      <c r="T482">
        <v>2006</v>
      </c>
      <c r="U482">
        <v>7.9</v>
      </c>
      <c r="V482" s="3">
        <f t="shared" si="30"/>
        <v>51.889947999999997</v>
      </c>
      <c r="W482" s="3"/>
      <c r="AH482" t="str">
        <v>Ric Roman Waugh</v>
      </c>
      <c r="AI482" s="4">
        <f t="shared" si="31"/>
        <v>6.5</v>
      </c>
    </row>
    <row r="483" spans="1:35" x14ac:dyDescent="0.3">
      <c r="A483" t="s">
        <v>9</v>
      </c>
      <c r="B483" t="s">
        <v>295</v>
      </c>
      <c r="C483">
        <v>162</v>
      </c>
      <c r="D483">
        <v>78651430</v>
      </c>
      <c r="E483" s="3">
        <f t="shared" si="28"/>
        <v>78.651430000000005</v>
      </c>
      <c r="F483" t="s">
        <v>356</v>
      </c>
      <c r="G483" t="s">
        <v>1788</v>
      </c>
      <c r="H483" t="s">
        <v>1795</v>
      </c>
      <c r="N483" t="s">
        <v>2279</v>
      </c>
      <c r="O483" t="s">
        <v>12</v>
      </c>
      <c r="P483" t="s">
        <v>13</v>
      </c>
      <c r="Q483" t="s">
        <v>90</v>
      </c>
      <c r="R483" s="3">
        <f t="shared" si="29"/>
        <v>27</v>
      </c>
      <c r="S483">
        <v>27000000</v>
      </c>
      <c r="T483">
        <v>1996</v>
      </c>
      <c r="U483">
        <v>7.4</v>
      </c>
      <c r="V483" s="3">
        <f t="shared" si="30"/>
        <v>51.651430000000005</v>
      </c>
      <c r="W483" s="3"/>
      <c r="AH483" t="str">
        <v>Steve Trenbirth</v>
      </c>
      <c r="AI483" s="4">
        <f t="shared" si="31"/>
        <v>5.4</v>
      </c>
    </row>
    <row r="484" spans="1:35" x14ac:dyDescent="0.3">
      <c r="A484" t="s">
        <v>9</v>
      </c>
      <c r="B484" t="s">
        <v>1476</v>
      </c>
      <c r="C484">
        <v>81</v>
      </c>
      <c r="D484">
        <v>56536016</v>
      </c>
      <c r="E484" s="3">
        <f t="shared" si="28"/>
        <v>56.536015999999996</v>
      </c>
      <c r="F484" t="s">
        <v>620</v>
      </c>
      <c r="N484" t="s">
        <v>2280</v>
      </c>
      <c r="O484" t="s">
        <v>12</v>
      </c>
      <c r="P484" t="s">
        <v>13</v>
      </c>
      <c r="Q484" t="s">
        <v>14</v>
      </c>
      <c r="R484" s="3">
        <f t="shared" si="29"/>
        <v>4.9000000000000004</v>
      </c>
      <c r="S484">
        <v>4900000</v>
      </c>
      <c r="T484">
        <v>2016</v>
      </c>
      <c r="U484">
        <v>6.9</v>
      </c>
      <c r="V484" s="3">
        <f t="shared" si="30"/>
        <v>51.636015999999998</v>
      </c>
      <c r="W484" s="3"/>
      <c r="AH484" t="str">
        <v>John Francis Daley</v>
      </c>
      <c r="AI484" s="4">
        <f t="shared" si="31"/>
        <v>6.1</v>
      </c>
    </row>
    <row r="485" spans="1:35" x14ac:dyDescent="0.3">
      <c r="A485" t="s">
        <v>9</v>
      </c>
      <c r="B485" t="s">
        <v>1102</v>
      </c>
      <c r="C485">
        <v>100</v>
      </c>
      <c r="D485">
        <v>71588220</v>
      </c>
      <c r="E485" s="3">
        <f t="shared" si="28"/>
        <v>71.588220000000007</v>
      </c>
      <c r="F485" t="s">
        <v>1786</v>
      </c>
      <c r="G485" t="s">
        <v>620</v>
      </c>
      <c r="N485" t="s">
        <v>2281</v>
      </c>
      <c r="O485" t="s">
        <v>12</v>
      </c>
      <c r="P485" t="s">
        <v>49</v>
      </c>
      <c r="Q485" t="s">
        <v>14</v>
      </c>
      <c r="R485" s="3">
        <f t="shared" si="29"/>
        <v>20</v>
      </c>
      <c r="S485">
        <v>20000000</v>
      </c>
      <c r="T485">
        <v>2013</v>
      </c>
      <c r="U485">
        <v>6.2</v>
      </c>
      <c r="V485" s="3">
        <f t="shared" si="30"/>
        <v>51.588220000000007</v>
      </c>
      <c r="W485" s="3"/>
      <c r="AH485" t="str">
        <v>Mennan Yapo</v>
      </c>
      <c r="AI485" s="4">
        <f t="shared" si="31"/>
        <v>5.9</v>
      </c>
    </row>
    <row r="486" spans="1:35" x14ac:dyDescent="0.3">
      <c r="A486" t="s">
        <v>9</v>
      </c>
      <c r="B486" t="s">
        <v>320</v>
      </c>
      <c r="C486">
        <v>112</v>
      </c>
      <c r="D486">
        <v>57504069</v>
      </c>
      <c r="E486" s="3">
        <f t="shared" si="28"/>
        <v>57.504069000000001</v>
      </c>
      <c r="F486" t="s">
        <v>1792</v>
      </c>
      <c r="G486" t="s">
        <v>356</v>
      </c>
      <c r="N486" t="s">
        <v>2282</v>
      </c>
      <c r="O486" t="s">
        <v>12</v>
      </c>
      <c r="P486" t="s">
        <v>13</v>
      </c>
      <c r="Q486" t="s">
        <v>90</v>
      </c>
      <c r="R486" s="3">
        <f t="shared" si="29"/>
        <v>6</v>
      </c>
      <c r="S486">
        <v>6000000</v>
      </c>
      <c r="T486">
        <v>1991</v>
      </c>
      <c r="U486">
        <v>7.8</v>
      </c>
      <c r="V486" s="3">
        <f t="shared" si="30"/>
        <v>51.504069000000001</v>
      </c>
      <c r="W486" s="3"/>
      <c r="AH486" t="str">
        <v>Jack Sholder</v>
      </c>
      <c r="AI486" s="4">
        <f t="shared" si="31"/>
        <v>5.4</v>
      </c>
    </row>
    <row r="487" spans="1:35" x14ac:dyDescent="0.3">
      <c r="A487" t="s">
        <v>9</v>
      </c>
      <c r="B487" t="s">
        <v>304</v>
      </c>
      <c r="C487">
        <v>125</v>
      </c>
      <c r="D487">
        <v>77324422</v>
      </c>
      <c r="E487" s="3">
        <f t="shared" si="28"/>
        <v>77.324421999999998</v>
      </c>
      <c r="F487" t="s">
        <v>356</v>
      </c>
      <c r="N487" t="s">
        <v>2283</v>
      </c>
      <c r="O487" t="s">
        <v>12</v>
      </c>
      <c r="P487" t="s">
        <v>13</v>
      </c>
      <c r="Q487" t="s">
        <v>14</v>
      </c>
      <c r="R487" s="3">
        <f t="shared" si="29"/>
        <v>26</v>
      </c>
      <c r="S487">
        <v>26000000</v>
      </c>
      <c r="T487">
        <v>1993</v>
      </c>
      <c r="U487">
        <v>7.7</v>
      </c>
      <c r="V487" s="3">
        <f t="shared" si="30"/>
        <v>51.324421999999998</v>
      </c>
      <c r="W487" s="3"/>
      <c r="AH487" t="str">
        <v>Roger Kumble</v>
      </c>
      <c r="AI487" s="4">
        <f t="shared" si="31"/>
        <v>5.2666666666666666</v>
      </c>
    </row>
    <row r="488" spans="1:35" x14ac:dyDescent="0.3">
      <c r="A488" t="s">
        <v>9</v>
      </c>
      <c r="B488" t="s">
        <v>261</v>
      </c>
      <c r="C488">
        <v>119</v>
      </c>
      <c r="D488">
        <v>76270454</v>
      </c>
      <c r="E488" s="3">
        <f t="shared" si="28"/>
        <v>76.270454000000001</v>
      </c>
      <c r="F488" t="s">
        <v>1792</v>
      </c>
      <c r="G488" t="s">
        <v>356</v>
      </c>
      <c r="H488" t="s">
        <v>918</v>
      </c>
      <c r="N488" t="s">
        <v>2284</v>
      </c>
      <c r="O488" t="s">
        <v>12</v>
      </c>
      <c r="P488" t="s">
        <v>13</v>
      </c>
      <c r="Q488" t="s">
        <v>90</v>
      </c>
      <c r="R488" s="3">
        <f t="shared" si="29"/>
        <v>25</v>
      </c>
      <c r="S488">
        <v>25000000</v>
      </c>
      <c r="T488">
        <v>1987</v>
      </c>
      <c r="U488">
        <v>7.9</v>
      </c>
      <c r="V488" s="3">
        <f t="shared" si="30"/>
        <v>51.270454000000001</v>
      </c>
      <c r="W488" s="3"/>
      <c r="AH488" t="str">
        <v>Guillermo del Toro</v>
      </c>
      <c r="AI488" s="4">
        <f t="shared" si="31"/>
        <v>7.1400000000000006</v>
      </c>
    </row>
    <row r="489" spans="1:35" x14ac:dyDescent="0.3">
      <c r="A489" t="s">
        <v>9</v>
      </c>
      <c r="B489" t="s">
        <v>1165</v>
      </c>
      <c r="C489">
        <v>115</v>
      </c>
      <c r="D489">
        <v>66009973</v>
      </c>
      <c r="E489" s="3">
        <f t="shared" si="28"/>
        <v>66.009973000000002</v>
      </c>
      <c r="F489" t="s">
        <v>205</v>
      </c>
      <c r="G489" t="s">
        <v>356</v>
      </c>
      <c r="H489" t="s">
        <v>1798</v>
      </c>
      <c r="N489" t="s">
        <v>2285</v>
      </c>
      <c r="O489" t="s">
        <v>12</v>
      </c>
      <c r="P489" t="s">
        <v>13</v>
      </c>
      <c r="Q489" t="s">
        <v>90</v>
      </c>
      <c r="R489" s="3">
        <f t="shared" si="29"/>
        <v>14.8</v>
      </c>
      <c r="S489">
        <v>14800000</v>
      </c>
      <c r="T489">
        <v>2015</v>
      </c>
      <c r="U489">
        <v>5.7</v>
      </c>
      <c r="V489" s="3">
        <f t="shared" si="30"/>
        <v>51.209973000000005</v>
      </c>
      <c r="W489" s="3"/>
      <c r="AH489" t="str">
        <v>Michael Dougherty</v>
      </c>
      <c r="AI489" s="4">
        <f t="shared" si="31"/>
        <v>6.2</v>
      </c>
    </row>
    <row r="490" spans="1:35" x14ac:dyDescent="0.3">
      <c r="A490" t="s">
        <v>9</v>
      </c>
      <c r="B490" t="s">
        <v>366</v>
      </c>
      <c r="C490">
        <v>109</v>
      </c>
      <c r="D490">
        <v>86208010</v>
      </c>
      <c r="E490" s="3">
        <f t="shared" si="28"/>
        <v>86.208010000000002</v>
      </c>
      <c r="F490" t="s">
        <v>205</v>
      </c>
      <c r="N490" t="s">
        <v>2286</v>
      </c>
      <c r="O490" t="s">
        <v>12</v>
      </c>
      <c r="P490" t="s">
        <v>13</v>
      </c>
      <c r="Q490" t="s">
        <v>14</v>
      </c>
      <c r="R490" s="3">
        <f t="shared" si="29"/>
        <v>35</v>
      </c>
      <c r="S490">
        <v>35000000</v>
      </c>
      <c r="T490">
        <v>2014</v>
      </c>
      <c r="U490">
        <v>5.7</v>
      </c>
      <c r="V490" s="3">
        <f t="shared" si="30"/>
        <v>51.208010000000002</v>
      </c>
      <c r="W490" s="3"/>
      <c r="AH490" t="str">
        <v>Victor Salva</v>
      </c>
      <c r="AI490" s="4">
        <f t="shared" si="31"/>
        <v>6.333333333333333</v>
      </c>
    </row>
    <row r="491" spans="1:35" x14ac:dyDescent="0.3">
      <c r="A491" t="s">
        <v>9</v>
      </c>
      <c r="B491" t="s">
        <v>320</v>
      </c>
      <c r="C491">
        <v>107</v>
      </c>
      <c r="D491">
        <v>127083765</v>
      </c>
      <c r="E491" s="3">
        <f t="shared" si="28"/>
        <v>127.083765</v>
      </c>
      <c r="F491" t="s">
        <v>171</v>
      </c>
      <c r="G491" t="s">
        <v>1792</v>
      </c>
      <c r="H491" t="s">
        <v>918</v>
      </c>
      <c r="N491" t="s">
        <v>2287</v>
      </c>
      <c r="O491" t="s">
        <v>12</v>
      </c>
      <c r="P491" t="s">
        <v>13</v>
      </c>
      <c r="Q491" t="s">
        <v>14</v>
      </c>
      <c r="R491" s="3">
        <f t="shared" si="29"/>
        <v>76</v>
      </c>
      <c r="S491">
        <v>76000000</v>
      </c>
      <c r="T491">
        <v>2003</v>
      </c>
      <c r="U491">
        <v>5.9</v>
      </c>
      <c r="V491" s="3">
        <f t="shared" si="30"/>
        <v>51.083765</v>
      </c>
      <c r="W491" s="3"/>
      <c r="AH491" t="str">
        <v>Niki Caro</v>
      </c>
      <c r="AI491" s="4">
        <f t="shared" si="31"/>
        <v>7.4333333333333336</v>
      </c>
    </row>
    <row r="492" spans="1:35" x14ac:dyDescent="0.3">
      <c r="A492" t="s">
        <v>9</v>
      </c>
      <c r="B492" t="s">
        <v>1226</v>
      </c>
      <c r="C492">
        <v>81</v>
      </c>
      <c r="D492">
        <v>63071133</v>
      </c>
      <c r="E492" s="3">
        <f t="shared" si="28"/>
        <v>63.071133000000003</v>
      </c>
      <c r="F492" t="s">
        <v>134</v>
      </c>
      <c r="G492" t="s">
        <v>1790</v>
      </c>
      <c r="H492" t="s">
        <v>205</v>
      </c>
      <c r="I492" t="s">
        <v>1792</v>
      </c>
      <c r="N492" t="s">
        <v>2288</v>
      </c>
      <c r="O492" t="s">
        <v>12</v>
      </c>
      <c r="P492" t="s">
        <v>13</v>
      </c>
      <c r="Q492" t="s">
        <v>14</v>
      </c>
      <c r="R492" s="3">
        <f t="shared" si="29"/>
        <v>12</v>
      </c>
      <c r="S492">
        <v>12000000</v>
      </c>
      <c r="T492">
        <v>1996</v>
      </c>
      <c r="U492">
        <v>6.8</v>
      </c>
      <c r="V492" s="3">
        <f t="shared" si="30"/>
        <v>51.071133000000003</v>
      </c>
      <c r="W492" s="3"/>
      <c r="AH492" t="str">
        <v>Christopher Landon</v>
      </c>
      <c r="AI492" s="4">
        <f t="shared" si="31"/>
        <v>5</v>
      </c>
    </row>
    <row r="493" spans="1:35" x14ac:dyDescent="0.3">
      <c r="A493" t="s">
        <v>9</v>
      </c>
      <c r="B493" t="s">
        <v>575</v>
      </c>
      <c r="C493">
        <v>82</v>
      </c>
      <c r="D493">
        <v>80920948</v>
      </c>
      <c r="E493" s="3">
        <f t="shared" si="28"/>
        <v>80.920947999999996</v>
      </c>
      <c r="F493" t="s">
        <v>171</v>
      </c>
      <c r="G493" t="s">
        <v>134</v>
      </c>
      <c r="H493" t="s">
        <v>1790</v>
      </c>
      <c r="I493" t="s">
        <v>205</v>
      </c>
      <c r="J493" t="s">
        <v>1789</v>
      </c>
      <c r="K493" t="s">
        <v>1787</v>
      </c>
      <c r="N493" t="s">
        <v>2289</v>
      </c>
      <c r="O493" t="s">
        <v>12</v>
      </c>
      <c r="P493" t="s">
        <v>13</v>
      </c>
      <c r="Q493" t="s">
        <v>52</v>
      </c>
      <c r="R493" s="3">
        <f t="shared" si="29"/>
        <v>30</v>
      </c>
      <c r="S493">
        <v>30000000</v>
      </c>
      <c r="T493">
        <v>2001</v>
      </c>
      <c r="U493">
        <v>6</v>
      </c>
      <c r="V493" s="3">
        <f t="shared" si="30"/>
        <v>50.920947999999996</v>
      </c>
      <c r="W493" s="3"/>
      <c r="AH493" t="str">
        <v>William Shatner</v>
      </c>
      <c r="AI493" s="4">
        <f t="shared" si="31"/>
        <v>5.4</v>
      </c>
    </row>
    <row r="494" spans="1:35" x14ac:dyDescent="0.3">
      <c r="A494" t="s">
        <v>9</v>
      </c>
      <c r="B494" t="s">
        <v>331</v>
      </c>
      <c r="C494">
        <v>96</v>
      </c>
      <c r="D494">
        <v>88915214</v>
      </c>
      <c r="E494" s="3">
        <f t="shared" si="28"/>
        <v>88.915214000000006</v>
      </c>
      <c r="F494" t="s">
        <v>205</v>
      </c>
      <c r="G494" t="s">
        <v>1788</v>
      </c>
      <c r="N494" t="s">
        <v>2290</v>
      </c>
      <c r="O494" t="s">
        <v>12</v>
      </c>
      <c r="P494" t="s">
        <v>13</v>
      </c>
      <c r="Q494" t="s">
        <v>90</v>
      </c>
      <c r="R494" s="3">
        <f t="shared" si="29"/>
        <v>38</v>
      </c>
      <c r="S494">
        <v>38000000</v>
      </c>
      <c r="T494">
        <v>2009</v>
      </c>
      <c r="U494">
        <v>6.5</v>
      </c>
      <c r="V494" s="3">
        <f t="shared" si="30"/>
        <v>50.915214000000006</v>
      </c>
      <c r="W494" s="3"/>
      <c r="AH494" t="str">
        <v>John Crowley</v>
      </c>
      <c r="AI494" s="4">
        <f t="shared" si="31"/>
        <v>7.5</v>
      </c>
    </row>
    <row r="495" spans="1:35" x14ac:dyDescent="0.3">
      <c r="A495" t="s">
        <v>9</v>
      </c>
      <c r="B495" t="s">
        <v>173</v>
      </c>
      <c r="C495">
        <v>102</v>
      </c>
      <c r="D495">
        <v>90835030</v>
      </c>
      <c r="E495" s="3">
        <f t="shared" si="28"/>
        <v>90.835030000000003</v>
      </c>
      <c r="F495" t="s">
        <v>171</v>
      </c>
      <c r="G495" t="s">
        <v>205</v>
      </c>
      <c r="N495" t="s">
        <v>2291</v>
      </c>
      <c r="O495" t="s">
        <v>12</v>
      </c>
      <c r="P495" t="s">
        <v>13</v>
      </c>
      <c r="Q495" t="s">
        <v>14</v>
      </c>
      <c r="R495" s="3">
        <f t="shared" si="29"/>
        <v>40</v>
      </c>
      <c r="S495">
        <v>40000000</v>
      </c>
      <c r="T495">
        <v>2016</v>
      </c>
      <c r="U495">
        <v>5.9</v>
      </c>
      <c r="V495" s="3">
        <f t="shared" si="30"/>
        <v>50.835030000000003</v>
      </c>
      <c r="W495" s="3"/>
      <c r="AH495" t="str">
        <v>Marc Forster</v>
      </c>
      <c r="AI495" s="4">
        <f t="shared" si="31"/>
        <v>7.2285714285714286</v>
      </c>
    </row>
    <row r="496" spans="1:35" x14ac:dyDescent="0.3">
      <c r="A496" t="s">
        <v>9</v>
      </c>
      <c r="B496" t="s">
        <v>383</v>
      </c>
      <c r="C496">
        <v>119</v>
      </c>
      <c r="D496">
        <v>115731542</v>
      </c>
      <c r="E496" s="3">
        <f t="shared" si="28"/>
        <v>115.731542</v>
      </c>
      <c r="F496" t="s">
        <v>205</v>
      </c>
      <c r="G496" t="s">
        <v>356</v>
      </c>
      <c r="H496" t="s">
        <v>1788</v>
      </c>
      <c r="N496" t="s">
        <v>2292</v>
      </c>
      <c r="O496" t="s">
        <v>12</v>
      </c>
      <c r="P496" t="s">
        <v>13</v>
      </c>
      <c r="Q496" t="s">
        <v>24</v>
      </c>
      <c r="R496" s="3">
        <f t="shared" si="29"/>
        <v>65</v>
      </c>
      <c r="S496">
        <v>65000000</v>
      </c>
      <c r="T496">
        <v>1998</v>
      </c>
      <c r="U496">
        <v>6.5</v>
      </c>
      <c r="V496" s="3">
        <f t="shared" si="30"/>
        <v>50.731542000000005</v>
      </c>
      <c r="W496" s="3"/>
      <c r="AH496" t="str">
        <v>Peter Hedges</v>
      </c>
      <c r="AI496" s="4">
        <f t="shared" si="31"/>
        <v>6.85</v>
      </c>
    </row>
    <row r="497" spans="1:35" x14ac:dyDescent="0.3">
      <c r="A497" t="s">
        <v>9</v>
      </c>
      <c r="B497" t="s">
        <v>288</v>
      </c>
      <c r="C497">
        <v>88</v>
      </c>
      <c r="D497">
        <v>74608545</v>
      </c>
      <c r="E497" s="3">
        <f t="shared" si="28"/>
        <v>74.608545000000007</v>
      </c>
      <c r="F497" t="s">
        <v>205</v>
      </c>
      <c r="N497" t="s">
        <v>2293</v>
      </c>
      <c r="O497" t="s">
        <v>12</v>
      </c>
      <c r="P497" t="s">
        <v>13</v>
      </c>
      <c r="Q497" t="s">
        <v>90</v>
      </c>
      <c r="R497" s="3">
        <f t="shared" si="29"/>
        <v>24</v>
      </c>
      <c r="S497">
        <v>24000000</v>
      </c>
      <c r="T497">
        <v>2003</v>
      </c>
      <c r="U497">
        <v>7.2</v>
      </c>
      <c r="V497" s="3">
        <f t="shared" si="30"/>
        <v>50.608545000000007</v>
      </c>
      <c r="W497" s="3"/>
      <c r="AH497" t="str">
        <v>Alexandre Aja</v>
      </c>
      <c r="AI497" s="4">
        <f t="shared" si="31"/>
        <v>6.2249999999999996</v>
      </c>
    </row>
    <row r="498" spans="1:35" x14ac:dyDescent="0.3">
      <c r="A498" t="s">
        <v>9</v>
      </c>
      <c r="B498" t="s">
        <v>86</v>
      </c>
      <c r="C498">
        <v>137</v>
      </c>
      <c r="D498">
        <v>115603980</v>
      </c>
      <c r="E498" s="3">
        <f t="shared" si="28"/>
        <v>115.60398000000001</v>
      </c>
      <c r="F498" t="s">
        <v>1793</v>
      </c>
      <c r="G498" t="s">
        <v>356</v>
      </c>
      <c r="H498" t="s">
        <v>1797</v>
      </c>
      <c r="I498" t="s">
        <v>1795</v>
      </c>
      <c r="N498" t="s">
        <v>2294</v>
      </c>
      <c r="O498" t="s">
        <v>12</v>
      </c>
      <c r="P498" t="s">
        <v>13</v>
      </c>
      <c r="Q498" t="s">
        <v>14</v>
      </c>
      <c r="R498" s="3">
        <f t="shared" si="29"/>
        <v>65</v>
      </c>
      <c r="S498">
        <v>65000000</v>
      </c>
      <c r="T498">
        <v>2014</v>
      </c>
      <c r="U498">
        <v>7.2</v>
      </c>
      <c r="V498" s="3">
        <f t="shared" si="30"/>
        <v>50.603980000000007</v>
      </c>
      <c r="W498" s="3"/>
      <c r="AH498" t="str">
        <v>Gina Prince-Bythewood</v>
      </c>
      <c r="AI498" s="4">
        <f t="shared" si="31"/>
        <v>7.25</v>
      </c>
    </row>
    <row r="499" spans="1:35" x14ac:dyDescent="0.3">
      <c r="A499" t="s">
        <v>9</v>
      </c>
      <c r="B499" t="s">
        <v>370</v>
      </c>
      <c r="C499">
        <v>124</v>
      </c>
      <c r="D499">
        <v>118471320</v>
      </c>
      <c r="E499" s="3">
        <f t="shared" si="28"/>
        <v>118.47132000000001</v>
      </c>
      <c r="F499" t="s">
        <v>171</v>
      </c>
      <c r="G499" t="s">
        <v>356</v>
      </c>
      <c r="H499" t="s">
        <v>918</v>
      </c>
      <c r="N499" t="s">
        <v>2295</v>
      </c>
      <c r="O499" t="s">
        <v>12</v>
      </c>
      <c r="P499" t="s">
        <v>13</v>
      </c>
      <c r="Q499" t="s">
        <v>14</v>
      </c>
      <c r="R499" s="3">
        <f t="shared" si="29"/>
        <v>68</v>
      </c>
      <c r="S499">
        <v>68000000</v>
      </c>
      <c r="T499">
        <v>2002</v>
      </c>
      <c r="U499">
        <v>6.4</v>
      </c>
      <c r="V499" s="3">
        <f t="shared" si="30"/>
        <v>50.471320000000006</v>
      </c>
      <c r="W499" s="3"/>
      <c r="AH499" t="str">
        <v>Martin Lawrence</v>
      </c>
      <c r="AI499" s="4">
        <f t="shared" si="31"/>
        <v>5.6</v>
      </c>
    </row>
    <row r="500" spans="1:35" x14ac:dyDescent="0.3">
      <c r="A500" t="s">
        <v>9</v>
      </c>
      <c r="B500" t="s">
        <v>34</v>
      </c>
      <c r="C500">
        <v>88</v>
      </c>
      <c r="D500">
        <v>190418803</v>
      </c>
      <c r="E500" s="3">
        <f t="shared" si="28"/>
        <v>190.418803</v>
      </c>
      <c r="F500" t="s">
        <v>171</v>
      </c>
      <c r="G500" t="s">
        <v>134</v>
      </c>
      <c r="H500" t="s">
        <v>205</v>
      </c>
      <c r="I500" t="s">
        <v>1789</v>
      </c>
      <c r="J500" t="s">
        <v>1786</v>
      </c>
      <c r="K500" t="s">
        <v>1796</v>
      </c>
      <c r="L500" t="s">
        <v>1787</v>
      </c>
      <c r="N500" t="s">
        <v>2296</v>
      </c>
      <c r="O500" t="s">
        <v>12</v>
      </c>
      <c r="P500" t="s">
        <v>13</v>
      </c>
      <c r="Q500" t="s">
        <v>14</v>
      </c>
      <c r="R500" s="3">
        <f t="shared" si="29"/>
        <v>140</v>
      </c>
      <c r="S500">
        <v>140000000</v>
      </c>
      <c r="T500">
        <v>2002</v>
      </c>
      <c r="U500">
        <v>6.1</v>
      </c>
      <c r="V500" s="3">
        <f t="shared" si="30"/>
        <v>50.418802999999997</v>
      </c>
      <c r="W500" s="3"/>
      <c r="AH500" t="str">
        <v>David S. Goyer</v>
      </c>
      <c r="AI500" s="4">
        <f t="shared" si="31"/>
        <v>5.35</v>
      </c>
    </row>
    <row r="501" spans="1:35" x14ac:dyDescent="0.3">
      <c r="A501" t="s">
        <v>9</v>
      </c>
      <c r="B501" t="s">
        <v>387</v>
      </c>
      <c r="C501">
        <v>92</v>
      </c>
      <c r="D501">
        <v>58401464</v>
      </c>
      <c r="E501" s="3">
        <f t="shared" si="28"/>
        <v>58.401463999999997</v>
      </c>
      <c r="F501" t="s">
        <v>205</v>
      </c>
      <c r="G501" t="s">
        <v>1788</v>
      </c>
      <c r="N501" t="s">
        <v>2297</v>
      </c>
      <c r="O501" t="s">
        <v>12</v>
      </c>
      <c r="P501" t="s">
        <v>13</v>
      </c>
      <c r="Q501" t="s">
        <v>14</v>
      </c>
      <c r="R501" s="3">
        <f t="shared" si="29"/>
        <v>8</v>
      </c>
      <c r="S501">
        <v>8000000</v>
      </c>
      <c r="T501">
        <v>2010</v>
      </c>
      <c r="U501">
        <v>7.1</v>
      </c>
      <c r="V501" s="3">
        <f t="shared" si="30"/>
        <v>50.401463999999997</v>
      </c>
      <c r="W501" s="3"/>
      <c r="AH501" t="str">
        <v>Joseph L. Mankiewicz</v>
      </c>
      <c r="AI501" s="4">
        <f t="shared" si="31"/>
        <v>7</v>
      </c>
    </row>
    <row r="502" spans="1:35" x14ac:dyDescent="0.3">
      <c r="A502" t="s">
        <v>9</v>
      </c>
      <c r="B502" t="s">
        <v>618</v>
      </c>
      <c r="C502">
        <v>107</v>
      </c>
      <c r="D502">
        <v>90353764</v>
      </c>
      <c r="E502" s="3">
        <f t="shared" si="28"/>
        <v>90.353763999999998</v>
      </c>
      <c r="F502" t="s">
        <v>205</v>
      </c>
      <c r="G502" t="s">
        <v>1792</v>
      </c>
      <c r="N502" t="s">
        <v>2298</v>
      </c>
      <c r="O502" t="s">
        <v>12</v>
      </c>
      <c r="P502" t="s">
        <v>13</v>
      </c>
      <c r="Q502" t="s">
        <v>90</v>
      </c>
      <c r="R502" s="3">
        <f t="shared" si="29"/>
        <v>40</v>
      </c>
      <c r="S502">
        <v>40000000</v>
      </c>
      <c r="T502">
        <v>2015</v>
      </c>
      <c r="U502">
        <v>6</v>
      </c>
      <c r="V502" s="3">
        <f t="shared" si="30"/>
        <v>50.353763999999998</v>
      </c>
      <c r="W502" s="3"/>
      <c r="AH502" t="str">
        <v>Joe Carnahan</v>
      </c>
      <c r="AI502" s="4">
        <f t="shared" si="31"/>
        <v>6.8999999999999995</v>
      </c>
    </row>
    <row r="503" spans="1:35" x14ac:dyDescent="0.3">
      <c r="A503" t="s">
        <v>9</v>
      </c>
      <c r="B503" t="s">
        <v>230</v>
      </c>
      <c r="C503">
        <v>100</v>
      </c>
      <c r="D503">
        <v>100328194</v>
      </c>
      <c r="E503" s="3">
        <f t="shared" si="28"/>
        <v>100.328194</v>
      </c>
      <c r="F503" t="s">
        <v>205</v>
      </c>
      <c r="G503" t="s">
        <v>1789</v>
      </c>
      <c r="H503" t="s">
        <v>1786</v>
      </c>
      <c r="N503" t="s">
        <v>2299</v>
      </c>
      <c r="O503" t="s">
        <v>12</v>
      </c>
      <c r="P503" t="s">
        <v>13</v>
      </c>
      <c r="Q503" t="s">
        <v>24</v>
      </c>
      <c r="R503" s="3">
        <f t="shared" si="29"/>
        <v>50</v>
      </c>
      <c r="S503">
        <v>50000000</v>
      </c>
      <c r="T503">
        <v>1995</v>
      </c>
      <c r="U503">
        <v>6</v>
      </c>
      <c r="V503" s="3">
        <f t="shared" si="30"/>
        <v>50.328193999999996</v>
      </c>
      <c r="W503" s="3"/>
      <c r="AH503" t="str">
        <v>David R. Ellis</v>
      </c>
      <c r="AI503" s="4">
        <f t="shared" si="31"/>
        <v>5.5</v>
      </c>
    </row>
    <row r="504" spans="1:35" x14ac:dyDescent="0.3">
      <c r="A504" t="s">
        <v>9</v>
      </c>
      <c r="B504" t="s">
        <v>283</v>
      </c>
      <c r="C504">
        <v>110</v>
      </c>
      <c r="D504">
        <v>130313314</v>
      </c>
      <c r="E504" s="3">
        <f t="shared" si="28"/>
        <v>130.31331399999999</v>
      </c>
      <c r="F504" t="s">
        <v>171</v>
      </c>
      <c r="G504" t="s">
        <v>134</v>
      </c>
      <c r="H504" t="s">
        <v>205</v>
      </c>
      <c r="N504" t="s">
        <v>2300</v>
      </c>
      <c r="O504" t="s">
        <v>12</v>
      </c>
      <c r="P504" t="s">
        <v>13</v>
      </c>
      <c r="Q504" t="s">
        <v>14</v>
      </c>
      <c r="R504" s="3">
        <f t="shared" si="29"/>
        <v>80</v>
      </c>
      <c r="S504">
        <v>80000000</v>
      </c>
      <c r="T504">
        <v>2008</v>
      </c>
      <c r="U504">
        <v>6.5</v>
      </c>
      <c r="V504" s="3">
        <f t="shared" si="30"/>
        <v>50.313313999999991</v>
      </c>
      <c r="W504" s="3"/>
      <c r="AH504" t="str">
        <v>Dean Parisot</v>
      </c>
      <c r="AI504" s="4">
        <f t="shared" si="31"/>
        <v>6.2749999999999995</v>
      </c>
    </row>
    <row r="505" spans="1:35" x14ac:dyDescent="0.3">
      <c r="A505" t="s">
        <v>9</v>
      </c>
      <c r="B505" t="s">
        <v>417</v>
      </c>
      <c r="C505">
        <v>95</v>
      </c>
      <c r="D505">
        <v>82301521</v>
      </c>
      <c r="E505" s="3">
        <f t="shared" si="28"/>
        <v>82.301520999999994</v>
      </c>
      <c r="F505" t="s">
        <v>134</v>
      </c>
      <c r="G505" t="s">
        <v>205</v>
      </c>
      <c r="H505" t="s">
        <v>1789</v>
      </c>
      <c r="I505" t="s">
        <v>1788</v>
      </c>
      <c r="N505" t="s">
        <v>2301</v>
      </c>
      <c r="O505" t="s">
        <v>12</v>
      </c>
      <c r="P505" t="s">
        <v>13</v>
      </c>
      <c r="Q505" t="s">
        <v>24</v>
      </c>
      <c r="R505" s="3">
        <f t="shared" si="29"/>
        <v>32</v>
      </c>
      <c r="S505">
        <v>32000000</v>
      </c>
      <c r="T505">
        <v>2005</v>
      </c>
      <c r="U505">
        <v>4.5999999999999996</v>
      </c>
      <c r="V505" s="3">
        <f t="shared" si="30"/>
        <v>50.301520999999994</v>
      </c>
      <c r="W505" s="3"/>
      <c r="AH505" t="str">
        <v>Rachel Talalay</v>
      </c>
      <c r="AI505" s="4">
        <f t="shared" si="31"/>
        <v>5.0500000000000007</v>
      </c>
    </row>
    <row r="506" spans="1:35" x14ac:dyDescent="0.3">
      <c r="A506" t="s">
        <v>9</v>
      </c>
      <c r="B506" t="s">
        <v>462</v>
      </c>
      <c r="C506">
        <v>92</v>
      </c>
      <c r="D506">
        <v>105263257</v>
      </c>
      <c r="E506" s="3">
        <f t="shared" si="28"/>
        <v>105.263257</v>
      </c>
      <c r="F506" t="s">
        <v>171</v>
      </c>
      <c r="G506" t="s">
        <v>134</v>
      </c>
      <c r="H506" t="s">
        <v>205</v>
      </c>
      <c r="I506" t="s">
        <v>1789</v>
      </c>
      <c r="J506" t="s">
        <v>1788</v>
      </c>
      <c r="N506" t="s">
        <v>2302</v>
      </c>
      <c r="O506" t="s">
        <v>12</v>
      </c>
      <c r="P506" t="s">
        <v>13</v>
      </c>
      <c r="Q506" t="s">
        <v>24</v>
      </c>
      <c r="R506" s="3">
        <f t="shared" si="29"/>
        <v>55</v>
      </c>
      <c r="S506">
        <v>55000000</v>
      </c>
      <c r="T506">
        <v>1997</v>
      </c>
      <c r="U506">
        <v>5.4</v>
      </c>
      <c r="V506" s="3">
        <f t="shared" si="30"/>
        <v>50.263256999999996</v>
      </c>
      <c r="W506" s="3"/>
      <c r="AH506" t="str">
        <v>Stephen Kay</v>
      </c>
      <c r="AI506" s="4">
        <f t="shared" si="31"/>
        <v>4.9999999999999991</v>
      </c>
    </row>
    <row r="507" spans="1:35" x14ac:dyDescent="0.3">
      <c r="A507" t="s">
        <v>9</v>
      </c>
      <c r="B507" t="s">
        <v>156</v>
      </c>
      <c r="C507">
        <v>117</v>
      </c>
      <c r="D507">
        <v>180191634</v>
      </c>
      <c r="E507" s="3">
        <f t="shared" si="28"/>
        <v>180.19163399999999</v>
      </c>
      <c r="F507" t="s">
        <v>171</v>
      </c>
      <c r="G507" t="s">
        <v>134</v>
      </c>
      <c r="H507" t="s">
        <v>205</v>
      </c>
      <c r="I507" t="s">
        <v>1787</v>
      </c>
      <c r="N507" t="s">
        <v>2303</v>
      </c>
      <c r="O507" t="s">
        <v>12</v>
      </c>
      <c r="P507" t="s">
        <v>13</v>
      </c>
      <c r="Q507" t="s">
        <v>14</v>
      </c>
      <c r="R507" s="3">
        <f t="shared" si="29"/>
        <v>130</v>
      </c>
      <c r="S507">
        <v>130000000</v>
      </c>
      <c r="T507">
        <v>2015</v>
      </c>
      <c r="U507">
        <v>7.4</v>
      </c>
      <c r="V507" s="3">
        <f t="shared" si="30"/>
        <v>50.191633999999993</v>
      </c>
      <c r="W507" s="3"/>
      <c r="AH507" t="str">
        <v>Jon Hurwitz</v>
      </c>
      <c r="AI507" s="4">
        <f t="shared" si="31"/>
        <v>6.65</v>
      </c>
    </row>
    <row r="508" spans="1:35" x14ac:dyDescent="0.3">
      <c r="A508" t="s">
        <v>9</v>
      </c>
      <c r="B508" t="s">
        <v>66</v>
      </c>
      <c r="C508">
        <v>142</v>
      </c>
      <c r="D508">
        <v>119654900</v>
      </c>
      <c r="E508" s="3">
        <f t="shared" si="28"/>
        <v>119.6549</v>
      </c>
      <c r="F508" t="s">
        <v>134</v>
      </c>
      <c r="G508" t="s">
        <v>205</v>
      </c>
      <c r="H508" t="s">
        <v>1789</v>
      </c>
      <c r="I508" t="s">
        <v>1786</v>
      </c>
      <c r="N508" t="s">
        <v>2304</v>
      </c>
      <c r="O508" t="s">
        <v>12</v>
      </c>
      <c r="P508" t="s">
        <v>13</v>
      </c>
      <c r="Q508" t="s">
        <v>24</v>
      </c>
      <c r="R508" s="3">
        <f t="shared" si="29"/>
        <v>70</v>
      </c>
      <c r="S508">
        <v>70000000</v>
      </c>
      <c r="T508">
        <v>1991</v>
      </c>
      <c r="U508">
        <v>6.7</v>
      </c>
      <c r="V508" s="3">
        <f t="shared" si="30"/>
        <v>49.654899999999998</v>
      </c>
      <c r="W508" s="3"/>
      <c r="AH508" t="str">
        <v>Steve Box</v>
      </c>
      <c r="AI508" s="4">
        <f t="shared" si="31"/>
        <v>7.5</v>
      </c>
    </row>
    <row r="509" spans="1:35" x14ac:dyDescent="0.3">
      <c r="A509" t="s">
        <v>9</v>
      </c>
      <c r="B509" t="s">
        <v>206</v>
      </c>
      <c r="C509">
        <v>102</v>
      </c>
      <c r="D509">
        <v>79566871</v>
      </c>
      <c r="E509" s="3">
        <f t="shared" si="28"/>
        <v>79.566871000000006</v>
      </c>
      <c r="F509" t="s">
        <v>205</v>
      </c>
      <c r="G509" t="s">
        <v>356</v>
      </c>
      <c r="H509" t="s">
        <v>1789</v>
      </c>
      <c r="I509" t="s">
        <v>1798</v>
      </c>
      <c r="J509" t="s">
        <v>1788</v>
      </c>
      <c r="N509" t="s">
        <v>2305</v>
      </c>
      <c r="O509" t="s">
        <v>12</v>
      </c>
      <c r="P509" t="s">
        <v>13</v>
      </c>
      <c r="Q509" t="s">
        <v>52</v>
      </c>
      <c r="R509" s="3">
        <f t="shared" si="29"/>
        <v>30</v>
      </c>
      <c r="S509">
        <v>30000000</v>
      </c>
      <c r="T509">
        <v>2009</v>
      </c>
      <c r="U509">
        <v>4.2</v>
      </c>
      <c r="V509" s="3">
        <f t="shared" si="30"/>
        <v>49.566871000000006</v>
      </c>
      <c r="W509" s="3"/>
      <c r="AH509" t="str">
        <v>Dave Green</v>
      </c>
      <c r="AI509" s="4">
        <f t="shared" si="31"/>
        <v>5.8</v>
      </c>
    </row>
    <row r="510" spans="1:35" x14ac:dyDescent="0.3">
      <c r="A510" t="s">
        <v>9</v>
      </c>
      <c r="B510" t="s">
        <v>463</v>
      </c>
      <c r="C510">
        <v>74</v>
      </c>
      <c r="D510">
        <v>104354205</v>
      </c>
      <c r="E510" s="3">
        <f t="shared" si="28"/>
        <v>104.35420499999999</v>
      </c>
      <c r="F510" t="s">
        <v>205</v>
      </c>
      <c r="G510" t="s">
        <v>1788</v>
      </c>
      <c r="N510" t="s">
        <v>2306</v>
      </c>
      <c r="O510" t="s">
        <v>12</v>
      </c>
      <c r="P510" t="s">
        <v>13</v>
      </c>
      <c r="Q510" t="s">
        <v>90</v>
      </c>
      <c r="R510" s="3">
        <f t="shared" si="29"/>
        <v>55</v>
      </c>
      <c r="S510">
        <v>55000000</v>
      </c>
      <c r="T510">
        <v>2003</v>
      </c>
      <c r="U510">
        <v>6.3</v>
      </c>
      <c r="V510" s="3">
        <f t="shared" si="30"/>
        <v>49.354204999999993</v>
      </c>
      <c r="W510" s="3"/>
      <c r="AH510" t="str">
        <v>Sean McNamara</v>
      </c>
      <c r="AI510" s="4">
        <f t="shared" si="31"/>
        <v>6.5</v>
      </c>
    </row>
    <row r="511" spans="1:35" x14ac:dyDescent="0.3">
      <c r="A511" t="s">
        <v>9</v>
      </c>
      <c r="B511" t="s">
        <v>678</v>
      </c>
      <c r="C511">
        <v>122</v>
      </c>
      <c r="D511">
        <v>74273505</v>
      </c>
      <c r="E511" s="3">
        <f t="shared" si="28"/>
        <v>74.273505</v>
      </c>
      <c r="F511" t="s">
        <v>1792</v>
      </c>
      <c r="G511" t="s">
        <v>356</v>
      </c>
      <c r="H511" t="s">
        <v>918</v>
      </c>
      <c r="N511" t="s">
        <v>2307</v>
      </c>
      <c r="O511" t="s">
        <v>12</v>
      </c>
      <c r="P511" t="s">
        <v>13</v>
      </c>
      <c r="Q511" t="s">
        <v>90</v>
      </c>
      <c r="R511" s="3">
        <f t="shared" si="29"/>
        <v>25</v>
      </c>
      <c r="S511">
        <v>25000000</v>
      </c>
      <c r="T511">
        <v>2007</v>
      </c>
      <c r="U511">
        <v>8.1</v>
      </c>
      <c r="V511" s="3">
        <f t="shared" si="30"/>
        <v>49.273505</v>
      </c>
      <c r="W511" s="3"/>
      <c r="AH511" t="str">
        <v>Jim Fall</v>
      </c>
      <c r="AI511" s="4">
        <f t="shared" si="31"/>
        <v>5.3</v>
      </c>
    </row>
    <row r="512" spans="1:35" x14ac:dyDescent="0.3">
      <c r="A512" t="s">
        <v>9</v>
      </c>
      <c r="B512" t="s">
        <v>409</v>
      </c>
      <c r="C512">
        <v>113</v>
      </c>
      <c r="D512">
        <v>109176215</v>
      </c>
      <c r="E512" s="3">
        <f t="shared" si="28"/>
        <v>109.176215</v>
      </c>
      <c r="F512" t="s">
        <v>205</v>
      </c>
      <c r="N512" t="s">
        <v>2308</v>
      </c>
      <c r="O512" t="s">
        <v>12</v>
      </c>
      <c r="P512" t="s">
        <v>13</v>
      </c>
      <c r="Q512" t="s">
        <v>14</v>
      </c>
      <c r="R512" s="3">
        <f t="shared" si="29"/>
        <v>60</v>
      </c>
      <c r="S512">
        <v>60000000</v>
      </c>
      <c r="T512">
        <v>2009</v>
      </c>
      <c r="U512">
        <v>5.5</v>
      </c>
      <c r="V512" s="3">
        <f t="shared" si="30"/>
        <v>49.176214999999999</v>
      </c>
      <c r="W512" s="3"/>
      <c r="AH512" t="str">
        <v>Kevin Greutert</v>
      </c>
      <c r="AI512" s="4">
        <f t="shared" si="31"/>
        <v>5.8</v>
      </c>
    </row>
    <row r="513" spans="1:35" x14ac:dyDescent="0.3">
      <c r="A513" t="s">
        <v>9</v>
      </c>
      <c r="B513" t="s">
        <v>617</v>
      </c>
      <c r="C513">
        <v>116</v>
      </c>
      <c r="D513">
        <v>89138076</v>
      </c>
      <c r="E513" s="3">
        <f t="shared" si="28"/>
        <v>89.138075999999998</v>
      </c>
      <c r="F513" t="s">
        <v>620</v>
      </c>
      <c r="G513" t="s">
        <v>1796</v>
      </c>
      <c r="N513" t="s">
        <v>2309</v>
      </c>
      <c r="O513" t="s">
        <v>12</v>
      </c>
      <c r="P513" t="s">
        <v>13</v>
      </c>
      <c r="Q513" t="s">
        <v>90</v>
      </c>
      <c r="R513" s="3">
        <f t="shared" si="29"/>
        <v>40</v>
      </c>
      <c r="S513">
        <v>40000000</v>
      </c>
      <c r="T513">
        <v>2000</v>
      </c>
      <c r="U513">
        <v>5.5</v>
      </c>
      <c r="V513" s="3">
        <f t="shared" si="30"/>
        <v>49.138075999999998</v>
      </c>
      <c r="W513" s="3"/>
      <c r="AH513" t="str">
        <v>Stuart Gillard</v>
      </c>
      <c r="AI513" s="4">
        <f t="shared" si="31"/>
        <v>4.8</v>
      </c>
    </row>
    <row r="514" spans="1:35" x14ac:dyDescent="0.3">
      <c r="A514" t="s">
        <v>9</v>
      </c>
      <c r="B514" t="s">
        <v>260</v>
      </c>
      <c r="C514">
        <v>94</v>
      </c>
      <c r="D514">
        <v>64001297</v>
      </c>
      <c r="E514" s="3">
        <f t="shared" ref="E514:E577" si="32">D514/1000000</f>
        <v>64.001296999999994</v>
      </c>
      <c r="F514" t="s">
        <v>205</v>
      </c>
      <c r="G514" t="s">
        <v>1789</v>
      </c>
      <c r="N514" t="s">
        <v>2310</v>
      </c>
      <c r="O514" t="s">
        <v>12</v>
      </c>
      <c r="P514" t="s">
        <v>13</v>
      </c>
      <c r="Q514" t="s">
        <v>24</v>
      </c>
      <c r="R514" s="3">
        <f t="shared" ref="R514:R577" si="33">S514/1000000</f>
        <v>15</v>
      </c>
      <c r="S514">
        <v>15000000</v>
      </c>
      <c r="T514">
        <v>2010</v>
      </c>
      <c r="U514">
        <v>6.2</v>
      </c>
      <c r="V514" s="3">
        <f t="shared" ref="V514:V577" si="34">E514-R514</f>
        <v>49.001296999999994</v>
      </c>
      <c r="W514" s="3"/>
      <c r="AH514" t="str">
        <v>Bennett Miller</v>
      </c>
      <c r="AI514" s="4">
        <f t="shared" ref="AI514:AI577" si="35">AVERAGEIFS($U$2:$U$3724, $B$2:$B$3724, AH514)</f>
        <v>7.5</v>
      </c>
    </row>
    <row r="515" spans="1:35" x14ac:dyDescent="0.3">
      <c r="A515" t="s">
        <v>9</v>
      </c>
      <c r="B515" t="s">
        <v>968</v>
      </c>
      <c r="C515">
        <v>96</v>
      </c>
      <c r="D515">
        <v>53884821</v>
      </c>
      <c r="E515" s="3">
        <f t="shared" si="32"/>
        <v>53.884821000000002</v>
      </c>
      <c r="F515" t="s">
        <v>620</v>
      </c>
      <c r="N515" t="s">
        <v>2311</v>
      </c>
      <c r="O515" t="s">
        <v>12</v>
      </c>
      <c r="P515" t="s">
        <v>13</v>
      </c>
      <c r="Q515" t="s">
        <v>90</v>
      </c>
      <c r="R515" s="3">
        <f t="shared" si="33"/>
        <v>5</v>
      </c>
      <c r="S515">
        <v>5000000</v>
      </c>
      <c r="T515">
        <v>2012</v>
      </c>
      <c r="U515">
        <v>4.5999999999999996</v>
      </c>
      <c r="V515" s="3">
        <f t="shared" si="34"/>
        <v>48.884821000000002</v>
      </c>
      <c r="W515" s="3"/>
      <c r="AH515" t="str">
        <v>Audrey Wells</v>
      </c>
      <c r="AI515" s="4">
        <f t="shared" si="35"/>
        <v>6.7</v>
      </c>
    </row>
    <row r="516" spans="1:35" x14ac:dyDescent="0.3">
      <c r="A516" t="s">
        <v>9</v>
      </c>
      <c r="B516" t="s">
        <v>412</v>
      </c>
      <c r="C516">
        <v>124</v>
      </c>
      <c r="D516">
        <v>54800000</v>
      </c>
      <c r="E516" s="3">
        <f t="shared" si="32"/>
        <v>54.8</v>
      </c>
      <c r="F516" t="s">
        <v>356</v>
      </c>
      <c r="N516" t="s">
        <v>2312</v>
      </c>
      <c r="O516" t="s">
        <v>12</v>
      </c>
      <c r="P516" t="s">
        <v>13</v>
      </c>
      <c r="Q516" t="s">
        <v>90</v>
      </c>
      <c r="R516" s="3">
        <f t="shared" si="33"/>
        <v>6</v>
      </c>
      <c r="S516">
        <v>6000000</v>
      </c>
      <c r="T516">
        <v>1980</v>
      </c>
      <c r="U516">
        <v>7.8</v>
      </c>
      <c r="V516" s="3">
        <f t="shared" si="34"/>
        <v>48.8</v>
      </c>
      <c r="W516" s="3"/>
      <c r="AH516" t="str">
        <v>Ari Sandel</v>
      </c>
      <c r="AI516" s="4">
        <f t="shared" si="35"/>
        <v>6.5</v>
      </c>
    </row>
    <row r="517" spans="1:35" x14ac:dyDescent="0.3">
      <c r="A517" t="s">
        <v>9</v>
      </c>
      <c r="B517" t="s">
        <v>886</v>
      </c>
      <c r="C517">
        <v>109</v>
      </c>
      <c r="D517">
        <v>61693523</v>
      </c>
      <c r="E517" s="3">
        <f t="shared" si="32"/>
        <v>61.693522999999999</v>
      </c>
      <c r="F517" t="s">
        <v>356</v>
      </c>
      <c r="N517" t="s">
        <v>2313</v>
      </c>
      <c r="O517" t="s">
        <v>12</v>
      </c>
      <c r="P517" t="s">
        <v>13</v>
      </c>
      <c r="Q517" t="s">
        <v>24</v>
      </c>
      <c r="R517" s="3">
        <f t="shared" si="33"/>
        <v>13</v>
      </c>
      <c r="S517">
        <v>13000000</v>
      </c>
      <c r="T517">
        <v>2016</v>
      </c>
      <c r="U517">
        <v>6.8</v>
      </c>
      <c r="V517" s="3">
        <f t="shared" si="34"/>
        <v>48.693522999999999</v>
      </c>
      <c r="W517" s="3"/>
      <c r="AH517" t="str">
        <v>Tamra Davis</v>
      </c>
      <c r="AI517" s="4">
        <f t="shared" si="35"/>
        <v>5</v>
      </c>
    </row>
    <row r="518" spans="1:35" x14ac:dyDescent="0.3">
      <c r="A518" t="s">
        <v>9</v>
      </c>
      <c r="B518" t="s">
        <v>56</v>
      </c>
      <c r="C518">
        <v>130</v>
      </c>
      <c r="D518">
        <v>106635996</v>
      </c>
      <c r="E518" s="3">
        <f t="shared" si="32"/>
        <v>106.63599600000001</v>
      </c>
      <c r="F518" t="s">
        <v>171</v>
      </c>
      <c r="G518" t="s">
        <v>134</v>
      </c>
      <c r="H518" t="s">
        <v>918</v>
      </c>
      <c r="N518" t="s">
        <v>2314</v>
      </c>
      <c r="O518" t="s">
        <v>12</v>
      </c>
      <c r="P518" t="s">
        <v>17</v>
      </c>
      <c r="Q518" t="s">
        <v>14</v>
      </c>
      <c r="R518" s="3">
        <f t="shared" si="33"/>
        <v>58</v>
      </c>
      <c r="S518">
        <v>58000000</v>
      </c>
      <c r="T518">
        <v>1995</v>
      </c>
      <c r="U518">
        <v>7.2</v>
      </c>
      <c r="V518" s="3">
        <f t="shared" si="34"/>
        <v>48.635996000000006</v>
      </c>
      <c r="W518" s="3"/>
      <c r="AH518" t="str">
        <v>Roger Donaldson</v>
      </c>
      <c r="AI518" s="4">
        <f t="shared" si="35"/>
        <v>6.7714285714285705</v>
      </c>
    </row>
    <row r="519" spans="1:35" x14ac:dyDescent="0.3">
      <c r="A519" t="s">
        <v>9</v>
      </c>
      <c r="B519" t="s">
        <v>152</v>
      </c>
      <c r="C519">
        <v>156</v>
      </c>
      <c r="D519">
        <v>183635922</v>
      </c>
      <c r="E519" s="3">
        <f t="shared" si="32"/>
        <v>183.63592199999999</v>
      </c>
      <c r="F519" t="s">
        <v>134</v>
      </c>
      <c r="G519" t="s">
        <v>356</v>
      </c>
      <c r="H519" t="s">
        <v>918</v>
      </c>
      <c r="I519" t="s">
        <v>1304</v>
      </c>
      <c r="N519" t="s">
        <v>2315</v>
      </c>
      <c r="O519" t="s">
        <v>12</v>
      </c>
      <c r="P519" t="s">
        <v>13</v>
      </c>
      <c r="Q519" t="s">
        <v>90</v>
      </c>
      <c r="R519" s="3">
        <f t="shared" si="33"/>
        <v>135</v>
      </c>
      <c r="S519">
        <v>135000000</v>
      </c>
      <c r="T519">
        <v>2015</v>
      </c>
      <c r="U519">
        <v>8.1</v>
      </c>
      <c r="V519" s="3">
        <f t="shared" si="34"/>
        <v>48.635921999999994</v>
      </c>
      <c r="W519" s="3"/>
      <c r="AH519" t="str">
        <v>Stephen Norrington</v>
      </c>
      <c r="AI519" s="4">
        <f t="shared" si="35"/>
        <v>6.4499999999999993</v>
      </c>
    </row>
    <row r="520" spans="1:35" x14ac:dyDescent="0.3">
      <c r="A520" t="s">
        <v>9</v>
      </c>
      <c r="B520" t="s">
        <v>92</v>
      </c>
      <c r="C520">
        <v>88</v>
      </c>
      <c r="D520">
        <v>65535067</v>
      </c>
      <c r="E520" s="3">
        <f t="shared" si="32"/>
        <v>65.535066999999998</v>
      </c>
      <c r="F520" t="s">
        <v>205</v>
      </c>
      <c r="G520" t="s">
        <v>1788</v>
      </c>
      <c r="N520" t="s">
        <v>2316</v>
      </c>
      <c r="O520" t="s">
        <v>12</v>
      </c>
      <c r="P520" t="s">
        <v>13</v>
      </c>
      <c r="Q520" t="s">
        <v>90</v>
      </c>
      <c r="R520" s="3">
        <f t="shared" si="33"/>
        <v>17</v>
      </c>
      <c r="S520">
        <v>17000000</v>
      </c>
      <c r="T520">
        <v>1999</v>
      </c>
      <c r="U520">
        <v>5.7</v>
      </c>
      <c r="V520" s="3">
        <f t="shared" si="34"/>
        <v>48.535066999999998</v>
      </c>
      <c r="W520" s="3"/>
      <c r="AH520" t="str">
        <v>Tom McCarthy</v>
      </c>
      <c r="AI520" s="4">
        <f t="shared" si="35"/>
        <v>7.9</v>
      </c>
    </row>
    <row r="521" spans="1:35" x14ac:dyDescent="0.3">
      <c r="A521" t="s">
        <v>9</v>
      </c>
      <c r="B521" t="s">
        <v>400</v>
      </c>
      <c r="C521">
        <v>97</v>
      </c>
      <c r="D521">
        <v>93452056</v>
      </c>
      <c r="E521" s="3">
        <f t="shared" si="32"/>
        <v>93.452055999999999</v>
      </c>
      <c r="F521" t="s">
        <v>134</v>
      </c>
      <c r="G521" t="s">
        <v>205</v>
      </c>
      <c r="H521" t="s">
        <v>356</v>
      </c>
      <c r="N521" t="s">
        <v>2317</v>
      </c>
      <c r="O521" t="s">
        <v>12</v>
      </c>
      <c r="P521" t="s">
        <v>13</v>
      </c>
      <c r="Q521" t="s">
        <v>14</v>
      </c>
      <c r="R521" s="3">
        <f t="shared" si="33"/>
        <v>45</v>
      </c>
      <c r="S521">
        <v>45000000</v>
      </c>
      <c r="T521">
        <v>2007</v>
      </c>
      <c r="U521">
        <v>7.4</v>
      </c>
      <c r="V521" s="3">
        <f t="shared" si="34"/>
        <v>48.452055999999999</v>
      </c>
      <c r="W521" s="3"/>
      <c r="AH521" t="str">
        <v>Stanley Tong</v>
      </c>
      <c r="AI521" s="4">
        <f t="shared" si="35"/>
        <v>6.7</v>
      </c>
    </row>
    <row r="522" spans="1:35" x14ac:dyDescent="0.3">
      <c r="A522" t="s">
        <v>9</v>
      </c>
      <c r="B522" t="s">
        <v>214</v>
      </c>
      <c r="C522">
        <v>98</v>
      </c>
      <c r="D522">
        <v>148383780</v>
      </c>
      <c r="E522" s="3">
        <f t="shared" si="32"/>
        <v>148.38378</v>
      </c>
      <c r="F522" t="s">
        <v>205</v>
      </c>
      <c r="G522" t="s">
        <v>1788</v>
      </c>
      <c r="N522" t="s">
        <v>2318</v>
      </c>
      <c r="O522" t="s">
        <v>12</v>
      </c>
      <c r="P522" t="s">
        <v>13</v>
      </c>
      <c r="Q522" t="s">
        <v>14</v>
      </c>
      <c r="R522" s="3">
        <f t="shared" si="33"/>
        <v>100</v>
      </c>
      <c r="S522">
        <v>100000000</v>
      </c>
      <c r="T522">
        <v>2010</v>
      </c>
      <c r="U522">
        <v>5.5</v>
      </c>
      <c r="V522" s="3">
        <f t="shared" si="34"/>
        <v>48.383780000000002</v>
      </c>
      <c r="W522" s="3"/>
      <c r="AH522" t="str">
        <v>Richard Attenborough</v>
      </c>
      <c r="AI522" s="4">
        <f t="shared" si="35"/>
        <v>7.4333333333333336</v>
      </c>
    </row>
    <row r="523" spans="1:35" x14ac:dyDescent="0.3">
      <c r="A523" t="s">
        <v>9</v>
      </c>
      <c r="B523" t="s">
        <v>250</v>
      </c>
      <c r="C523">
        <v>125</v>
      </c>
      <c r="D523">
        <v>83299761</v>
      </c>
      <c r="E523" s="3">
        <f t="shared" si="32"/>
        <v>83.299761000000004</v>
      </c>
      <c r="F523" t="s">
        <v>1793</v>
      </c>
      <c r="G523" t="s">
        <v>205</v>
      </c>
      <c r="H523" t="s">
        <v>356</v>
      </c>
      <c r="I523" t="s">
        <v>1794</v>
      </c>
      <c r="J523" t="s">
        <v>1798</v>
      </c>
      <c r="N523" t="s">
        <v>2319</v>
      </c>
      <c r="O523" t="s">
        <v>12</v>
      </c>
      <c r="P523" t="s">
        <v>13</v>
      </c>
      <c r="Q523" t="s">
        <v>14</v>
      </c>
      <c r="R523" s="3">
        <f t="shared" si="33"/>
        <v>35</v>
      </c>
      <c r="S523">
        <v>35000000</v>
      </c>
      <c r="T523">
        <v>2013</v>
      </c>
      <c r="U523">
        <v>7.5</v>
      </c>
      <c r="V523" s="3">
        <f t="shared" si="34"/>
        <v>48.299761000000004</v>
      </c>
      <c r="W523" s="3"/>
      <c r="AH523" t="str">
        <v>Mark Tonderai</v>
      </c>
      <c r="AI523" s="4">
        <f t="shared" si="35"/>
        <v>5.6</v>
      </c>
    </row>
    <row r="524" spans="1:35" x14ac:dyDescent="0.3">
      <c r="A524" t="s">
        <v>9</v>
      </c>
      <c r="B524" t="s">
        <v>64</v>
      </c>
      <c r="C524">
        <v>117</v>
      </c>
      <c r="D524">
        <v>52700832</v>
      </c>
      <c r="E524" s="3">
        <f t="shared" si="32"/>
        <v>52.700831999999998</v>
      </c>
      <c r="F524" t="s">
        <v>205</v>
      </c>
      <c r="G524" t="s">
        <v>356</v>
      </c>
      <c r="H524" t="s">
        <v>1788</v>
      </c>
      <c r="N524" t="s">
        <v>2320</v>
      </c>
      <c r="O524" t="s">
        <v>12</v>
      </c>
      <c r="P524" t="s">
        <v>17</v>
      </c>
      <c r="Q524" t="s">
        <v>90</v>
      </c>
      <c r="R524" s="3">
        <f t="shared" si="33"/>
        <v>4.5</v>
      </c>
      <c r="S524">
        <v>4500000</v>
      </c>
      <c r="T524">
        <v>1994</v>
      </c>
      <c r="U524">
        <v>7.1</v>
      </c>
      <c r="V524" s="3">
        <f t="shared" si="34"/>
        <v>48.200831999999998</v>
      </c>
      <c r="W524" s="3"/>
      <c r="AH524" t="str">
        <v>Randall Wallace</v>
      </c>
      <c r="AI524" s="4">
        <f t="shared" si="35"/>
        <v>6.9000000000000012</v>
      </c>
    </row>
    <row r="525" spans="1:35" x14ac:dyDescent="0.3">
      <c r="A525" t="s">
        <v>9</v>
      </c>
      <c r="B525" t="s">
        <v>739</v>
      </c>
      <c r="C525">
        <v>92</v>
      </c>
      <c r="D525">
        <v>80197993</v>
      </c>
      <c r="E525" s="3">
        <f t="shared" si="32"/>
        <v>80.197992999999997</v>
      </c>
      <c r="F525" t="s">
        <v>205</v>
      </c>
      <c r="G525" t="s">
        <v>1789</v>
      </c>
      <c r="H525" t="s">
        <v>1797</v>
      </c>
      <c r="N525" t="s">
        <v>2321</v>
      </c>
      <c r="O525" t="s">
        <v>12</v>
      </c>
      <c r="P525" t="s">
        <v>113</v>
      </c>
      <c r="Q525" t="s">
        <v>24</v>
      </c>
      <c r="R525" s="3">
        <f t="shared" si="33"/>
        <v>32</v>
      </c>
      <c r="S525">
        <v>32000000</v>
      </c>
      <c r="T525">
        <v>2006</v>
      </c>
      <c r="U525">
        <v>5.7</v>
      </c>
      <c r="V525" s="3">
        <f t="shared" si="34"/>
        <v>48.197992999999997</v>
      </c>
      <c r="W525" s="3"/>
      <c r="AH525" t="str">
        <v>Rich Moore</v>
      </c>
      <c r="AI525" s="4">
        <f t="shared" si="35"/>
        <v>7.8</v>
      </c>
    </row>
    <row r="526" spans="1:35" x14ac:dyDescent="0.3">
      <c r="A526" t="s">
        <v>9</v>
      </c>
      <c r="B526" t="s">
        <v>1408</v>
      </c>
      <c r="C526">
        <v>110</v>
      </c>
      <c r="D526">
        <v>51100000</v>
      </c>
      <c r="E526" s="3">
        <f t="shared" si="32"/>
        <v>51.1</v>
      </c>
      <c r="F526" t="s">
        <v>171</v>
      </c>
      <c r="G526" t="s">
        <v>134</v>
      </c>
      <c r="H526" t="s">
        <v>918</v>
      </c>
      <c r="N526" t="s">
        <v>2322</v>
      </c>
      <c r="O526" t="s">
        <v>12</v>
      </c>
      <c r="P526" t="s">
        <v>17</v>
      </c>
      <c r="Q526" t="s">
        <v>591</v>
      </c>
      <c r="R526" s="3">
        <f t="shared" si="33"/>
        <v>3</v>
      </c>
      <c r="S526">
        <v>3000000</v>
      </c>
      <c r="T526">
        <v>1964</v>
      </c>
      <c r="U526">
        <v>7.8</v>
      </c>
      <c r="V526" s="3">
        <f t="shared" si="34"/>
        <v>48.1</v>
      </c>
      <c r="W526" s="3"/>
      <c r="AH526" t="str">
        <v>Albert Hughes</v>
      </c>
      <c r="AI526" s="4">
        <f t="shared" si="35"/>
        <v>7.0666666666666664</v>
      </c>
    </row>
    <row r="527" spans="1:35" x14ac:dyDescent="0.3">
      <c r="A527" t="s">
        <v>9</v>
      </c>
      <c r="B527" t="s">
        <v>785</v>
      </c>
      <c r="C527">
        <v>115</v>
      </c>
      <c r="D527">
        <v>54557348</v>
      </c>
      <c r="E527" s="3">
        <f t="shared" si="32"/>
        <v>54.557347999999998</v>
      </c>
      <c r="F527" t="s">
        <v>1792</v>
      </c>
      <c r="G527" t="s">
        <v>356</v>
      </c>
      <c r="H527" t="s">
        <v>918</v>
      </c>
      <c r="N527" t="s">
        <v>2323</v>
      </c>
      <c r="O527" t="s">
        <v>12</v>
      </c>
      <c r="P527" t="s">
        <v>113</v>
      </c>
      <c r="Q527" t="s">
        <v>90</v>
      </c>
      <c r="R527" s="3">
        <f t="shared" si="33"/>
        <v>6.5</v>
      </c>
      <c r="S527">
        <v>6500000</v>
      </c>
      <c r="T527">
        <v>2004</v>
      </c>
      <c r="U527">
        <v>7.9</v>
      </c>
      <c r="V527" s="3">
        <f t="shared" si="34"/>
        <v>48.057347999999998</v>
      </c>
      <c r="W527" s="3"/>
      <c r="AH527" t="str">
        <v>Perry Andelin Blake</v>
      </c>
      <c r="AI527" s="4">
        <f t="shared" si="35"/>
        <v>3.3</v>
      </c>
    </row>
    <row r="528" spans="1:35" x14ac:dyDescent="0.3">
      <c r="A528" t="s">
        <v>9</v>
      </c>
      <c r="B528" t="s">
        <v>1056</v>
      </c>
      <c r="C528">
        <v>112</v>
      </c>
      <c r="D528">
        <v>64998368</v>
      </c>
      <c r="E528" s="3">
        <f t="shared" si="32"/>
        <v>64.998367999999999</v>
      </c>
      <c r="F528" t="s">
        <v>205</v>
      </c>
      <c r="G528" t="s">
        <v>1798</v>
      </c>
      <c r="H528" t="s">
        <v>1788</v>
      </c>
      <c r="N528" t="s">
        <v>2324</v>
      </c>
      <c r="O528" t="s">
        <v>12</v>
      </c>
      <c r="P528" t="s">
        <v>13</v>
      </c>
      <c r="Q528" t="s">
        <v>14</v>
      </c>
      <c r="R528" s="3">
        <f t="shared" si="33"/>
        <v>17</v>
      </c>
      <c r="S528">
        <v>17000000</v>
      </c>
      <c r="T528">
        <v>2012</v>
      </c>
      <c r="U528">
        <v>7.2</v>
      </c>
      <c r="V528" s="3">
        <f t="shared" si="34"/>
        <v>47.998367999999999</v>
      </c>
      <c r="W528" s="3"/>
      <c r="AH528" t="str">
        <v>Zach Braff</v>
      </c>
      <c r="AI528" s="4">
        <f t="shared" si="35"/>
        <v>7.15</v>
      </c>
    </row>
    <row r="529" spans="1:35" x14ac:dyDescent="0.3">
      <c r="A529" t="s">
        <v>9</v>
      </c>
      <c r="B529" t="s">
        <v>77</v>
      </c>
      <c r="C529">
        <v>138</v>
      </c>
      <c r="D529">
        <v>127968405</v>
      </c>
      <c r="E529" s="3">
        <f t="shared" si="32"/>
        <v>127.968405</v>
      </c>
      <c r="F529" t="s">
        <v>1796</v>
      </c>
      <c r="G529" t="s">
        <v>918</v>
      </c>
      <c r="N529" t="s">
        <v>2325</v>
      </c>
      <c r="O529" t="s">
        <v>12</v>
      </c>
      <c r="P529" t="s">
        <v>13</v>
      </c>
      <c r="Q529" t="s">
        <v>90</v>
      </c>
      <c r="R529" s="3">
        <f t="shared" si="33"/>
        <v>80</v>
      </c>
      <c r="S529">
        <v>80000000</v>
      </c>
      <c r="T529">
        <v>2010</v>
      </c>
      <c r="U529">
        <v>8.1</v>
      </c>
      <c r="V529" s="3">
        <f t="shared" si="34"/>
        <v>47.968405000000004</v>
      </c>
      <c r="W529" s="3"/>
      <c r="AH529" t="str">
        <v>Tom Holland</v>
      </c>
      <c r="AI529" s="4">
        <f t="shared" si="35"/>
        <v>6.1</v>
      </c>
    </row>
    <row r="530" spans="1:35" x14ac:dyDescent="0.3">
      <c r="A530" t="s">
        <v>9</v>
      </c>
      <c r="B530" t="s">
        <v>1429</v>
      </c>
      <c r="C530">
        <v>108</v>
      </c>
      <c r="D530">
        <v>54215416</v>
      </c>
      <c r="E530" s="3">
        <f t="shared" si="32"/>
        <v>54.215415999999998</v>
      </c>
      <c r="F530" t="s">
        <v>1793</v>
      </c>
      <c r="G530" t="s">
        <v>356</v>
      </c>
      <c r="H530" t="s">
        <v>1798</v>
      </c>
      <c r="N530" t="s">
        <v>2326</v>
      </c>
      <c r="O530" t="s">
        <v>12</v>
      </c>
      <c r="P530" t="s">
        <v>13</v>
      </c>
      <c r="Q530" t="s">
        <v>14</v>
      </c>
      <c r="R530" s="3">
        <f t="shared" si="33"/>
        <v>6.5</v>
      </c>
      <c r="S530">
        <v>6500000</v>
      </c>
      <c r="T530">
        <v>1987</v>
      </c>
      <c r="U530">
        <v>6.8</v>
      </c>
      <c r="V530" s="3">
        <f t="shared" si="34"/>
        <v>47.715415999999998</v>
      </c>
      <c r="W530" s="3"/>
      <c r="AH530" t="str">
        <v>Jamie Blanks</v>
      </c>
      <c r="AI530" s="4">
        <f t="shared" si="35"/>
        <v>5.0999999999999996</v>
      </c>
    </row>
    <row r="531" spans="1:35" x14ac:dyDescent="0.3">
      <c r="A531" t="s">
        <v>9</v>
      </c>
      <c r="B531" t="s">
        <v>343</v>
      </c>
      <c r="C531">
        <v>98</v>
      </c>
      <c r="D531">
        <v>57176582</v>
      </c>
      <c r="E531" s="3">
        <f t="shared" si="32"/>
        <v>57.176582000000003</v>
      </c>
      <c r="F531" t="s">
        <v>205</v>
      </c>
      <c r="N531" t="s">
        <v>2327</v>
      </c>
      <c r="O531" t="s">
        <v>12</v>
      </c>
      <c r="P531" t="s">
        <v>13</v>
      </c>
      <c r="Q531" t="s">
        <v>90</v>
      </c>
      <c r="R531" s="3">
        <f t="shared" si="33"/>
        <v>9.5</v>
      </c>
      <c r="S531">
        <v>9500000</v>
      </c>
      <c r="T531">
        <v>2000</v>
      </c>
      <c r="U531">
        <v>6.1</v>
      </c>
      <c r="V531" s="3">
        <f t="shared" si="34"/>
        <v>47.676582000000003</v>
      </c>
      <c r="W531" s="3"/>
      <c r="AH531" t="str">
        <v>Dan Mazer</v>
      </c>
      <c r="AI531" s="4">
        <f t="shared" si="35"/>
        <v>6</v>
      </c>
    </row>
    <row r="532" spans="1:35" x14ac:dyDescent="0.3">
      <c r="A532" t="s">
        <v>9</v>
      </c>
      <c r="B532" t="s">
        <v>72</v>
      </c>
      <c r="C532">
        <v>118</v>
      </c>
      <c r="D532">
        <v>87666629</v>
      </c>
      <c r="E532" s="3">
        <f t="shared" si="32"/>
        <v>87.666629</v>
      </c>
      <c r="F532" t="s">
        <v>134</v>
      </c>
      <c r="G532" t="s">
        <v>205</v>
      </c>
      <c r="H532" t="s">
        <v>1787</v>
      </c>
      <c r="I532" t="s">
        <v>1304</v>
      </c>
      <c r="N532" t="s">
        <v>2328</v>
      </c>
      <c r="O532" t="s">
        <v>12</v>
      </c>
      <c r="P532" t="s">
        <v>13</v>
      </c>
      <c r="Q532" t="s">
        <v>24</v>
      </c>
      <c r="R532" s="3">
        <f t="shared" si="33"/>
        <v>40</v>
      </c>
      <c r="S532">
        <v>40000000</v>
      </c>
      <c r="T532">
        <v>1990</v>
      </c>
      <c r="U532">
        <v>7.4</v>
      </c>
      <c r="V532" s="3">
        <f t="shared" si="34"/>
        <v>47.666629</v>
      </c>
      <c r="W532" s="3"/>
      <c r="AH532" t="str">
        <v>Tony Gilroy</v>
      </c>
      <c r="AI532" s="4">
        <f t="shared" si="35"/>
        <v>6.7333333333333334</v>
      </c>
    </row>
    <row r="533" spans="1:35" x14ac:dyDescent="0.3">
      <c r="A533" t="s">
        <v>9</v>
      </c>
      <c r="B533" t="s">
        <v>487</v>
      </c>
      <c r="C533">
        <v>100</v>
      </c>
      <c r="D533">
        <v>85570368</v>
      </c>
      <c r="E533" s="3">
        <f t="shared" si="32"/>
        <v>85.570368000000002</v>
      </c>
      <c r="F533" t="s">
        <v>171</v>
      </c>
      <c r="G533" t="s">
        <v>134</v>
      </c>
      <c r="H533" t="s">
        <v>205</v>
      </c>
      <c r="I533" t="s">
        <v>1789</v>
      </c>
      <c r="J533" t="s">
        <v>1787</v>
      </c>
      <c r="N533" t="s">
        <v>2329</v>
      </c>
      <c r="O533" t="s">
        <v>12</v>
      </c>
      <c r="P533" t="s">
        <v>13</v>
      </c>
      <c r="Q533" t="s">
        <v>24</v>
      </c>
      <c r="R533" s="3">
        <f t="shared" si="33"/>
        <v>38</v>
      </c>
      <c r="S533">
        <v>38000000</v>
      </c>
      <c r="T533">
        <v>2002</v>
      </c>
      <c r="U533">
        <v>5.0999999999999996</v>
      </c>
      <c r="V533" s="3">
        <f t="shared" si="34"/>
        <v>47.570368000000002</v>
      </c>
      <c r="W533" s="3"/>
      <c r="AH533" t="str">
        <v>Nelson McCormick</v>
      </c>
      <c r="AI533" s="4">
        <f t="shared" si="35"/>
        <v>3.9</v>
      </c>
    </row>
    <row r="534" spans="1:35" x14ac:dyDescent="0.3">
      <c r="A534" t="s">
        <v>9</v>
      </c>
      <c r="B534" t="s">
        <v>251</v>
      </c>
      <c r="C534">
        <v>124</v>
      </c>
      <c r="D534">
        <v>117541000</v>
      </c>
      <c r="E534" s="3">
        <f t="shared" si="32"/>
        <v>117.541</v>
      </c>
      <c r="F534" t="s">
        <v>171</v>
      </c>
      <c r="G534" t="s">
        <v>918</v>
      </c>
      <c r="N534" t="s">
        <v>2330</v>
      </c>
      <c r="O534" t="s">
        <v>12</v>
      </c>
      <c r="P534" t="s">
        <v>13</v>
      </c>
      <c r="Q534" t="s">
        <v>90</v>
      </c>
      <c r="R534" s="3">
        <f t="shared" si="33"/>
        <v>70</v>
      </c>
      <c r="S534">
        <v>70000000</v>
      </c>
      <c r="T534">
        <v>1990</v>
      </c>
      <c r="U534">
        <v>7.1</v>
      </c>
      <c r="V534" s="3">
        <f t="shared" si="34"/>
        <v>47.540999999999997</v>
      </c>
      <c r="W534" s="3"/>
      <c r="AH534" t="str">
        <v>Dan Gilroy</v>
      </c>
      <c r="AI534" s="4">
        <f t="shared" si="35"/>
        <v>7.9</v>
      </c>
    </row>
    <row r="535" spans="1:35" x14ac:dyDescent="0.3">
      <c r="A535" t="s">
        <v>9</v>
      </c>
      <c r="B535" t="s">
        <v>871</v>
      </c>
      <c r="C535">
        <v>109</v>
      </c>
      <c r="D535">
        <v>61356221</v>
      </c>
      <c r="E535" s="3">
        <f t="shared" si="32"/>
        <v>61.356220999999998</v>
      </c>
      <c r="F535" t="s">
        <v>356</v>
      </c>
      <c r="G535" t="s">
        <v>1798</v>
      </c>
      <c r="H535" t="s">
        <v>1788</v>
      </c>
      <c r="N535" t="s">
        <v>2331</v>
      </c>
      <c r="O535" t="s">
        <v>12</v>
      </c>
      <c r="P535" t="s">
        <v>13</v>
      </c>
      <c r="Q535" t="s">
        <v>14</v>
      </c>
      <c r="R535" s="3">
        <f t="shared" si="33"/>
        <v>14</v>
      </c>
      <c r="S535">
        <v>14000000</v>
      </c>
      <c r="T535">
        <v>2007</v>
      </c>
      <c r="U535">
        <v>5.2</v>
      </c>
      <c r="V535" s="3">
        <f t="shared" si="34"/>
        <v>47.356220999999998</v>
      </c>
      <c r="W535" s="3"/>
      <c r="AH535" t="str">
        <v>Richard LaGravenese</v>
      </c>
      <c r="AI535" s="4">
        <f t="shared" si="35"/>
        <v>6.85</v>
      </c>
    </row>
    <row r="536" spans="1:35" x14ac:dyDescent="0.3">
      <c r="A536" t="s">
        <v>111</v>
      </c>
      <c r="B536" t="s">
        <v>279</v>
      </c>
      <c r="C536">
        <v>117</v>
      </c>
      <c r="D536">
        <v>67325559</v>
      </c>
      <c r="E536" s="3">
        <f t="shared" si="32"/>
        <v>67.325558999999998</v>
      </c>
      <c r="F536" t="s">
        <v>134</v>
      </c>
      <c r="G536" t="s">
        <v>205</v>
      </c>
      <c r="H536" t="s">
        <v>356</v>
      </c>
      <c r="I536" t="s">
        <v>1789</v>
      </c>
      <c r="J536" t="s">
        <v>1796</v>
      </c>
      <c r="N536" t="s">
        <v>2332</v>
      </c>
      <c r="O536" t="s">
        <v>12</v>
      </c>
      <c r="P536" t="s">
        <v>13</v>
      </c>
      <c r="Q536" t="s">
        <v>24</v>
      </c>
      <c r="R536" s="3">
        <f t="shared" si="33"/>
        <v>20</v>
      </c>
      <c r="S536">
        <v>20000000</v>
      </c>
      <c r="T536">
        <v>2003</v>
      </c>
      <c r="U536">
        <v>7.1</v>
      </c>
      <c r="V536" s="3">
        <f t="shared" si="34"/>
        <v>47.325558999999998</v>
      </c>
      <c r="W536" s="3"/>
      <c r="AH536" t="str">
        <v>Billy Bob Thornton</v>
      </c>
      <c r="AI536" s="4">
        <f t="shared" si="35"/>
        <v>6.9</v>
      </c>
    </row>
    <row r="537" spans="1:35" x14ac:dyDescent="0.3">
      <c r="A537" t="s">
        <v>9</v>
      </c>
      <c r="B537" t="s">
        <v>101</v>
      </c>
      <c r="C537">
        <v>112</v>
      </c>
      <c r="D537">
        <v>95308367</v>
      </c>
      <c r="E537" s="3">
        <f t="shared" si="32"/>
        <v>95.308367000000004</v>
      </c>
      <c r="F537" t="s">
        <v>1792</v>
      </c>
      <c r="G537" t="s">
        <v>356</v>
      </c>
      <c r="H537" t="s">
        <v>918</v>
      </c>
      <c r="N537" t="s">
        <v>2333</v>
      </c>
      <c r="O537" t="s">
        <v>12</v>
      </c>
      <c r="P537" t="s">
        <v>13</v>
      </c>
      <c r="Q537" t="s">
        <v>90</v>
      </c>
      <c r="R537" s="3">
        <f t="shared" si="33"/>
        <v>48</v>
      </c>
      <c r="S537">
        <v>48000000</v>
      </c>
      <c r="T537">
        <v>2002</v>
      </c>
      <c r="U537">
        <v>6.8</v>
      </c>
      <c r="V537" s="3">
        <f t="shared" si="34"/>
        <v>47.308367000000004</v>
      </c>
      <c r="W537" s="3"/>
      <c r="AH537" t="str">
        <v>John Erick Dowdle</v>
      </c>
      <c r="AI537" s="4">
        <f t="shared" si="35"/>
        <v>6.3000000000000007</v>
      </c>
    </row>
    <row r="538" spans="1:35" x14ac:dyDescent="0.3">
      <c r="A538" t="s">
        <v>9</v>
      </c>
      <c r="B538" t="s">
        <v>690</v>
      </c>
      <c r="C538">
        <v>143</v>
      </c>
      <c r="D538">
        <v>82300000</v>
      </c>
      <c r="E538" s="3">
        <f t="shared" si="32"/>
        <v>82.3</v>
      </c>
      <c r="F538" t="s">
        <v>134</v>
      </c>
      <c r="G538" t="s">
        <v>1796</v>
      </c>
      <c r="H538" t="s">
        <v>1787</v>
      </c>
      <c r="N538" t="s">
        <v>2334</v>
      </c>
      <c r="O538" t="s">
        <v>12</v>
      </c>
      <c r="P538" t="s">
        <v>13</v>
      </c>
      <c r="Q538" t="s">
        <v>24</v>
      </c>
      <c r="R538" s="3">
        <f t="shared" si="33"/>
        <v>35</v>
      </c>
      <c r="S538">
        <v>35000000</v>
      </c>
      <c r="T538">
        <v>1979</v>
      </c>
      <c r="U538">
        <v>6.4</v>
      </c>
      <c r="V538" s="3">
        <f t="shared" si="34"/>
        <v>47.3</v>
      </c>
      <c r="W538" s="3"/>
      <c r="AH538" t="str">
        <v>Rob Letterman</v>
      </c>
      <c r="AI538" s="4">
        <f t="shared" si="35"/>
        <v>5.9333333333333336</v>
      </c>
    </row>
    <row r="539" spans="1:35" x14ac:dyDescent="0.3">
      <c r="A539" t="s">
        <v>9</v>
      </c>
      <c r="B539" t="s">
        <v>484</v>
      </c>
      <c r="C539">
        <v>289</v>
      </c>
      <c r="D539">
        <v>78800000</v>
      </c>
      <c r="E539" s="3">
        <f t="shared" si="32"/>
        <v>78.8</v>
      </c>
      <c r="F539" t="s">
        <v>356</v>
      </c>
      <c r="G539" t="s">
        <v>1795</v>
      </c>
      <c r="N539" t="s">
        <v>2335</v>
      </c>
      <c r="O539" t="s">
        <v>12</v>
      </c>
      <c r="P539" t="s">
        <v>13</v>
      </c>
      <c r="Q539" t="s">
        <v>90</v>
      </c>
      <c r="R539" s="3">
        <f t="shared" si="33"/>
        <v>31.5</v>
      </c>
      <c r="S539">
        <v>31500000</v>
      </c>
      <c r="T539">
        <v>1979</v>
      </c>
      <c r="U539">
        <v>8.5</v>
      </c>
      <c r="V539" s="3">
        <f t="shared" si="34"/>
        <v>47.3</v>
      </c>
      <c r="W539" s="3"/>
      <c r="AH539" t="str">
        <v>Fred Wolf</v>
      </c>
      <c r="AI539" s="4">
        <f t="shared" si="35"/>
        <v>5.4</v>
      </c>
    </row>
    <row r="540" spans="1:35" x14ac:dyDescent="0.3">
      <c r="A540" t="s">
        <v>9</v>
      </c>
      <c r="B540" t="s">
        <v>170</v>
      </c>
      <c r="C540">
        <v>119</v>
      </c>
      <c r="D540">
        <v>92115211</v>
      </c>
      <c r="E540" s="3">
        <f t="shared" si="32"/>
        <v>92.115211000000002</v>
      </c>
      <c r="F540" t="s">
        <v>1792</v>
      </c>
      <c r="G540" t="s">
        <v>356</v>
      </c>
      <c r="H540" t="s">
        <v>1796</v>
      </c>
      <c r="I540" t="s">
        <v>918</v>
      </c>
      <c r="N540" t="s">
        <v>2336</v>
      </c>
      <c r="O540" t="s">
        <v>12</v>
      </c>
      <c r="P540" t="s">
        <v>13</v>
      </c>
      <c r="Q540" t="s">
        <v>14</v>
      </c>
      <c r="R540" s="3">
        <f t="shared" si="33"/>
        <v>45</v>
      </c>
      <c r="S540">
        <v>45000000</v>
      </c>
      <c r="T540">
        <v>1994</v>
      </c>
      <c r="U540">
        <v>6.7</v>
      </c>
      <c r="V540" s="3">
        <f t="shared" si="34"/>
        <v>47.115211000000002</v>
      </c>
      <c r="W540" s="3"/>
      <c r="AH540" t="str">
        <v>Michael Schultz</v>
      </c>
      <c r="AI540" s="4">
        <f t="shared" si="35"/>
        <v>6.9</v>
      </c>
    </row>
    <row r="541" spans="1:35" x14ac:dyDescent="0.3">
      <c r="A541" t="s">
        <v>9</v>
      </c>
      <c r="B541" t="s">
        <v>980</v>
      </c>
      <c r="C541">
        <v>89</v>
      </c>
      <c r="D541">
        <v>60008303</v>
      </c>
      <c r="E541" s="3">
        <f t="shared" si="32"/>
        <v>60.008302999999998</v>
      </c>
      <c r="F541" t="s">
        <v>134</v>
      </c>
      <c r="G541" t="s">
        <v>205</v>
      </c>
      <c r="H541" t="s">
        <v>1789</v>
      </c>
      <c r="N541" t="s">
        <v>2337</v>
      </c>
      <c r="O541" t="s">
        <v>12</v>
      </c>
      <c r="P541" t="s">
        <v>13</v>
      </c>
      <c r="Q541" t="s">
        <v>24</v>
      </c>
      <c r="R541" s="3">
        <f t="shared" si="33"/>
        <v>13</v>
      </c>
      <c r="S541">
        <v>13000000</v>
      </c>
      <c r="T541">
        <v>2000</v>
      </c>
      <c r="U541">
        <v>4.9000000000000004</v>
      </c>
      <c r="V541" s="3">
        <f t="shared" si="34"/>
        <v>47.008302999999998</v>
      </c>
      <c r="W541" s="3"/>
      <c r="AH541" t="str">
        <v>Ted Demme</v>
      </c>
      <c r="AI541" s="4">
        <f t="shared" si="35"/>
        <v>7.6</v>
      </c>
    </row>
    <row r="542" spans="1:35" x14ac:dyDescent="0.3">
      <c r="A542" t="s">
        <v>9</v>
      </c>
      <c r="B542" t="s">
        <v>353</v>
      </c>
      <c r="C542">
        <v>111</v>
      </c>
      <c r="D542">
        <v>92001027</v>
      </c>
      <c r="E542" s="3">
        <f t="shared" si="32"/>
        <v>92.001026999999993</v>
      </c>
      <c r="F542" t="s">
        <v>171</v>
      </c>
      <c r="G542" t="s">
        <v>134</v>
      </c>
      <c r="H542" t="s">
        <v>356</v>
      </c>
      <c r="I542" t="s">
        <v>1787</v>
      </c>
      <c r="J542" t="s">
        <v>918</v>
      </c>
      <c r="N542" t="s">
        <v>2338</v>
      </c>
      <c r="O542" t="s">
        <v>12</v>
      </c>
      <c r="P542" t="s">
        <v>13</v>
      </c>
      <c r="Q542" t="s">
        <v>14</v>
      </c>
      <c r="R542" s="3">
        <f t="shared" si="33"/>
        <v>45</v>
      </c>
      <c r="S542">
        <v>45000000</v>
      </c>
      <c r="T542">
        <v>1996</v>
      </c>
      <c r="U542">
        <v>7.6</v>
      </c>
      <c r="V542" s="3">
        <f t="shared" si="34"/>
        <v>47.001026999999993</v>
      </c>
      <c r="W542" s="3"/>
      <c r="AH542" t="str">
        <v>Jean-Marc VallÃ©e</v>
      </c>
      <c r="AI542" s="4">
        <f t="shared" si="35"/>
        <v>7.4666666666666659</v>
      </c>
    </row>
    <row r="543" spans="1:35" x14ac:dyDescent="0.3">
      <c r="A543" t="s">
        <v>9</v>
      </c>
      <c r="B543" t="s">
        <v>369</v>
      </c>
      <c r="C543">
        <v>114</v>
      </c>
      <c r="D543">
        <v>71975611</v>
      </c>
      <c r="E543" s="3">
        <f t="shared" si="32"/>
        <v>71.975611000000001</v>
      </c>
      <c r="F543" t="s">
        <v>1786</v>
      </c>
      <c r="G543" t="s">
        <v>620</v>
      </c>
      <c r="N543" t="s">
        <v>2339</v>
      </c>
      <c r="O543" t="s">
        <v>12</v>
      </c>
      <c r="P543" t="s">
        <v>13</v>
      </c>
      <c r="Q543" t="s">
        <v>14</v>
      </c>
      <c r="R543" s="3">
        <f t="shared" si="33"/>
        <v>25</v>
      </c>
      <c r="S543">
        <v>25000000</v>
      </c>
      <c r="T543">
        <v>2007</v>
      </c>
      <c r="U543">
        <v>6.8</v>
      </c>
      <c r="V543" s="3">
        <f t="shared" si="34"/>
        <v>46.975611000000001</v>
      </c>
      <c r="W543" s="3"/>
      <c r="AH543" t="str">
        <v>Duncan Jones</v>
      </c>
      <c r="AI543" s="4">
        <f t="shared" si="35"/>
        <v>7.5666666666666664</v>
      </c>
    </row>
    <row r="544" spans="1:35" x14ac:dyDescent="0.3">
      <c r="A544" t="s">
        <v>111</v>
      </c>
      <c r="B544" t="s">
        <v>691</v>
      </c>
      <c r="C544">
        <v>106</v>
      </c>
      <c r="D544">
        <v>64955956</v>
      </c>
      <c r="E544" s="3">
        <f t="shared" si="32"/>
        <v>64.955956</v>
      </c>
      <c r="F544" t="s">
        <v>205</v>
      </c>
      <c r="G544" t="s">
        <v>356</v>
      </c>
      <c r="N544" t="s">
        <v>2340</v>
      </c>
      <c r="O544" t="s">
        <v>12</v>
      </c>
      <c r="P544" t="s">
        <v>13</v>
      </c>
      <c r="Q544" t="s">
        <v>14</v>
      </c>
      <c r="R544" s="3">
        <f t="shared" si="33"/>
        <v>18</v>
      </c>
      <c r="S544">
        <v>18000000</v>
      </c>
      <c r="T544">
        <v>2004</v>
      </c>
      <c r="U544">
        <v>5.7</v>
      </c>
      <c r="V544" s="3">
        <f t="shared" si="34"/>
        <v>46.955956</v>
      </c>
      <c r="W544" s="3"/>
      <c r="AH544" t="str">
        <v>Mike Flanagan</v>
      </c>
      <c r="AI544" s="4">
        <f t="shared" si="35"/>
        <v>6.5</v>
      </c>
    </row>
    <row r="545" spans="1:35" x14ac:dyDescent="0.3">
      <c r="A545" t="s">
        <v>9</v>
      </c>
      <c r="B545" t="s">
        <v>53</v>
      </c>
      <c r="C545">
        <v>119</v>
      </c>
      <c r="D545">
        <v>65807024</v>
      </c>
      <c r="E545" s="3">
        <f t="shared" si="32"/>
        <v>65.807023999999998</v>
      </c>
      <c r="F545" t="s">
        <v>171</v>
      </c>
      <c r="G545" t="s">
        <v>205</v>
      </c>
      <c r="H545" t="s">
        <v>1792</v>
      </c>
      <c r="I545" t="s">
        <v>356</v>
      </c>
      <c r="J545" t="s">
        <v>918</v>
      </c>
      <c r="N545" t="s">
        <v>2341</v>
      </c>
      <c r="O545" t="s">
        <v>12</v>
      </c>
      <c r="P545" t="s">
        <v>13</v>
      </c>
      <c r="Q545" t="s">
        <v>90</v>
      </c>
      <c r="R545" s="3">
        <f t="shared" si="33"/>
        <v>19</v>
      </c>
      <c r="S545">
        <v>19000000</v>
      </c>
      <c r="T545">
        <v>1995</v>
      </c>
      <c r="U545">
        <v>6.8</v>
      </c>
      <c r="V545" s="3">
        <f t="shared" si="34"/>
        <v>46.807023999999998</v>
      </c>
      <c r="W545" s="3"/>
      <c r="AH545" t="str">
        <v>Travis Cluff</v>
      </c>
      <c r="AI545" s="4">
        <f t="shared" si="35"/>
        <v>4.2</v>
      </c>
    </row>
    <row r="546" spans="1:35" x14ac:dyDescent="0.3">
      <c r="A546" t="s">
        <v>9</v>
      </c>
      <c r="B546" t="s">
        <v>612</v>
      </c>
      <c r="C546">
        <v>111</v>
      </c>
      <c r="D546">
        <v>76806312</v>
      </c>
      <c r="E546" s="3">
        <f t="shared" si="32"/>
        <v>76.806312000000005</v>
      </c>
      <c r="F546" t="s">
        <v>205</v>
      </c>
      <c r="G546" t="s">
        <v>1788</v>
      </c>
      <c r="N546" t="s">
        <v>2342</v>
      </c>
      <c r="O546" t="s">
        <v>12</v>
      </c>
      <c r="P546" t="s">
        <v>13</v>
      </c>
      <c r="Q546" t="s">
        <v>14</v>
      </c>
      <c r="R546" s="3">
        <f t="shared" si="33"/>
        <v>30</v>
      </c>
      <c r="S546">
        <v>30000000</v>
      </c>
      <c r="T546">
        <v>2008</v>
      </c>
      <c r="U546">
        <v>6.1</v>
      </c>
      <c r="V546" s="3">
        <f t="shared" si="34"/>
        <v>46.806312000000005</v>
      </c>
      <c r="W546" s="3"/>
      <c r="AH546" t="str">
        <v>Neil Marshall</v>
      </c>
      <c r="AI546" s="4">
        <f t="shared" si="35"/>
        <v>6.6</v>
      </c>
    </row>
    <row r="547" spans="1:35" x14ac:dyDescent="0.3">
      <c r="A547" t="s">
        <v>9</v>
      </c>
      <c r="B547" t="s">
        <v>613</v>
      </c>
      <c r="C547">
        <v>105</v>
      </c>
      <c r="D547">
        <v>116735231</v>
      </c>
      <c r="E547" s="3">
        <f t="shared" si="32"/>
        <v>116.735231</v>
      </c>
      <c r="F547" t="s">
        <v>1792</v>
      </c>
      <c r="G547" t="s">
        <v>1796</v>
      </c>
      <c r="H547" t="s">
        <v>918</v>
      </c>
      <c r="N547" t="s">
        <v>2343</v>
      </c>
      <c r="O547" t="s">
        <v>12</v>
      </c>
      <c r="P547" t="s">
        <v>13</v>
      </c>
      <c r="Q547" t="s">
        <v>90</v>
      </c>
      <c r="R547" s="3">
        <f t="shared" si="33"/>
        <v>70</v>
      </c>
      <c r="S547">
        <v>70000000</v>
      </c>
      <c r="T547">
        <v>1999</v>
      </c>
      <c r="U547">
        <v>6.4</v>
      </c>
      <c r="V547" s="3">
        <f t="shared" si="34"/>
        <v>46.735230999999999</v>
      </c>
      <c r="W547" s="3"/>
      <c r="AH547" t="str">
        <v>David Gelb</v>
      </c>
      <c r="AI547" s="4">
        <f t="shared" si="35"/>
        <v>5.2</v>
      </c>
    </row>
    <row r="548" spans="1:35" x14ac:dyDescent="0.3">
      <c r="A548" t="s">
        <v>9</v>
      </c>
      <c r="B548" t="s">
        <v>536</v>
      </c>
      <c r="C548">
        <v>101</v>
      </c>
      <c r="D548">
        <v>47000000</v>
      </c>
      <c r="E548" s="3">
        <f t="shared" si="32"/>
        <v>47</v>
      </c>
      <c r="F548" t="s">
        <v>620</v>
      </c>
      <c r="G548" t="s">
        <v>918</v>
      </c>
      <c r="N548" t="s">
        <v>2344</v>
      </c>
      <c r="O548" t="s">
        <v>12</v>
      </c>
      <c r="P548" t="s">
        <v>13</v>
      </c>
      <c r="Q548" t="s">
        <v>90</v>
      </c>
      <c r="R548" s="3">
        <f t="shared" si="33"/>
        <v>0.3</v>
      </c>
      <c r="S548">
        <v>300000</v>
      </c>
      <c r="T548">
        <v>1978</v>
      </c>
      <c r="U548">
        <v>7.9</v>
      </c>
      <c r="V548" s="3">
        <f t="shared" si="34"/>
        <v>46.7</v>
      </c>
      <c r="W548" s="3"/>
      <c r="AH548" t="str">
        <v>Peter Sollett</v>
      </c>
      <c r="AI548" s="4">
        <f t="shared" si="35"/>
        <v>6.8</v>
      </c>
    </row>
    <row r="549" spans="1:35" x14ac:dyDescent="0.3">
      <c r="A549" t="s">
        <v>9</v>
      </c>
      <c r="B549" t="s">
        <v>559</v>
      </c>
      <c r="C549">
        <v>94</v>
      </c>
      <c r="D549">
        <v>56437947</v>
      </c>
      <c r="E549" s="3">
        <f t="shared" si="32"/>
        <v>56.437947000000001</v>
      </c>
      <c r="F549" t="s">
        <v>1793</v>
      </c>
      <c r="G549" t="s">
        <v>356</v>
      </c>
      <c r="N549" t="s">
        <v>2345</v>
      </c>
      <c r="O549" t="s">
        <v>12</v>
      </c>
      <c r="P549" t="s">
        <v>17</v>
      </c>
      <c r="Q549" t="s">
        <v>14</v>
      </c>
      <c r="R549" s="3">
        <f t="shared" si="33"/>
        <v>9.8000000000000007</v>
      </c>
      <c r="S549">
        <v>9800000</v>
      </c>
      <c r="T549">
        <v>2006</v>
      </c>
      <c r="U549">
        <v>7.3</v>
      </c>
      <c r="V549" s="3">
        <f t="shared" si="34"/>
        <v>46.637946999999997</v>
      </c>
      <c r="W549" s="3"/>
      <c r="AH549" t="str">
        <v>David Kellogg</v>
      </c>
      <c r="AI549" s="4">
        <f t="shared" si="35"/>
        <v>4.0999999999999996</v>
      </c>
    </row>
    <row r="550" spans="1:35" x14ac:dyDescent="0.3">
      <c r="A550" t="s">
        <v>9</v>
      </c>
      <c r="B550" t="s">
        <v>330</v>
      </c>
      <c r="C550">
        <v>132</v>
      </c>
      <c r="D550">
        <v>101530738</v>
      </c>
      <c r="E550" s="3">
        <f t="shared" si="32"/>
        <v>101.530738</v>
      </c>
      <c r="F550" t="s">
        <v>171</v>
      </c>
      <c r="G550" t="s">
        <v>1792</v>
      </c>
      <c r="H550" t="s">
        <v>918</v>
      </c>
      <c r="N550" t="s">
        <v>2346</v>
      </c>
      <c r="O550" t="s">
        <v>12</v>
      </c>
      <c r="P550" t="s">
        <v>13</v>
      </c>
      <c r="Q550" t="s">
        <v>90</v>
      </c>
      <c r="R550" s="3">
        <f t="shared" si="33"/>
        <v>55</v>
      </c>
      <c r="S550">
        <v>55000000</v>
      </c>
      <c r="T550">
        <v>2014</v>
      </c>
      <c r="U550">
        <v>7.2</v>
      </c>
      <c r="V550" s="3">
        <f t="shared" si="34"/>
        <v>46.530737999999999</v>
      </c>
      <c r="W550" s="3"/>
      <c r="AH550" t="str">
        <v>Simon Curtis</v>
      </c>
      <c r="AI550" s="4">
        <f t="shared" si="35"/>
        <v>7.15</v>
      </c>
    </row>
    <row r="551" spans="1:35" x14ac:dyDescent="0.3">
      <c r="A551" t="s">
        <v>9</v>
      </c>
      <c r="B551" t="s">
        <v>758</v>
      </c>
      <c r="C551">
        <v>78</v>
      </c>
      <c r="D551">
        <v>76501438</v>
      </c>
      <c r="E551" s="3">
        <f t="shared" si="32"/>
        <v>76.501437999999993</v>
      </c>
      <c r="F551" t="s">
        <v>134</v>
      </c>
      <c r="G551" t="s">
        <v>1790</v>
      </c>
      <c r="H551" t="s">
        <v>205</v>
      </c>
      <c r="I551" t="s">
        <v>1789</v>
      </c>
      <c r="J551" t="s">
        <v>1788</v>
      </c>
      <c r="N551" t="s">
        <v>2347</v>
      </c>
      <c r="O551" t="s">
        <v>12</v>
      </c>
      <c r="P551" t="s">
        <v>113</v>
      </c>
      <c r="Q551" t="s">
        <v>52</v>
      </c>
      <c r="R551" s="3">
        <f t="shared" si="33"/>
        <v>30</v>
      </c>
      <c r="S551">
        <v>30000000</v>
      </c>
      <c r="T551">
        <v>2000</v>
      </c>
      <c r="U551">
        <v>6.1</v>
      </c>
      <c r="V551" s="3">
        <f t="shared" si="34"/>
        <v>46.501437999999993</v>
      </c>
      <c r="W551" s="3"/>
      <c r="AH551" t="str">
        <v>Peter Lepeniotis</v>
      </c>
      <c r="AI551" s="4">
        <f t="shared" si="35"/>
        <v>5.8</v>
      </c>
    </row>
    <row r="552" spans="1:35" x14ac:dyDescent="0.3">
      <c r="A552" t="s">
        <v>9</v>
      </c>
      <c r="B552" t="s">
        <v>431</v>
      </c>
      <c r="C552">
        <v>98</v>
      </c>
      <c r="D552">
        <v>61400000</v>
      </c>
      <c r="E552" s="3">
        <f t="shared" si="32"/>
        <v>61.4</v>
      </c>
      <c r="F552" t="s">
        <v>134</v>
      </c>
      <c r="G552" t="s">
        <v>205</v>
      </c>
      <c r="N552" t="s">
        <v>2348</v>
      </c>
      <c r="O552" t="s">
        <v>12</v>
      </c>
      <c r="P552" t="s">
        <v>13</v>
      </c>
      <c r="Q552" t="s">
        <v>90</v>
      </c>
      <c r="R552" s="3">
        <f t="shared" si="33"/>
        <v>15</v>
      </c>
      <c r="S552">
        <v>15000000</v>
      </c>
      <c r="T552">
        <v>1983</v>
      </c>
      <c r="U552">
        <v>7.4</v>
      </c>
      <c r="V552" s="3">
        <f t="shared" si="34"/>
        <v>46.4</v>
      </c>
      <c r="W552" s="3"/>
      <c r="AH552" t="str">
        <v>Gil Junger</v>
      </c>
      <c r="AI552" s="4">
        <f t="shared" si="35"/>
        <v>6</v>
      </c>
    </row>
    <row r="553" spans="1:35" x14ac:dyDescent="0.3">
      <c r="A553" t="s">
        <v>9</v>
      </c>
      <c r="B553" t="s">
        <v>714</v>
      </c>
      <c r="C553">
        <v>121</v>
      </c>
      <c r="D553">
        <v>71309760</v>
      </c>
      <c r="E553" s="3">
        <f t="shared" si="32"/>
        <v>71.309759999999997</v>
      </c>
      <c r="F553" t="s">
        <v>356</v>
      </c>
      <c r="G553" t="s">
        <v>1788</v>
      </c>
      <c r="N553" t="s">
        <v>2349</v>
      </c>
      <c r="O553" t="s">
        <v>12</v>
      </c>
      <c r="P553" t="s">
        <v>17</v>
      </c>
      <c r="Q553" t="s">
        <v>14</v>
      </c>
      <c r="R553" s="3">
        <f t="shared" si="33"/>
        <v>25</v>
      </c>
      <c r="S553">
        <v>25000000</v>
      </c>
      <c r="T553">
        <v>2000</v>
      </c>
      <c r="U553">
        <v>7.3</v>
      </c>
      <c r="V553" s="3">
        <f t="shared" si="34"/>
        <v>46.309759999999997</v>
      </c>
      <c r="W553" s="3"/>
      <c r="AH553" t="str">
        <v>Billy Wilder</v>
      </c>
      <c r="AI553" s="4">
        <f t="shared" si="35"/>
        <v>8.3000000000000007</v>
      </c>
    </row>
    <row r="554" spans="1:35" x14ac:dyDescent="0.3">
      <c r="A554" t="s">
        <v>9</v>
      </c>
      <c r="B554" t="s">
        <v>222</v>
      </c>
      <c r="C554">
        <v>139</v>
      </c>
      <c r="D554">
        <v>70269171</v>
      </c>
      <c r="E554" s="3">
        <f t="shared" si="32"/>
        <v>70.269171</v>
      </c>
      <c r="F554" t="s">
        <v>356</v>
      </c>
      <c r="G554" t="s">
        <v>1797</v>
      </c>
      <c r="N554" t="s">
        <v>2350</v>
      </c>
      <c r="O554" t="s">
        <v>12</v>
      </c>
      <c r="P554" t="s">
        <v>13</v>
      </c>
      <c r="Q554" t="s">
        <v>24</v>
      </c>
      <c r="R554" s="3">
        <f t="shared" si="33"/>
        <v>24</v>
      </c>
      <c r="S554">
        <v>24000000</v>
      </c>
      <c r="T554">
        <v>2006</v>
      </c>
      <c r="U554">
        <v>7.2</v>
      </c>
      <c r="V554" s="3">
        <f t="shared" si="34"/>
        <v>46.269171</v>
      </c>
      <c r="W554" s="3"/>
      <c r="AH554" t="str">
        <v>Brett Leonard</v>
      </c>
      <c r="AI554" s="4">
        <f t="shared" si="35"/>
        <v>5.45</v>
      </c>
    </row>
    <row r="555" spans="1:35" x14ac:dyDescent="0.3">
      <c r="A555" t="s">
        <v>9</v>
      </c>
      <c r="B555" t="s">
        <v>832</v>
      </c>
      <c r="C555">
        <v>108</v>
      </c>
      <c r="D555">
        <v>81257845</v>
      </c>
      <c r="E555" s="3">
        <f t="shared" si="32"/>
        <v>81.257845000000003</v>
      </c>
      <c r="F555" t="s">
        <v>205</v>
      </c>
      <c r="G555" t="s">
        <v>1798</v>
      </c>
      <c r="N555" t="s">
        <v>2351</v>
      </c>
      <c r="O555" t="s">
        <v>12</v>
      </c>
      <c r="P555" t="s">
        <v>13</v>
      </c>
      <c r="Q555" t="s">
        <v>14</v>
      </c>
      <c r="R555" s="3">
        <f t="shared" si="33"/>
        <v>35</v>
      </c>
      <c r="S555">
        <v>35000000</v>
      </c>
      <c r="T555">
        <v>2003</v>
      </c>
      <c r="U555">
        <v>7.1</v>
      </c>
      <c r="V555" s="3">
        <f t="shared" si="34"/>
        <v>46.257845000000003</v>
      </c>
      <c r="W555" s="3"/>
      <c r="AH555" t="str">
        <v>Joel Gallen</v>
      </c>
      <c r="AI555" s="4">
        <f t="shared" si="35"/>
        <v>5.7</v>
      </c>
    </row>
    <row r="556" spans="1:35" x14ac:dyDescent="0.3">
      <c r="A556" t="s">
        <v>9</v>
      </c>
      <c r="B556" t="s">
        <v>331</v>
      </c>
      <c r="C556">
        <v>123</v>
      </c>
      <c r="D556">
        <v>81159365</v>
      </c>
      <c r="E556" s="3">
        <f t="shared" si="32"/>
        <v>81.159364999999994</v>
      </c>
      <c r="F556" t="s">
        <v>1792</v>
      </c>
      <c r="G556" t="s">
        <v>356</v>
      </c>
      <c r="H556" t="s">
        <v>918</v>
      </c>
      <c r="N556" t="s">
        <v>2352</v>
      </c>
      <c r="O556" t="s">
        <v>12</v>
      </c>
      <c r="P556" t="s">
        <v>13</v>
      </c>
      <c r="Q556" t="s">
        <v>14</v>
      </c>
      <c r="R556" s="3">
        <f t="shared" si="33"/>
        <v>35</v>
      </c>
      <c r="S556">
        <v>35000000</v>
      </c>
      <c r="T556">
        <v>2008</v>
      </c>
      <c r="U556">
        <v>6.8</v>
      </c>
      <c r="V556" s="3">
        <f t="shared" si="34"/>
        <v>46.159364999999994</v>
      </c>
      <c r="W556" s="3"/>
      <c r="AH556" t="str">
        <v>Steve Beck</v>
      </c>
      <c r="AI556" s="4">
        <f t="shared" si="35"/>
        <v>5.5</v>
      </c>
    </row>
    <row r="557" spans="1:35" x14ac:dyDescent="0.3">
      <c r="A557" t="s">
        <v>9</v>
      </c>
      <c r="B557" t="s">
        <v>417</v>
      </c>
      <c r="C557">
        <v>99</v>
      </c>
      <c r="D557">
        <v>81150692</v>
      </c>
      <c r="E557" s="3">
        <f t="shared" si="32"/>
        <v>81.150692000000006</v>
      </c>
      <c r="F557" t="s">
        <v>134</v>
      </c>
      <c r="G557" t="s">
        <v>205</v>
      </c>
      <c r="H557" t="s">
        <v>1789</v>
      </c>
      <c r="I557" t="s">
        <v>1797</v>
      </c>
      <c r="N557" t="s">
        <v>2353</v>
      </c>
      <c r="O557" t="s">
        <v>12</v>
      </c>
      <c r="P557" t="s">
        <v>49</v>
      </c>
      <c r="Q557" t="s">
        <v>24</v>
      </c>
      <c r="R557" s="3">
        <f t="shared" si="33"/>
        <v>35</v>
      </c>
      <c r="S557">
        <v>35000000</v>
      </c>
      <c r="T557">
        <v>2002</v>
      </c>
      <c r="U557">
        <v>5.0999999999999996</v>
      </c>
      <c r="V557" s="3">
        <f t="shared" si="34"/>
        <v>46.150692000000006</v>
      </c>
      <c r="W557" s="3"/>
      <c r="AH557" t="str">
        <v>William Malone</v>
      </c>
      <c r="AI557" s="4">
        <f t="shared" si="35"/>
        <v>4.4499999999999993</v>
      </c>
    </row>
    <row r="558" spans="1:35" x14ac:dyDescent="0.3">
      <c r="A558" t="s">
        <v>9</v>
      </c>
      <c r="B558" t="s">
        <v>329</v>
      </c>
      <c r="C558">
        <v>111</v>
      </c>
      <c r="D558">
        <v>106126012</v>
      </c>
      <c r="E558" s="3">
        <f t="shared" si="32"/>
        <v>106.126012</v>
      </c>
      <c r="F558" t="s">
        <v>171</v>
      </c>
      <c r="G558" t="s">
        <v>1792</v>
      </c>
      <c r="H558" t="s">
        <v>918</v>
      </c>
      <c r="N558" t="s">
        <v>2354</v>
      </c>
      <c r="O558" t="s">
        <v>12</v>
      </c>
      <c r="P558" t="s">
        <v>13</v>
      </c>
      <c r="Q558" t="s">
        <v>14</v>
      </c>
      <c r="R558" s="3">
        <f t="shared" si="33"/>
        <v>60</v>
      </c>
      <c r="S558">
        <v>60000000</v>
      </c>
      <c r="T558">
        <v>2003</v>
      </c>
      <c r="U558">
        <v>7</v>
      </c>
      <c r="V558" s="3">
        <f t="shared" si="34"/>
        <v>46.126012000000003</v>
      </c>
      <c r="W558" s="3"/>
      <c r="AH558" t="str">
        <v>Jon Amiel</v>
      </c>
      <c r="AI558" s="4">
        <f t="shared" si="35"/>
        <v>6.1999999999999993</v>
      </c>
    </row>
    <row r="559" spans="1:35" x14ac:dyDescent="0.3">
      <c r="A559" t="s">
        <v>9</v>
      </c>
      <c r="B559" t="s">
        <v>1149</v>
      </c>
      <c r="C559">
        <v>103</v>
      </c>
      <c r="D559">
        <v>57469179</v>
      </c>
      <c r="E559" s="3">
        <f t="shared" si="32"/>
        <v>57.469178999999997</v>
      </c>
      <c r="F559" t="s">
        <v>1786</v>
      </c>
      <c r="G559" t="s">
        <v>620</v>
      </c>
      <c r="N559" t="s">
        <v>2355</v>
      </c>
      <c r="O559" t="s">
        <v>12</v>
      </c>
      <c r="P559" t="s">
        <v>13</v>
      </c>
      <c r="Q559" t="s">
        <v>90</v>
      </c>
      <c r="R559" s="3">
        <f t="shared" si="33"/>
        <v>11.5</v>
      </c>
      <c r="S559">
        <v>11500000</v>
      </c>
      <c r="T559">
        <v>1989</v>
      </c>
      <c r="U559">
        <v>6.6</v>
      </c>
      <c r="V559" s="3">
        <f t="shared" si="34"/>
        <v>45.969178999999997</v>
      </c>
      <c r="W559" s="3"/>
      <c r="AH559" t="str">
        <v>Robert Eggers</v>
      </c>
      <c r="AI559" s="4">
        <f t="shared" si="35"/>
        <v>6.8</v>
      </c>
    </row>
    <row r="560" spans="1:35" x14ac:dyDescent="0.3">
      <c r="A560" t="s">
        <v>9</v>
      </c>
      <c r="B560" t="s">
        <v>1279</v>
      </c>
      <c r="C560">
        <v>95</v>
      </c>
      <c r="D560">
        <v>56729973</v>
      </c>
      <c r="E560" s="3">
        <f t="shared" si="32"/>
        <v>56.729973000000001</v>
      </c>
      <c r="F560" t="s">
        <v>620</v>
      </c>
      <c r="G560" t="s">
        <v>1796</v>
      </c>
      <c r="N560" t="s">
        <v>2356</v>
      </c>
      <c r="O560" t="s">
        <v>12</v>
      </c>
      <c r="P560" t="s">
        <v>13</v>
      </c>
      <c r="Q560" t="s">
        <v>90</v>
      </c>
      <c r="R560" s="3">
        <f t="shared" si="33"/>
        <v>10.8</v>
      </c>
      <c r="S560">
        <v>10800000</v>
      </c>
      <c r="T560">
        <v>2008</v>
      </c>
      <c r="U560">
        <v>5.8</v>
      </c>
      <c r="V560" s="3">
        <f t="shared" si="34"/>
        <v>45.929973000000004</v>
      </c>
      <c r="W560" s="3"/>
      <c r="AH560" t="str">
        <v>William Wyler</v>
      </c>
      <c r="AI560" s="4">
        <f t="shared" si="35"/>
        <v>8.1</v>
      </c>
    </row>
    <row r="561" spans="1:35" x14ac:dyDescent="0.3">
      <c r="A561" t="s">
        <v>9</v>
      </c>
      <c r="B561" t="s">
        <v>659</v>
      </c>
      <c r="C561">
        <v>101</v>
      </c>
      <c r="D561">
        <v>55865715</v>
      </c>
      <c r="E561" s="3">
        <f t="shared" si="32"/>
        <v>55.865715000000002</v>
      </c>
      <c r="F561" t="s">
        <v>356</v>
      </c>
      <c r="G561" t="s">
        <v>620</v>
      </c>
      <c r="H561" t="s">
        <v>1796</v>
      </c>
      <c r="I561" t="s">
        <v>918</v>
      </c>
      <c r="N561" t="s">
        <v>2357</v>
      </c>
      <c r="O561" t="s">
        <v>12</v>
      </c>
      <c r="P561" t="s">
        <v>17</v>
      </c>
      <c r="Q561" t="s">
        <v>14</v>
      </c>
      <c r="R561" s="3">
        <f t="shared" si="33"/>
        <v>10</v>
      </c>
      <c r="S561">
        <v>10000000</v>
      </c>
      <c r="T561">
        <v>2005</v>
      </c>
      <c r="U561">
        <v>5.5</v>
      </c>
      <c r="V561" s="3">
        <f t="shared" si="34"/>
        <v>45.865715000000002</v>
      </c>
      <c r="W561" s="3"/>
      <c r="AH561" t="str">
        <v>Robert Altman</v>
      </c>
      <c r="AI561" s="4">
        <f t="shared" si="35"/>
        <v>6.8</v>
      </c>
    </row>
    <row r="562" spans="1:35" x14ac:dyDescent="0.3">
      <c r="A562" t="s">
        <v>9</v>
      </c>
      <c r="B562" t="s">
        <v>597</v>
      </c>
      <c r="C562">
        <v>90</v>
      </c>
      <c r="D562">
        <v>87856565</v>
      </c>
      <c r="E562" s="3">
        <f t="shared" si="32"/>
        <v>87.856565000000003</v>
      </c>
      <c r="F562" t="s">
        <v>205</v>
      </c>
      <c r="G562" t="s">
        <v>1788</v>
      </c>
      <c r="N562" t="s">
        <v>2358</v>
      </c>
      <c r="O562" t="s">
        <v>12</v>
      </c>
      <c r="P562" t="s">
        <v>13</v>
      </c>
      <c r="Q562" t="s">
        <v>14</v>
      </c>
      <c r="R562" s="3">
        <f t="shared" si="33"/>
        <v>42</v>
      </c>
      <c r="S562">
        <v>42000000</v>
      </c>
      <c r="T562">
        <v>2004</v>
      </c>
      <c r="U562">
        <v>5.9</v>
      </c>
      <c r="V562" s="3">
        <f t="shared" si="34"/>
        <v>45.856565000000003</v>
      </c>
      <c r="W562" s="3"/>
      <c r="AH562" t="str">
        <v>Joseph Gordon-Levitt</v>
      </c>
      <c r="AI562" s="4">
        <f t="shared" si="35"/>
        <v>6.6</v>
      </c>
    </row>
    <row r="563" spans="1:35" x14ac:dyDescent="0.3">
      <c r="A563" t="s">
        <v>9</v>
      </c>
      <c r="B563" t="s">
        <v>1477</v>
      </c>
      <c r="C563">
        <v>89</v>
      </c>
      <c r="D563">
        <v>50820940</v>
      </c>
      <c r="E563" s="3">
        <f t="shared" si="32"/>
        <v>50.82094</v>
      </c>
      <c r="F563" t="s">
        <v>1786</v>
      </c>
      <c r="G563" t="s">
        <v>620</v>
      </c>
      <c r="N563" t="s">
        <v>2359</v>
      </c>
      <c r="O563" t="s">
        <v>12</v>
      </c>
      <c r="P563" t="s">
        <v>13</v>
      </c>
      <c r="Q563" t="s">
        <v>14</v>
      </c>
      <c r="R563" s="3">
        <f t="shared" si="33"/>
        <v>5</v>
      </c>
      <c r="S563">
        <v>5000000</v>
      </c>
      <c r="T563">
        <v>2014</v>
      </c>
      <c r="U563">
        <v>4.4000000000000004</v>
      </c>
      <c r="V563" s="3">
        <f t="shared" si="34"/>
        <v>45.82094</v>
      </c>
      <c r="W563" s="3"/>
      <c r="AH563" t="str">
        <v>Gary Hardwick</v>
      </c>
      <c r="AI563" s="4">
        <f t="shared" si="35"/>
        <v>6.3</v>
      </c>
    </row>
    <row r="564" spans="1:35" x14ac:dyDescent="0.3">
      <c r="A564" t="s">
        <v>9</v>
      </c>
      <c r="B564" t="s">
        <v>283</v>
      </c>
      <c r="C564">
        <v>99</v>
      </c>
      <c r="D564">
        <v>120776832</v>
      </c>
      <c r="E564" s="3">
        <f t="shared" si="32"/>
        <v>120.776832</v>
      </c>
      <c r="F564" t="s">
        <v>205</v>
      </c>
      <c r="G564" t="s">
        <v>1788</v>
      </c>
      <c r="N564" t="s">
        <v>2360</v>
      </c>
      <c r="O564" t="s">
        <v>12</v>
      </c>
      <c r="P564" t="s">
        <v>13</v>
      </c>
      <c r="Q564" t="s">
        <v>14</v>
      </c>
      <c r="R564" s="3">
        <f t="shared" si="33"/>
        <v>75</v>
      </c>
      <c r="S564">
        <v>75000000</v>
      </c>
      <c r="T564">
        <v>2004</v>
      </c>
      <c r="U564">
        <v>6.8</v>
      </c>
      <c r="V564" s="3">
        <f t="shared" si="34"/>
        <v>45.776831999999999</v>
      </c>
      <c r="W564" s="3"/>
      <c r="AH564" t="str">
        <v>John Schultz</v>
      </c>
      <c r="AI564" s="4">
        <f t="shared" si="35"/>
        <v>5.4000000000000012</v>
      </c>
    </row>
    <row r="565" spans="1:35" x14ac:dyDescent="0.3">
      <c r="A565" t="s">
        <v>9</v>
      </c>
      <c r="B565" t="s">
        <v>564</v>
      </c>
      <c r="C565">
        <v>89</v>
      </c>
      <c r="D565">
        <v>90703745</v>
      </c>
      <c r="E565" s="3">
        <f t="shared" si="32"/>
        <v>90.703744999999998</v>
      </c>
      <c r="F565" t="s">
        <v>205</v>
      </c>
      <c r="N565" t="s">
        <v>2361</v>
      </c>
      <c r="O565" t="s">
        <v>12</v>
      </c>
      <c r="P565" t="s">
        <v>13</v>
      </c>
      <c r="Q565" t="s">
        <v>14</v>
      </c>
      <c r="R565" s="3">
        <f t="shared" si="33"/>
        <v>45</v>
      </c>
      <c r="S565">
        <v>45000000</v>
      </c>
      <c r="T565">
        <v>2006</v>
      </c>
      <c r="U565">
        <v>5.0999999999999996</v>
      </c>
      <c r="V565" s="3">
        <f t="shared" si="34"/>
        <v>45.703744999999998</v>
      </c>
      <c r="W565" s="3"/>
      <c r="AH565" t="str">
        <v>Christian E. Christiansen</v>
      </c>
      <c r="AI565" s="4">
        <f t="shared" si="35"/>
        <v>4.8</v>
      </c>
    </row>
    <row r="566" spans="1:35" x14ac:dyDescent="0.3">
      <c r="A566" t="s">
        <v>9</v>
      </c>
      <c r="B566" t="s">
        <v>300</v>
      </c>
      <c r="C566">
        <v>108</v>
      </c>
      <c r="D566">
        <v>70625986</v>
      </c>
      <c r="E566" s="3">
        <f t="shared" si="32"/>
        <v>70.625985999999997</v>
      </c>
      <c r="F566" t="s">
        <v>205</v>
      </c>
      <c r="G566" t="s">
        <v>1788</v>
      </c>
      <c r="N566" t="s">
        <v>2362</v>
      </c>
      <c r="O566" t="s">
        <v>12</v>
      </c>
      <c r="P566" t="s">
        <v>13</v>
      </c>
      <c r="Q566" t="s">
        <v>90</v>
      </c>
      <c r="R566" s="3">
        <f t="shared" si="33"/>
        <v>25</v>
      </c>
      <c r="S566">
        <v>25000000</v>
      </c>
      <c r="T566">
        <v>2011</v>
      </c>
      <c r="U566">
        <v>6.2</v>
      </c>
      <c r="V566" s="3">
        <f t="shared" si="34"/>
        <v>45.625985999999997</v>
      </c>
      <c r="W566" s="3"/>
      <c r="AH566" t="str">
        <v>Harald Zwart</v>
      </c>
      <c r="AI566" s="4">
        <f t="shared" si="35"/>
        <v>5.5</v>
      </c>
    </row>
    <row r="567" spans="1:35" x14ac:dyDescent="0.3">
      <c r="A567" t="s">
        <v>9</v>
      </c>
      <c r="B567" t="s">
        <v>850</v>
      </c>
      <c r="C567">
        <v>114</v>
      </c>
      <c r="D567">
        <v>65623128</v>
      </c>
      <c r="E567" s="3">
        <f t="shared" si="32"/>
        <v>65.623127999999994</v>
      </c>
      <c r="F567" t="s">
        <v>205</v>
      </c>
      <c r="G567" t="s">
        <v>1792</v>
      </c>
      <c r="H567" t="s">
        <v>356</v>
      </c>
      <c r="N567" t="s">
        <v>2363</v>
      </c>
      <c r="O567" t="s">
        <v>12</v>
      </c>
      <c r="P567" t="s">
        <v>13</v>
      </c>
      <c r="Q567" t="s">
        <v>14</v>
      </c>
      <c r="R567" s="3">
        <f t="shared" si="33"/>
        <v>20</v>
      </c>
      <c r="S567">
        <v>20000000</v>
      </c>
      <c r="T567">
        <v>2012</v>
      </c>
      <c r="U567">
        <v>4.8</v>
      </c>
      <c r="V567" s="3">
        <f t="shared" si="34"/>
        <v>45.623127999999994</v>
      </c>
      <c r="W567" s="3"/>
      <c r="AH567" t="str">
        <v>Paul King</v>
      </c>
      <c r="AI567" s="4">
        <f t="shared" si="35"/>
        <v>7.2</v>
      </c>
    </row>
    <row r="568" spans="1:35" x14ac:dyDescent="0.3">
      <c r="A568" t="s">
        <v>9</v>
      </c>
      <c r="B568" t="s">
        <v>508</v>
      </c>
      <c r="C568">
        <v>102</v>
      </c>
      <c r="D568">
        <v>93607673</v>
      </c>
      <c r="E568" s="3">
        <f t="shared" si="32"/>
        <v>93.607673000000005</v>
      </c>
      <c r="F568" t="s">
        <v>205</v>
      </c>
      <c r="G568" t="s">
        <v>1788</v>
      </c>
      <c r="N568" t="s">
        <v>2364</v>
      </c>
      <c r="O568" t="s">
        <v>12</v>
      </c>
      <c r="P568" t="s">
        <v>13</v>
      </c>
      <c r="Q568" t="s">
        <v>14</v>
      </c>
      <c r="R568" s="3">
        <f t="shared" si="33"/>
        <v>48</v>
      </c>
      <c r="S568">
        <v>48000000</v>
      </c>
      <c r="T568">
        <v>2001</v>
      </c>
      <c r="U568">
        <v>5.7</v>
      </c>
      <c r="V568" s="3">
        <f t="shared" si="34"/>
        <v>45.607673000000005</v>
      </c>
      <c r="W568" s="3"/>
      <c r="AH568" t="str">
        <v>John Polson</v>
      </c>
      <c r="AI568" s="4">
        <f t="shared" si="35"/>
        <v>5.45</v>
      </c>
    </row>
    <row r="569" spans="1:35" x14ac:dyDescent="0.3">
      <c r="A569" t="s">
        <v>9</v>
      </c>
      <c r="B569" t="s">
        <v>217</v>
      </c>
      <c r="C569">
        <v>153</v>
      </c>
      <c r="D569">
        <v>120523073</v>
      </c>
      <c r="E569" s="3">
        <f t="shared" si="32"/>
        <v>120.523073</v>
      </c>
      <c r="F569" t="s">
        <v>134</v>
      </c>
      <c r="G569" t="s">
        <v>356</v>
      </c>
      <c r="H569" t="s">
        <v>1795</v>
      </c>
      <c r="N569" t="s">
        <v>2365</v>
      </c>
      <c r="O569" t="s">
        <v>12</v>
      </c>
      <c r="P569" t="s">
        <v>13</v>
      </c>
      <c r="Q569" t="s">
        <v>90</v>
      </c>
      <c r="R569" s="3">
        <f t="shared" si="33"/>
        <v>75</v>
      </c>
      <c r="S569">
        <v>75000000</v>
      </c>
      <c r="T569">
        <v>2009</v>
      </c>
      <c r="U569">
        <v>8.3000000000000007</v>
      </c>
      <c r="V569" s="3">
        <f t="shared" si="34"/>
        <v>45.523072999999997</v>
      </c>
      <c r="W569" s="3"/>
      <c r="AH569" t="str">
        <v>Rupert Wainwright</v>
      </c>
      <c r="AI569" s="4">
        <f t="shared" si="35"/>
        <v>6.2</v>
      </c>
    </row>
    <row r="570" spans="1:35" x14ac:dyDescent="0.3">
      <c r="A570" t="s">
        <v>9</v>
      </c>
      <c r="B570" t="s">
        <v>847</v>
      </c>
      <c r="C570">
        <v>97</v>
      </c>
      <c r="D570">
        <v>71500556</v>
      </c>
      <c r="E570" s="3">
        <f t="shared" si="32"/>
        <v>71.500556000000003</v>
      </c>
      <c r="F570" t="s">
        <v>205</v>
      </c>
      <c r="G570" t="s">
        <v>356</v>
      </c>
      <c r="H570" t="s">
        <v>1788</v>
      </c>
      <c r="N570" t="s">
        <v>2366</v>
      </c>
      <c r="O570" t="s">
        <v>12</v>
      </c>
      <c r="P570" t="s">
        <v>17</v>
      </c>
      <c r="Q570" t="s">
        <v>90</v>
      </c>
      <c r="R570" s="3">
        <f t="shared" si="33"/>
        <v>26</v>
      </c>
      <c r="S570">
        <v>26000000</v>
      </c>
      <c r="T570">
        <v>2001</v>
      </c>
      <c r="U570">
        <v>6.7</v>
      </c>
      <c r="V570" s="3">
        <f t="shared" si="34"/>
        <v>45.500556000000003</v>
      </c>
      <c r="W570" s="3"/>
      <c r="AH570" t="str">
        <v>Bernardo Bertolucci</v>
      </c>
      <c r="AI570" s="4">
        <f t="shared" si="35"/>
        <v>7.8</v>
      </c>
    </row>
    <row r="571" spans="1:35" x14ac:dyDescent="0.3">
      <c r="A571" t="s">
        <v>9</v>
      </c>
      <c r="B571" t="s">
        <v>755</v>
      </c>
      <c r="C571">
        <v>101</v>
      </c>
      <c r="D571">
        <v>80276912</v>
      </c>
      <c r="E571" s="3">
        <f t="shared" si="32"/>
        <v>80.276911999999996</v>
      </c>
      <c r="F571" t="s">
        <v>205</v>
      </c>
      <c r="G571" t="s">
        <v>1788</v>
      </c>
      <c r="N571" t="s">
        <v>2367</v>
      </c>
      <c r="O571" t="s">
        <v>12</v>
      </c>
      <c r="P571" t="s">
        <v>13</v>
      </c>
      <c r="Q571" t="s">
        <v>14</v>
      </c>
      <c r="R571" s="3">
        <f t="shared" si="33"/>
        <v>35</v>
      </c>
      <c r="S571">
        <v>35000000</v>
      </c>
      <c r="T571">
        <v>2008</v>
      </c>
      <c r="U571">
        <v>6.1</v>
      </c>
      <c r="V571" s="3">
        <f t="shared" si="34"/>
        <v>45.276911999999996</v>
      </c>
      <c r="W571" s="3"/>
      <c r="AH571" t="str">
        <v>Michael Lehmann</v>
      </c>
      <c r="AI571" s="4">
        <f t="shared" si="35"/>
        <v>5.65</v>
      </c>
    </row>
    <row r="572" spans="1:35" x14ac:dyDescent="0.3">
      <c r="A572" t="s">
        <v>9</v>
      </c>
      <c r="B572" t="s">
        <v>501</v>
      </c>
      <c r="C572">
        <v>123</v>
      </c>
      <c r="D572">
        <v>105264608</v>
      </c>
      <c r="E572" s="3">
        <f t="shared" si="32"/>
        <v>105.264608</v>
      </c>
      <c r="F572" t="s">
        <v>356</v>
      </c>
      <c r="G572" t="s">
        <v>1786</v>
      </c>
      <c r="H572" t="s">
        <v>620</v>
      </c>
      <c r="N572" t="s">
        <v>2368</v>
      </c>
      <c r="O572" t="s">
        <v>12</v>
      </c>
      <c r="P572" t="s">
        <v>13</v>
      </c>
      <c r="Q572" t="s">
        <v>90</v>
      </c>
      <c r="R572" s="3">
        <f t="shared" si="33"/>
        <v>60</v>
      </c>
      <c r="S572">
        <v>60000000</v>
      </c>
      <c r="T572">
        <v>1994</v>
      </c>
      <c r="U572">
        <v>7.6</v>
      </c>
      <c r="V572" s="3">
        <f t="shared" si="34"/>
        <v>45.264607999999996</v>
      </c>
      <c r="W572" s="3"/>
      <c r="AH572" t="str">
        <v>Joe Wright</v>
      </c>
      <c r="AI572" s="4">
        <f t="shared" si="35"/>
        <v>6.9799999999999995</v>
      </c>
    </row>
    <row r="573" spans="1:35" x14ac:dyDescent="0.3">
      <c r="A573" t="s">
        <v>9</v>
      </c>
      <c r="B573" t="s">
        <v>1017</v>
      </c>
      <c r="C573">
        <v>90</v>
      </c>
      <c r="D573">
        <v>64255243</v>
      </c>
      <c r="E573" s="3">
        <f t="shared" si="32"/>
        <v>64.255242999999993</v>
      </c>
      <c r="F573" t="s">
        <v>356</v>
      </c>
      <c r="G573" t="s">
        <v>620</v>
      </c>
      <c r="H573" t="s">
        <v>1796</v>
      </c>
      <c r="I573" t="s">
        <v>918</v>
      </c>
      <c r="N573" t="s">
        <v>2369</v>
      </c>
      <c r="O573" t="s">
        <v>12</v>
      </c>
      <c r="P573" t="s">
        <v>13</v>
      </c>
      <c r="Q573" t="s">
        <v>90</v>
      </c>
      <c r="R573" s="3">
        <f t="shared" si="33"/>
        <v>19</v>
      </c>
      <c r="S573">
        <v>19000000</v>
      </c>
      <c r="T573">
        <v>2005</v>
      </c>
      <c r="U573">
        <v>6</v>
      </c>
      <c r="V573" s="3">
        <f t="shared" si="34"/>
        <v>45.255242999999993</v>
      </c>
      <c r="W573" s="3"/>
      <c r="AH573" t="str">
        <v>James Marsh</v>
      </c>
      <c r="AI573" s="4">
        <f t="shared" si="35"/>
        <v>7.75</v>
      </c>
    </row>
    <row r="574" spans="1:35" x14ac:dyDescent="0.3">
      <c r="A574" t="s">
        <v>9</v>
      </c>
      <c r="B574" t="s">
        <v>192</v>
      </c>
      <c r="C574">
        <v>114</v>
      </c>
      <c r="D574">
        <v>155181732</v>
      </c>
      <c r="E574" s="3">
        <f t="shared" si="32"/>
        <v>155.18173200000001</v>
      </c>
      <c r="F574" t="s">
        <v>171</v>
      </c>
      <c r="G574" t="s">
        <v>134</v>
      </c>
      <c r="H574" t="s">
        <v>356</v>
      </c>
      <c r="I574" t="s">
        <v>918</v>
      </c>
      <c r="N574" t="s">
        <v>2370</v>
      </c>
      <c r="O574" t="s">
        <v>12</v>
      </c>
      <c r="P574" t="s">
        <v>13</v>
      </c>
      <c r="Q574" t="s">
        <v>14</v>
      </c>
      <c r="R574" s="3">
        <f t="shared" si="33"/>
        <v>110</v>
      </c>
      <c r="S574">
        <v>110000000</v>
      </c>
      <c r="T574">
        <v>2015</v>
      </c>
      <c r="U574">
        <v>6.1</v>
      </c>
      <c r="V574" s="3">
        <f t="shared" si="34"/>
        <v>45.181732000000011</v>
      </c>
      <c r="W574" s="3"/>
      <c r="AH574" t="str">
        <v>Mark Rydell</v>
      </c>
      <c r="AI574" s="4">
        <f t="shared" si="35"/>
        <v>6.9</v>
      </c>
    </row>
    <row r="575" spans="1:35" x14ac:dyDescent="0.3">
      <c r="A575" t="s">
        <v>9</v>
      </c>
      <c r="B575" t="s">
        <v>299</v>
      </c>
      <c r="C575">
        <v>110</v>
      </c>
      <c r="D575">
        <v>48056940</v>
      </c>
      <c r="E575" s="3">
        <f t="shared" si="32"/>
        <v>48.056939999999997</v>
      </c>
      <c r="F575" t="s">
        <v>620</v>
      </c>
      <c r="G575" t="s">
        <v>1796</v>
      </c>
      <c r="N575" t="s">
        <v>2371</v>
      </c>
      <c r="O575" t="s">
        <v>12</v>
      </c>
      <c r="P575" t="s">
        <v>13</v>
      </c>
      <c r="Q575" t="s">
        <v>90</v>
      </c>
      <c r="R575" s="3">
        <f t="shared" si="33"/>
        <v>3</v>
      </c>
      <c r="S575">
        <v>3000000</v>
      </c>
      <c r="T575">
        <v>2012</v>
      </c>
      <c r="U575">
        <v>6.8</v>
      </c>
      <c r="V575" s="3">
        <f t="shared" si="34"/>
        <v>45.056939999999997</v>
      </c>
      <c r="W575" s="3"/>
      <c r="AH575" t="str">
        <v>Kevin Smith</v>
      </c>
      <c r="AI575" s="4">
        <f t="shared" si="35"/>
        <v>6.7799999999999994</v>
      </c>
    </row>
    <row r="576" spans="1:35" x14ac:dyDescent="0.3">
      <c r="A576" t="s">
        <v>9</v>
      </c>
      <c r="B576" t="s">
        <v>404</v>
      </c>
      <c r="C576">
        <v>95</v>
      </c>
      <c r="D576">
        <v>108012170</v>
      </c>
      <c r="E576" s="3">
        <f t="shared" si="32"/>
        <v>108.01217</v>
      </c>
      <c r="F576" t="s">
        <v>134</v>
      </c>
      <c r="G576" t="s">
        <v>1790</v>
      </c>
      <c r="H576" t="s">
        <v>205</v>
      </c>
      <c r="I576" t="s">
        <v>1789</v>
      </c>
      <c r="J576" t="s">
        <v>1786</v>
      </c>
      <c r="N576" t="s">
        <v>2372</v>
      </c>
      <c r="O576" t="s">
        <v>12</v>
      </c>
      <c r="P576" t="s">
        <v>13</v>
      </c>
      <c r="Q576" t="s">
        <v>24</v>
      </c>
      <c r="R576" s="3">
        <f t="shared" si="33"/>
        <v>63</v>
      </c>
      <c r="S576">
        <v>63000000</v>
      </c>
      <c r="T576">
        <v>2011</v>
      </c>
      <c r="U576">
        <v>5.5</v>
      </c>
      <c r="V576" s="3">
        <f t="shared" si="34"/>
        <v>45.012169999999998</v>
      </c>
      <c r="W576" s="3"/>
      <c r="AH576" t="str">
        <v>Ryan Murphy</v>
      </c>
      <c r="AI576" s="4">
        <f t="shared" si="35"/>
        <v>5.95</v>
      </c>
    </row>
    <row r="577" spans="1:35" x14ac:dyDescent="0.3">
      <c r="A577" t="s">
        <v>9</v>
      </c>
      <c r="B577" t="s">
        <v>124</v>
      </c>
      <c r="C577">
        <v>131</v>
      </c>
      <c r="D577">
        <v>195000874</v>
      </c>
      <c r="E577" s="3">
        <f t="shared" si="32"/>
        <v>195.00087400000001</v>
      </c>
      <c r="F577" t="s">
        <v>171</v>
      </c>
      <c r="G577" t="s">
        <v>134</v>
      </c>
      <c r="H577" t="s">
        <v>918</v>
      </c>
      <c r="N577" t="s">
        <v>2373</v>
      </c>
      <c r="O577" t="s">
        <v>12</v>
      </c>
      <c r="P577" t="s">
        <v>125</v>
      </c>
      <c r="Q577" t="s">
        <v>14</v>
      </c>
      <c r="R577" s="3">
        <f t="shared" si="33"/>
        <v>150</v>
      </c>
      <c r="S577">
        <v>150000000</v>
      </c>
      <c r="T577">
        <v>2015</v>
      </c>
      <c r="U577">
        <v>7.4</v>
      </c>
      <c r="V577" s="3">
        <f t="shared" si="34"/>
        <v>45.00087400000001</v>
      </c>
      <c r="W577" s="3"/>
      <c r="AH577" t="str">
        <v>John Hoffman</v>
      </c>
      <c r="AI577" s="4">
        <f t="shared" si="35"/>
        <v>5.0999999999999996</v>
      </c>
    </row>
    <row r="578" spans="1:35" x14ac:dyDescent="0.3">
      <c r="A578" t="s">
        <v>9</v>
      </c>
      <c r="B578" t="s">
        <v>827</v>
      </c>
      <c r="C578">
        <v>110</v>
      </c>
      <c r="D578">
        <v>74888996</v>
      </c>
      <c r="E578" s="3">
        <f t="shared" ref="E578:E641" si="36">D578/1000000</f>
        <v>74.888996000000006</v>
      </c>
      <c r="F578" t="s">
        <v>171</v>
      </c>
      <c r="G578" t="s">
        <v>134</v>
      </c>
      <c r="H578" t="s">
        <v>1787</v>
      </c>
      <c r="I578" t="s">
        <v>918</v>
      </c>
      <c r="N578" t="s">
        <v>2374</v>
      </c>
      <c r="O578" t="s">
        <v>12</v>
      </c>
      <c r="P578" t="s">
        <v>13</v>
      </c>
      <c r="Q578" t="s">
        <v>24</v>
      </c>
      <c r="R578" s="3">
        <f t="shared" ref="R578:R641" si="37">S578/1000000</f>
        <v>30</v>
      </c>
      <c r="S578">
        <v>30000000</v>
      </c>
      <c r="T578">
        <v>1991</v>
      </c>
      <c r="U578">
        <v>7.2</v>
      </c>
      <c r="V578" s="3">
        <f t="shared" ref="V578:V641" si="38">E578-R578</f>
        <v>44.888996000000006</v>
      </c>
      <c r="W578" s="3"/>
      <c r="AH578" t="str">
        <v>Luis Llosa</v>
      </c>
      <c r="AI578" s="4">
        <f t="shared" ref="AI578:AI641" si="39">AVERAGEIFS($U$2:$U$3724, $B$2:$B$3724, AH578)</f>
        <v>5</v>
      </c>
    </row>
    <row r="579" spans="1:35" x14ac:dyDescent="0.3">
      <c r="A579" t="s">
        <v>9</v>
      </c>
      <c r="B579" t="s">
        <v>1463</v>
      </c>
      <c r="C579">
        <v>116</v>
      </c>
      <c r="D579">
        <v>50382128</v>
      </c>
      <c r="E579" s="3">
        <f t="shared" si="36"/>
        <v>50.382128000000002</v>
      </c>
      <c r="F579" t="s">
        <v>205</v>
      </c>
      <c r="G579" t="s">
        <v>356</v>
      </c>
      <c r="H579" t="s">
        <v>1788</v>
      </c>
      <c r="N579" t="s">
        <v>2375</v>
      </c>
      <c r="O579" t="s">
        <v>12</v>
      </c>
      <c r="P579" t="s">
        <v>13</v>
      </c>
      <c r="Q579" t="s">
        <v>14</v>
      </c>
      <c r="R579" s="3">
        <f t="shared" si="37"/>
        <v>5.5</v>
      </c>
      <c r="S579">
        <v>5500000</v>
      </c>
      <c r="T579">
        <v>2005</v>
      </c>
      <c r="U579">
        <v>5.6</v>
      </c>
      <c r="V579" s="3">
        <f t="shared" si="38"/>
        <v>44.882128000000002</v>
      </c>
      <c r="W579" s="3"/>
      <c r="AH579" t="str">
        <v>Bob Dolman</v>
      </c>
      <c r="AI579" s="4">
        <f t="shared" si="39"/>
        <v>5.6</v>
      </c>
    </row>
    <row r="580" spans="1:35" x14ac:dyDescent="0.3">
      <c r="A580" t="s">
        <v>9</v>
      </c>
      <c r="B580" t="s">
        <v>848</v>
      </c>
      <c r="C580">
        <v>95</v>
      </c>
      <c r="D580">
        <v>89808372</v>
      </c>
      <c r="E580" s="3">
        <f t="shared" si="36"/>
        <v>89.808372000000006</v>
      </c>
      <c r="F580" t="s">
        <v>205</v>
      </c>
      <c r="N580" t="s">
        <v>2376</v>
      </c>
      <c r="O580" t="s">
        <v>12</v>
      </c>
      <c r="P580" t="s">
        <v>13</v>
      </c>
      <c r="Q580" t="s">
        <v>14</v>
      </c>
      <c r="R580" s="3">
        <f t="shared" si="37"/>
        <v>45</v>
      </c>
      <c r="S580">
        <v>45000000</v>
      </c>
      <c r="T580">
        <v>2003</v>
      </c>
      <c r="U580">
        <v>4.5999999999999996</v>
      </c>
      <c r="V580" s="3">
        <f t="shared" si="38"/>
        <v>44.808372000000006</v>
      </c>
      <c r="W580" s="3"/>
      <c r="AH580" t="str">
        <v>Kevin Munroe</v>
      </c>
      <c r="AI580" s="4">
        <f t="shared" si="39"/>
        <v>5.6999999999999993</v>
      </c>
    </row>
    <row r="581" spans="1:35" x14ac:dyDescent="0.3">
      <c r="A581" t="s">
        <v>9</v>
      </c>
      <c r="B581" t="s">
        <v>600</v>
      </c>
      <c r="C581">
        <v>132</v>
      </c>
      <c r="D581">
        <v>74787599</v>
      </c>
      <c r="E581" s="3">
        <f t="shared" si="36"/>
        <v>74.787599</v>
      </c>
      <c r="F581" t="s">
        <v>356</v>
      </c>
      <c r="G581" t="s">
        <v>1788</v>
      </c>
      <c r="N581" t="s">
        <v>2377</v>
      </c>
      <c r="O581" t="s">
        <v>12</v>
      </c>
      <c r="P581" t="s">
        <v>13</v>
      </c>
      <c r="Q581" t="s">
        <v>90</v>
      </c>
      <c r="R581" s="3">
        <f t="shared" si="37"/>
        <v>30</v>
      </c>
      <c r="S581">
        <v>30000000</v>
      </c>
      <c r="T581">
        <v>1991</v>
      </c>
      <c r="U581">
        <v>6.6</v>
      </c>
      <c r="V581" s="3">
        <f t="shared" si="38"/>
        <v>44.787599</v>
      </c>
      <c r="W581" s="3"/>
      <c r="AH581" t="str">
        <v>Nicolas Winding Refn</v>
      </c>
      <c r="AI581" s="4">
        <f t="shared" si="39"/>
        <v>6.833333333333333</v>
      </c>
    </row>
    <row r="582" spans="1:35" x14ac:dyDescent="0.3">
      <c r="A582" t="s">
        <v>9</v>
      </c>
      <c r="B582" t="s">
        <v>168</v>
      </c>
      <c r="C582">
        <v>107</v>
      </c>
      <c r="D582">
        <v>59735548</v>
      </c>
      <c r="E582" s="3">
        <f t="shared" si="36"/>
        <v>59.735548000000001</v>
      </c>
      <c r="F582" t="s">
        <v>171</v>
      </c>
      <c r="G582" t="s">
        <v>620</v>
      </c>
      <c r="H582" t="s">
        <v>1787</v>
      </c>
      <c r="N582" t="s">
        <v>2378</v>
      </c>
      <c r="O582" t="s">
        <v>12</v>
      </c>
      <c r="P582" t="s">
        <v>13</v>
      </c>
      <c r="Q582" t="s">
        <v>90</v>
      </c>
      <c r="R582" s="3">
        <f t="shared" si="37"/>
        <v>15</v>
      </c>
      <c r="S582">
        <v>15000000</v>
      </c>
      <c r="T582">
        <v>1987</v>
      </c>
      <c r="U582">
        <v>7.8</v>
      </c>
      <c r="V582" s="3">
        <f t="shared" si="38"/>
        <v>44.735548000000001</v>
      </c>
      <c r="W582" s="3"/>
      <c r="AH582" t="str">
        <v>Jake Schreier</v>
      </c>
      <c r="AI582" s="4">
        <f t="shared" si="39"/>
        <v>6.75</v>
      </c>
    </row>
    <row r="583" spans="1:35" x14ac:dyDescent="0.3">
      <c r="A583" t="s">
        <v>9</v>
      </c>
      <c r="B583" t="s">
        <v>386</v>
      </c>
      <c r="C583">
        <v>161</v>
      </c>
      <c r="D583">
        <v>56715371</v>
      </c>
      <c r="E583" s="3">
        <f t="shared" si="36"/>
        <v>56.715370999999998</v>
      </c>
      <c r="F583" t="s">
        <v>134</v>
      </c>
      <c r="G583" t="s">
        <v>1796</v>
      </c>
      <c r="H583" t="s">
        <v>1787</v>
      </c>
      <c r="N583" t="s">
        <v>2379</v>
      </c>
      <c r="O583" t="s">
        <v>12</v>
      </c>
      <c r="P583" t="s">
        <v>17</v>
      </c>
      <c r="Q583" t="s">
        <v>52</v>
      </c>
      <c r="R583" s="3">
        <f t="shared" si="37"/>
        <v>12</v>
      </c>
      <c r="S583">
        <v>12000000</v>
      </c>
      <c r="T583">
        <v>1968</v>
      </c>
      <c r="U583">
        <v>8.3000000000000007</v>
      </c>
      <c r="V583" s="3">
        <f t="shared" si="38"/>
        <v>44.715370999999998</v>
      </c>
      <c r="W583" s="3"/>
      <c r="AH583" t="str">
        <v>Jesse Peretz</v>
      </c>
      <c r="AI583" s="4">
        <f t="shared" si="39"/>
        <v>6.4</v>
      </c>
    </row>
    <row r="584" spans="1:35" x14ac:dyDescent="0.3">
      <c r="A584" t="s">
        <v>9</v>
      </c>
      <c r="B584" t="s">
        <v>981</v>
      </c>
      <c r="C584">
        <v>97</v>
      </c>
      <c r="D584">
        <v>56631572</v>
      </c>
      <c r="E584" s="3">
        <f t="shared" si="36"/>
        <v>56.631571999999998</v>
      </c>
      <c r="F584" t="s">
        <v>205</v>
      </c>
      <c r="G584" t="s">
        <v>1788</v>
      </c>
      <c r="N584" t="s">
        <v>2380</v>
      </c>
      <c r="O584" t="s">
        <v>12</v>
      </c>
      <c r="P584" t="s">
        <v>13</v>
      </c>
      <c r="Q584" t="s">
        <v>14</v>
      </c>
      <c r="R584" s="3">
        <f t="shared" si="37"/>
        <v>12</v>
      </c>
      <c r="S584">
        <v>12000000</v>
      </c>
      <c r="T584">
        <v>1995</v>
      </c>
      <c r="U584">
        <v>6.8</v>
      </c>
      <c r="V584" s="3">
        <f t="shared" si="38"/>
        <v>44.631571999999998</v>
      </c>
      <c r="W584" s="3"/>
      <c r="AH584" t="str">
        <v>Gene Quintano</v>
      </c>
      <c r="AI584" s="4">
        <f t="shared" si="39"/>
        <v>6.1</v>
      </c>
    </row>
    <row r="585" spans="1:35" x14ac:dyDescent="0.3">
      <c r="A585" t="s">
        <v>9</v>
      </c>
      <c r="B585" t="s">
        <v>273</v>
      </c>
      <c r="C585">
        <v>128</v>
      </c>
      <c r="D585">
        <v>124590960</v>
      </c>
      <c r="E585" s="3">
        <f t="shared" si="36"/>
        <v>124.59096</v>
      </c>
      <c r="F585" t="s">
        <v>205</v>
      </c>
      <c r="G585" t="s">
        <v>356</v>
      </c>
      <c r="H585" t="s">
        <v>1788</v>
      </c>
      <c r="N585" t="s">
        <v>2381</v>
      </c>
      <c r="O585" t="s">
        <v>12</v>
      </c>
      <c r="P585" t="s">
        <v>13</v>
      </c>
      <c r="Q585" t="s">
        <v>14</v>
      </c>
      <c r="R585" s="3">
        <f t="shared" si="37"/>
        <v>80</v>
      </c>
      <c r="S585">
        <v>80000000</v>
      </c>
      <c r="T585">
        <v>2003</v>
      </c>
      <c r="U585">
        <v>6.7</v>
      </c>
      <c r="V585" s="3">
        <f t="shared" si="38"/>
        <v>44.590959999999995</v>
      </c>
      <c r="W585" s="3"/>
      <c r="AH585" t="str">
        <v>Jason Friedberg</v>
      </c>
      <c r="AI585" s="4">
        <f t="shared" si="39"/>
        <v>2.6</v>
      </c>
    </row>
    <row r="586" spans="1:35" x14ac:dyDescent="0.3">
      <c r="A586" t="s">
        <v>9</v>
      </c>
      <c r="B586" t="s">
        <v>484</v>
      </c>
      <c r="C586">
        <v>220</v>
      </c>
      <c r="D586">
        <v>57300000</v>
      </c>
      <c r="E586" s="3">
        <f t="shared" si="36"/>
        <v>57.3</v>
      </c>
      <c r="F586" t="s">
        <v>1792</v>
      </c>
      <c r="G586" t="s">
        <v>356</v>
      </c>
      <c r="N586" t="s">
        <v>2382</v>
      </c>
      <c r="O586" t="s">
        <v>12</v>
      </c>
      <c r="P586" t="s">
        <v>13</v>
      </c>
      <c r="Q586" t="s">
        <v>90</v>
      </c>
      <c r="R586" s="3">
        <f t="shared" si="37"/>
        <v>13</v>
      </c>
      <c r="S586">
        <v>13000000</v>
      </c>
      <c r="T586">
        <v>1974</v>
      </c>
      <c r="U586">
        <v>9</v>
      </c>
      <c r="V586" s="3">
        <f t="shared" si="38"/>
        <v>44.3</v>
      </c>
      <c r="W586" s="3"/>
      <c r="AH586" t="str">
        <v>Mark Romanek</v>
      </c>
      <c r="AI586" s="4">
        <f t="shared" si="39"/>
        <v>7</v>
      </c>
    </row>
    <row r="587" spans="1:35" x14ac:dyDescent="0.3">
      <c r="A587" t="s">
        <v>9</v>
      </c>
      <c r="B587" t="s">
        <v>400</v>
      </c>
      <c r="C587">
        <v>89</v>
      </c>
      <c r="D587">
        <v>52287414</v>
      </c>
      <c r="E587" s="3">
        <f t="shared" si="36"/>
        <v>52.287413999999998</v>
      </c>
      <c r="F587" t="s">
        <v>134</v>
      </c>
      <c r="G587" t="s">
        <v>356</v>
      </c>
      <c r="N587" t="s">
        <v>2383</v>
      </c>
      <c r="O587" t="s">
        <v>12</v>
      </c>
      <c r="P587" t="s">
        <v>13</v>
      </c>
      <c r="Q587" t="s">
        <v>90</v>
      </c>
      <c r="R587" s="3">
        <f t="shared" si="37"/>
        <v>8</v>
      </c>
      <c r="S587">
        <v>8000000</v>
      </c>
      <c r="T587">
        <v>1986</v>
      </c>
      <c r="U587">
        <v>8.1</v>
      </c>
      <c r="V587" s="3">
        <f t="shared" si="38"/>
        <v>44.287413999999998</v>
      </c>
      <c r="W587" s="3"/>
      <c r="AH587" t="str">
        <v>Mathieu Kassovitz</v>
      </c>
      <c r="AI587" s="4">
        <f t="shared" si="39"/>
        <v>5.6999999999999993</v>
      </c>
    </row>
    <row r="588" spans="1:35" x14ac:dyDescent="0.3">
      <c r="A588" t="s">
        <v>9</v>
      </c>
      <c r="B588" t="s">
        <v>596</v>
      </c>
      <c r="C588">
        <v>102</v>
      </c>
      <c r="D588">
        <v>64149837</v>
      </c>
      <c r="E588" s="3">
        <f t="shared" si="36"/>
        <v>64.149837000000005</v>
      </c>
      <c r="F588" t="s">
        <v>205</v>
      </c>
      <c r="G588" t="s">
        <v>356</v>
      </c>
      <c r="H588" t="s">
        <v>1789</v>
      </c>
      <c r="I588" t="s">
        <v>1786</v>
      </c>
      <c r="J588" t="s">
        <v>1788</v>
      </c>
      <c r="N588" t="s">
        <v>2384</v>
      </c>
      <c r="O588" t="s">
        <v>12</v>
      </c>
      <c r="P588" t="s">
        <v>13</v>
      </c>
      <c r="Q588" t="s">
        <v>14</v>
      </c>
      <c r="R588" s="3">
        <f t="shared" si="37"/>
        <v>20</v>
      </c>
      <c r="S588">
        <v>20000000</v>
      </c>
      <c r="T588">
        <v>2009</v>
      </c>
      <c r="U588">
        <v>6.4</v>
      </c>
      <c r="V588" s="3">
        <f t="shared" si="38"/>
        <v>44.149837000000005</v>
      </c>
      <c r="W588" s="3"/>
      <c r="AH588" t="str">
        <v>Joel Coen</v>
      </c>
      <c r="AI588" s="4">
        <f t="shared" si="39"/>
        <v>7.4</v>
      </c>
    </row>
    <row r="589" spans="1:35" x14ac:dyDescent="0.3">
      <c r="A589" t="s">
        <v>9</v>
      </c>
      <c r="B589" t="s">
        <v>343</v>
      </c>
      <c r="C589">
        <v>92</v>
      </c>
      <c r="D589">
        <v>104148781</v>
      </c>
      <c r="E589" s="3">
        <f t="shared" si="36"/>
        <v>104.148781</v>
      </c>
      <c r="F589" t="s">
        <v>205</v>
      </c>
      <c r="G589" t="s">
        <v>1789</v>
      </c>
      <c r="N589" t="s">
        <v>2385</v>
      </c>
      <c r="O589" t="s">
        <v>12</v>
      </c>
      <c r="P589" t="s">
        <v>13</v>
      </c>
      <c r="Q589" t="s">
        <v>24</v>
      </c>
      <c r="R589" s="3">
        <f t="shared" si="37"/>
        <v>60</v>
      </c>
      <c r="S589">
        <v>60000000</v>
      </c>
      <c r="T589">
        <v>2003</v>
      </c>
      <c r="U589">
        <v>5.5</v>
      </c>
      <c r="V589" s="3">
        <f t="shared" si="38"/>
        <v>44.148781</v>
      </c>
      <c r="W589" s="3"/>
      <c r="AH589" t="str">
        <v>David Moreau</v>
      </c>
      <c r="AI589" s="4">
        <f t="shared" si="39"/>
        <v>5.4</v>
      </c>
    </row>
    <row r="590" spans="1:35" x14ac:dyDescent="0.3">
      <c r="A590" t="s">
        <v>9</v>
      </c>
      <c r="B590" t="s">
        <v>739</v>
      </c>
      <c r="C590">
        <v>92</v>
      </c>
      <c r="D590">
        <v>44540956</v>
      </c>
      <c r="E590" s="3">
        <f t="shared" si="36"/>
        <v>44.540956000000001</v>
      </c>
      <c r="F590" t="s">
        <v>205</v>
      </c>
      <c r="N590" t="s">
        <v>2386</v>
      </c>
      <c r="O590" t="s">
        <v>12</v>
      </c>
      <c r="P590" t="s">
        <v>13</v>
      </c>
      <c r="Q590" t="s">
        <v>24</v>
      </c>
      <c r="R590" s="3">
        <f t="shared" si="37"/>
        <v>0.4</v>
      </c>
      <c r="S590">
        <v>400000</v>
      </c>
      <c r="T590">
        <v>2004</v>
      </c>
      <c r="U590">
        <v>6.9</v>
      </c>
      <c r="V590" s="3">
        <f t="shared" si="38"/>
        <v>44.140956000000003</v>
      </c>
      <c r="W590" s="3"/>
      <c r="AH590" t="str">
        <v>Rick Famuyiwa</v>
      </c>
      <c r="AI590" s="4">
        <f t="shared" si="39"/>
        <v>6.4</v>
      </c>
    </row>
    <row r="591" spans="1:35" x14ac:dyDescent="0.3">
      <c r="A591" t="s">
        <v>9</v>
      </c>
      <c r="B591" t="s">
        <v>77</v>
      </c>
      <c r="C591">
        <v>128</v>
      </c>
      <c r="D591">
        <v>79100000</v>
      </c>
      <c r="E591" s="3">
        <f t="shared" si="36"/>
        <v>79.099999999999994</v>
      </c>
      <c r="F591" t="s">
        <v>1792</v>
      </c>
      <c r="G591" t="s">
        <v>918</v>
      </c>
      <c r="N591" t="s">
        <v>2387</v>
      </c>
      <c r="O591" t="s">
        <v>12</v>
      </c>
      <c r="P591" t="s">
        <v>13</v>
      </c>
      <c r="Q591" t="s">
        <v>90</v>
      </c>
      <c r="R591" s="3">
        <f t="shared" si="37"/>
        <v>35</v>
      </c>
      <c r="S591">
        <v>35000000</v>
      </c>
      <c r="T591">
        <v>1991</v>
      </c>
      <c r="U591">
        <v>7.3</v>
      </c>
      <c r="V591" s="3">
        <f t="shared" si="38"/>
        <v>44.099999999999994</v>
      </c>
      <c r="W591" s="3"/>
      <c r="AH591" t="str">
        <v>Christopher Erskin</v>
      </c>
      <c r="AI591" s="4">
        <f t="shared" si="39"/>
        <v>4.3</v>
      </c>
    </row>
    <row r="592" spans="1:35" x14ac:dyDescent="0.3">
      <c r="A592" t="s">
        <v>9</v>
      </c>
      <c r="B592" t="s">
        <v>619</v>
      </c>
      <c r="C592">
        <v>109</v>
      </c>
      <c r="D592">
        <v>83906114</v>
      </c>
      <c r="E592" s="3">
        <f t="shared" si="36"/>
        <v>83.906114000000002</v>
      </c>
      <c r="F592" t="s">
        <v>205</v>
      </c>
      <c r="G592" t="s">
        <v>1788</v>
      </c>
      <c r="N592" t="s">
        <v>2388</v>
      </c>
      <c r="O592" t="s">
        <v>12</v>
      </c>
      <c r="P592" t="s">
        <v>13</v>
      </c>
      <c r="Q592" t="s">
        <v>14</v>
      </c>
      <c r="R592" s="3">
        <f t="shared" si="37"/>
        <v>40</v>
      </c>
      <c r="S592">
        <v>40000000</v>
      </c>
      <c r="T592">
        <v>2014</v>
      </c>
      <c r="U592">
        <v>6</v>
      </c>
      <c r="V592" s="3">
        <f t="shared" si="38"/>
        <v>43.906114000000002</v>
      </c>
      <c r="W592" s="3"/>
      <c r="AH592" t="str">
        <v>Breck Eisner</v>
      </c>
      <c r="AI592" s="4">
        <f t="shared" si="39"/>
        <v>6.166666666666667</v>
      </c>
    </row>
    <row r="593" spans="1:35" x14ac:dyDescent="0.3">
      <c r="A593" t="s">
        <v>9</v>
      </c>
      <c r="B593" t="s">
        <v>293</v>
      </c>
      <c r="C593">
        <v>117</v>
      </c>
      <c r="D593">
        <v>118823091</v>
      </c>
      <c r="E593" s="3">
        <f t="shared" si="36"/>
        <v>118.82309100000001</v>
      </c>
      <c r="F593" t="s">
        <v>205</v>
      </c>
      <c r="G593" t="s">
        <v>356</v>
      </c>
      <c r="H593" t="s">
        <v>1789</v>
      </c>
      <c r="I593" t="s">
        <v>1798</v>
      </c>
      <c r="J593" t="s">
        <v>1791</v>
      </c>
      <c r="K593" t="s">
        <v>1788</v>
      </c>
      <c r="N593" t="s">
        <v>2389</v>
      </c>
      <c r="O593" t="s">
        <v>12</v>
      </c>
      <c r="P593" t="s">
        <v>13</v>
      </c>
      <c r="Q593" t="s">
        <v>24</v>
      </c>
      <c r="R593" s="3">
        <f t="shared" si="37"/>
        <v>75</v>
      </c>
      <c r="S593">
        <v>75000000</v>
      </c>
      <c r="T593">
        <v>2007</v>
      </c>
      <c r="U593">
        <v>6.7</v>
      </c>
      <c r="V593" s="3">
        <f t="shared" si="38"/>
        <v>43.823091000000005</v>
      </c>
      <c r="W593" s="3"/>
      <c r="AH593" t="str">
        <v>Danny Steinmann</v>
      </c>
      <c r="AI593" s="4">
        <f t="shared" si="39"/>
        <v>4.7</v>
      </c>
    </row>
    <row r="594" spans="1:35" x14ac:dyDescent="0.3">
      <c r="A594" t="s">
        <v>9</v>
      </c>
      <c r="B594" t="s">
        <v>21</v>
      </c>
      <c r="C594">
        <v>98</v>
      </c>
      <c r="D594">
        <v>223806889</v>
      </c>
      <c r="E594" s="3">
        <f t="shared" si="36"/>
        <v>223.80688900000001</v>
      </c>
      <c r="F594" t="s">
        <v>134</v>
      </c>
      <c r="G594" t="s">
        <v>1790</v>
      </c>
      <c r="H594" t="s">
        <v>1789</v>
      </c>
      <c r="I594" t="s">
        <v>1787</v>
      </c>
      <c r="N594" t="s">
        <v>2390</v>
      </c>
      <c r="O594" t="s">
        <v>12</v>
      </c>
      <c r="P594" t="s">
        <v>13</v>
      </c>
      <c r="Q594" t="s">
        <v>52</v>
      </c>
      <c r="R594" s="3">
        <f t="shared" si="37"/>
        <v>180</v>
      </c>
      <c r="S594">
        <v>180000000</v>
      </c>
      <c r="T594">
        <v>2008</v>
      </c>
      <c r="U594">
        <v>8.4</v>
      </c>
      <c r="V594" s="3">
        <f t="shared" si="38"/>
        <v>43.806889000000012</v>
      </c>
      <c r="W594" s="3"/>
      <c r="AH594" t="str">
        <v>John Moore</v>
      </c>
      <c r="AI594" s="4">
        <f t="shared" si="39"/>
        <v>5.8</v>
      </c>
    </row>
    <row r="595" spans="1:35" x14ac:dyDescent="0.3">
      <c r="A595" t="s">
        <v>9</v>
      </c>
      <c r="B595" t="s">
        <v>115</v>
      </c>
      <c r="C595">
        <v>101</v>
      </c>
      <c r="D595">
        <v>98711404</v>
      </c>
      <c r="E595" s="3">
        <f t="shared" si="36"/>
        <v>98.711404000000002</v>
      </c>
      <c r="F595" t="s">
        <v>205</v>
      </c>
      <c r="G595" t="s">
        <v>1792</v>
      </c>
      <c r="H595" t="s">
        <v>1788</v>
      </c>
      <c r="I595" t="s">
        <v>918</v>
      </c>
      <c r="N595" t="s">
        <v>2391</v>
      </c>
      <c r="O595" t="s">
        <v>12</v>
      </c>
      <c r="P595" t="s">
        <v>13</v>
      </c>
      <c r="Q595" t="s">
        <v>14</v>
      </c>
      <c r="R595" s="3">
        <f t="shared" si="37"/>
        <v>55</v>
      </c>
      <c r="S595">
        <v>55000000</v>
      </c>
      <c r="T595">
        <v>2010</v>
      </c>
      <c r="U595">
        <v>6.3</v>
      </c>
      <c r="V595" s="3">
        <f t="shared" si="38"/>
        <v>43.711404000000002</v>
      </c>
      <c r="W595" s="3"/>
      <c r="AH595" t="str">
        <v>Morgan Spurlock</v>
      </c>
      <c r="AI595" s="4">
        <f t="shared" si="39"/>
        <v>5.6999999999999993</v>
      </c>
    </row>
    <row r="596" spans="1:35" x14ac:dyDescent="0.3">
      <c r="A596" t="s">
        <v>9</v>
      </c>
      <c r="B596" t="s">
        <v>106</v>
      </c>
      <c r="C596">
        <v>103</v>
      </c>
      <c r="D596">
        <v>88625922</v>
      </c>
      <c r="E596" s="3">
        <f t="shared" si="36"/>
        <v>88.625922000000003</v>
      </c>
      <c r="F596" t="s">
        <v>134</v>
      </c>
      <c r="G596" t="s">
        <v>205</v>
      </c>
      <c r="H596" t="s">
        <v>1789</v>
      </c>
      <c r="I596" t="s">
        <v>1791</v>
      </c>
      <c r="N596" t="s">
        <v>2392</v>
      </c>
      <c r="O596" t="s">
        <v>12</v>
      </c>
      <c r="P596" t="s">
        <v>13</v>
      </c>
      <c r="Q596" t="s">
        <v>24</v>
      </c>
      <c r="R596" s="3">
        <f t="shared" si="37"/>
        <v>45</v>
      </c>
      <c r="S596">
        <v>45000000</v>
      </c>
      <c r="T596">
        <v>2011</v>
      </c>
      <c r="U596">
        <v>7.1</v>
      </c>
      <c r="V596" s="3">
        <f t="shared" si="38"/>
        <v>43.625922000000003</v>
      </c>
      <c r="W596" s="3"/>
      <c r="AH596" t="str">
        <v>Phil Traill</v>
      </c>
      <c r="AI596" s="4">
        <f t="shared" si="39"/>
        <v>4.8</v>
      </c>
    </row>
    <row r="597" spans="1:35" x14ac:dyDescent="0.3">
      <c r="A597" t="s">
        <v>9</v>
      </c>
      <c r="B597" t="s">
        <v>503</v>
      </c>
      <c r="C597">
        <v>129</v>
      </c>
      <c r="D597">
        <v>88504640</v>
      </c>
      <c r="E597" s="3">
        <f t="shared" si="36"/>
        <v>88.504639999999995</v>
      </c>
      <c r="F597" t="s">
        <v>1792</v>
      </c>
      <c r="G597" t="s">
        <v>356</v>
      </c>
      <c r="H597" t="s">
        <v>1796</v>
      </c>
      <c r="I597" t="s">
        <v>918</v>
      </c>
      <c r="N597" t="s">
        <v>2393</v>
      </c>
      <c r="O597" t="s">
        <v>12</v>
      </c>
      <c r="P597" t="s">
        <v>13</v>
      </c>
      <c r="Q597" t="s">
        <v>90</v>
      </c>
      <c r="R597" s="3">
        <f t="shared" si="37"/>
        <v>45</v>
      </c>
      <c r="S597">
        <v>45000000</v>
      </c>
      <c r="T597">
        <v>2006</v>
      </c>
      <c r="U597">
        <v>7.6</v>
      </c>
      <c r="V597" s="3">
        <f t="shared" si="38"/>
        <v>43.504639999999995</v>
      </c>
      <c r="W597" s="3"/>
      <c r="AH597" t="str">
        <v>Matt Williams</v>
      </c>
      <c r="AI597" s="4">
        <f t="shared" si="39"/>
        <v>6.8</v>
      </c>
    </row>
    <row r="598" spans="1:35" x14ac:dyDescent="0.3">
      <c r="A598" t="s">
        <v>9</v>
      </c>
      <c r="B598" t="s">
        <v>1067</v>
      </c>
      <c r="C598">
        <v>102</v>
      </c>
      <c r="D598">
        <v>59847242</v>
      </c>
      <c r="E598" s="3">
        <f t="shared" si="36"/>
        <v>59.847242000000001</v>
      </c>
      <c r="F598" t="s">
        <v>205</v>
      </c>
      <c r="G598" t="s">
        <v>356</v>
      </c>
      <c r="H598" t="s">
        <v>1789</v>
      </c>
      <c r="I598" t="s">
        <v>1788</v>
      </c>
      <c r="N598" t="s">
        <v>2394</v>
      </c>
      <c r="O598" t="s">
        <v>12</v>
      </c>
      <c r="P598" t="s">
        <v>13</v>
      </c>
      <c r="Q598" t="s">
        <v>14</v>
      </c>
      <c r="R598" s="3">
        <f t="shared" si="37"/>
        <v>16.5</v>
      </c>
      <c r="S598">
        <v>16500000</v>
      </c>
      <c r="T598">
        <v>1991</v>
      </c>
      <c r="U598">
        <v>6.8</v>
      </c>
      <c r="V598" s="3">
        <f t="shared" si="38"/>
        <v>43.347242000000001</v>
      </c>
      <c r="W598" s="3"/>
      <c r="AH598" t="str">
        <v>Fernando Meirelles</v>
      </c>
      <c r="AI598" s="4">
        <f t="shared" si="39"/>
        <v>7.5999999999999988</v>
      </c>
    </row>
    <row r="599" spans="1:35" x14ac:dyDescent="0.3">
      <c r="A599" t="s">
        <v>9</v>
      </c>
      <c r="B599" t="s">
        <v>714</v>
      </c>
      <c r="C599">
        <v>115</v>
      </c>
      <c r="D599">
        <v>71346930</v>
      </c>
      <c r="E599" s="3">
        <f t="shared" si="36"/>
        <v>71.34693</v>
      </c>
      <c r="F599" t="s">
        <v>356</v>
      </c>
      <c r="G599" t="s">
        <v>1788</v>
      </c>
      <c r="H599" t="s">
        <v>918</v>
      </c>
      <c r="N599" t="s">
        <v>2395</v>
      </c>
      <c r="O599" t="s">
        <v>12</v>
      </c>
      <c r="P599" t="s">
        <v>13</v>
      </c>
      <c r="Q599" t="s">
        <v>14</v>
      </c>
      <c r="R599" s="3">
        <f t="shared" si="37"/>
        <v>28</v>
      </c>
      <c r="S599">
        <v>28000000</v>
      </c>
      <c r="T599">
        <v>2013</v>
      </c>
      <c r="U599">
        <v>6.7</v>
      </c>
      <c r="V599" s="3">
        <f t="shared" si="38"/>
        <v>43.34693</v>
      </c>
      <c r="W599" s="3"/>
      <c r="AH599" t="str">
        <v>Ice Cube</v>
      </c>
      <c r="AI599" s="4">
        <f t="shared" si="39"/>
        <v>5.6</v>
      </c>
    </row>
    <row r="600" spans="1:35" x14ac:dyDescent="0.3">
      <c r="A600" t="s">
        <v>9</v>
      </c>
      <c r="B600" t="s">
        <v>606</v>
      </c>
      <c r="C600">
        <v>107</v>
      </c>
      <c r="D600">
        <v>62933793</v>
      </c>
      <c r="E600" s="3">
        <f t="shared" si="36"/>
        <v>62.933793000000001</v>
      </c>
      <c r="F600" t="s">
        <v>356</v>
      </c>
      <c r="G600" t="s">
        <v>1789</v>
      </c>
      <c r="H600" t="s">
        <v>1798</v>
      </c>
      <c r="I600" t="s">
        <v>1788</v>
      </c>
      <c r="N600" t="s">
        <v>2396</v>
      </c>
      <c r="O600" t="s">
        <v>12</v>
      </c>
      <c r="P600" t="s">
        <v>13</v>
      </c>
      <c r="Q600" t="s">
        <v>24</v>
      </c>
      <c r="R600" s="3">
        <f t="shared" si="37"/>
        <v>20</v>
      </c>
      <c r="S600">
        <v>20000000</v>
      </c>
      <c r="T600">
        <v>2010</v>
      </c>
      <c r="U600">
        <v>5.8</v>
      </c>
      <c r="V600" s="3">
        <f t="shared" si="38"/>
        <v>42.933793000000001</v>
      </c>
      <c r="W600" s="3"/>
      <c r="AH600" t="str">
        <v>Ben Stiller</v>
      </c>
      <c r="AI600" s="4">
        <f t="shared" si="39"/>
        <v>6.3400000000000007</v>
      </c>
    </row>
    <row r="601" spans="1:35" x14ac:dyDescent="0.3">
      <c r="A601" t="s">
        <v>9</v>
      </c>
      <c r="B601" t="s">
        <v>55</v>
      </c>
      <c r="C601">
        <v>95</v>
      </c>
      <c r="D601">
        <v>162792677</v>
      </c>
      <c r="E601" s="3">
        <f t="shared" si="36"/>
        <v>162.792677</v>
      </c>
      <c r="F601" t="s">
        <v>134</v>
      </c>
      <c r="G601" t="s">
        <v>1790</v>
      </c>
      <c r="H601" t="s">
        <v>205</v>
      </c>
      <c r="I601" t="s">
        <v>1789</v>
      </c>
      <c r="J601" t="s">
        <v>1786</v>
      </c>
      <c r="N601" t="s">
        <v>2397</v>
      </c>
      <c r="O601" t="s">
        <v>12</v>
      </c>
      <c r="P601" t="s">
        <v>13</v>
      </c>
      <c r="Q601" t="s">
        <v>52</v>
      </c>
      <c r="R601" s="3">
        <f t="shared" si="37"/>
        <v>120</v>
      </c>
      <c r="S601">
        <v>120000000</v>
      </c>
      <c r="T601">
        <v>1998</v>
      </c>
      <c r="U601">
        <v>7.2</v>
      </c>
      <c r="V601" s="3">
        <f t="shared" si="38"/>
        <v>42.792676999999998</v>
      </c>
      <c r="W601" s="3"/>
      <c r="AH601" t="str">
        <v>Rob Zombie</v>
      </c>
      <c r="AI601" s="4">
        <f t="shared" si="39"/>
        <v>5.7249999999999996</v>
      </c>
    </row>
    <row r="602" spans="1:35" x14ac:dyDescent="0.3">
      <c r="A602" t="s">
        <v>9</v>
      </c>
      <c r="B602" t="s">
        <v>1228</v>
      </c>
      <c r="C602">
        <v>93</v>
      </c>
      <c r="D602">
        <v>54724272</v>
      </c>
      <c r="E602" s="3">
        <f t="shared" si="36"/>
        <v>54.724271999999999</v>
      </c>
      <c r="F602" t="s">
        <v>205</v>
      </c>
      <c r="G602" t="s">
        <v>1792</v>
      </c>
      <c r="N602" t="s">
        <v>2398</v>
      </c>
      <c r="O602" t="s">
        <v>12</v>
      </c>
      <c r="P602" t="s">
        <v>13</v>
      </c>
      <c r="Q602" t="s">
        <v>90</v>
      </c>
      <c r="R602" s="3">
        <f t="shared" si="37"/>
        <v>12</v>
      </c>
      <c r="S602">
        <v>12000000</v>
      </c>
      <c r="T602">
        <v>2012</v>
      </c>
      <c r="U602">
        <v>6.7</v>
      </c>
      <c r="V602" s="3">
        <f t="shared" si="38"/>
        <v>42.724271999999999</v>
      </c>
      <c r="W602" s="3"/>
      <c r="AH602" t="str">
        <v>Tom McGrath</v>
      </c>
      <c r="AI602" s="4">
        <f t="shared" si="39"/>
        <v>7.3</v>
      </c>
    </row>
    <row r="603" spans="1:35" x14ac:dyDescent="0.3">
      <c r="A603" t="s">
        <v>9</v>
      </c>
      <c r="B603" t="s">
        <v>271</v>
      </c>
      <c r="C603">
        <v>107</v>
      </c>
      <c r="D603">
        <v>127706877</v>
      </c>
      <c r="E603" s="3">
        <f t="shared" si="36"/>
        <v>127.70687700000001</v>
      </c>
      <c r="F603" t="s">
        <v>1790</v>
      </c>
      <c r="G603" t="s">
        <v>205</v>
      </c>
      <c r="H603" t="s">
        <v>1789</v>
      </c>
      <c r="I603" t="s">
        <v>1786</v>
      </c>
      <c r="J603" t="s">
        <v>1791</v>
      </c>
      <c r="K603" t="s">
        <v>1788</v>
      </c>
      <c r="N603" t="s">
        <v>2399</v>
      </c>
      <c r="O603" t="s">
        <v>12</v>
      </c>
      <c r="P603" t="s">
        <v>13</v>
      </c>
      <c r="Q603" t="s">
        <v>24</v>
      </c>
      <c r="R603" s="3">
        <f t="shared" si="37"/>
        <v>85</v>
      </c>
      <c r="S603">
        <v>85000000</v>
      </c>
      <c r="T603">
        <v>2007</v>
      </c>
      <c r="U603">
        <v>7.1</v>
      </c>
      <c r="V603" s="3">
        <f t="shared" si="38"/>
        <v>42.706877000000006</v>
      </c>
      <c r="W603" s="3"/>
      <c r="AH603" t="str">
        <v>Jessie Nelson</v>
      </c>
      <c r="AI603" s="4">
        <f t="shared" si="39"/>
        <v>6.65</v>
      </c>
    </row>
    <row r="604" spans="1:35" x14ac:dyDescent="0.3">
      <c r="A604" t="s">
        <v>9</v>
      </c>
      <c r="B604" t="s">
        <v>151</v>
      </c>
      <c r="C604">
        <v>125</v>
      </c>
      <c r="D604">
        <v>117698894</v>
      </c>
      <c r="E604" s="3">
        <f t="shared" si="36"/>
        <v>117.698894</v>
      </c>
      <c r="F604" t="s">
        <v>1792</v>
      </c>
      <c r="G604" t="s">
        <v>1796</v>
      </c>
      <c r="H604" t="s">
        <v>918</v>
      </c>
      <c r="N604" t="s">
        <v>2400</v>
      </c>
      <c r="O604" t="s">
        <v>12</v>
      </c>
      <c r="P604" t="s">
        <v>13</v>
      </c>
      <c r="Q604" t="s">
        <v>14</v>
      </c>
      <c r="R604" s="3">
        <f t="shared" si="37"/>
        <v>75</v>
      </c>
      <c r="S604">
        <v>75000000</v>
      </c>
      <c r="T604">
        <v>2013</v>
      </c>
      <c r="U604">
        <v>7.3</v>
      </c>
      <c r="V604" s="3">
        <f t="shared" si="38"/>
        <v>42.698893999999996</v>
      </c>
      <c r="W604" s="3"/>
      <c r="AH604" t="str">
        <v>Lee Tamahori</v>
      </c>
      <c r="AI604" s="4">
        <f t="shared" si="39"/>
        <v>5.95</v>
      </c>
    </row>
    <row r="605" spans="1:35" x14ac:dyDescent="0.3">
      <c r="A605" t="s">
        <v>9</v>
      </c>
      <c r="B605" t="s">
        <v>105</v>
      </c>
      <c r="C605">
        <v>130</v>
      </c>
      <c r="D605">
        <v>182618434</v>
      </c>
      <c r="E605" s="3">
        <f t="shared" si="36"/>
        <v>182.61843400000001</v>
      </c>
      <c r="F605" t="s">
        <v>171</v>
      </c>
      <c r="G605" t="s">
        <v>134</v>
      </c>
      <c r="H605" t="s">
        <v>356</v>
      </c>
      <c r="I605" t="s">
        <v>918</v>
      </c>
      <c r="N605" t="s">
        <v>2401</v>
      </c>
      <c r="O605" t="s">
        <v>12</v>
      </c>
      <c r="P605" t="s">
        <v>13</v>
      </c>
      <c r="Q605" t="s">
        <v>14</v>
      </c>
      <c r="R605" s="3">
        <f t="shared" si="37"/>
        <v>140</v>
      </c>
      <c r="S605">
        <v>140000000</v>
      </c>
      <c r="T605">
        <v>2000</v>
      </c>
      <c r="U605">
        <v>6.4</v>
      </c>
      <c r="V605" s="3">
        <f t="shared" si="38"/>
        <v>42.618434000000008</v>
      </c>
      <c r="W605" s="3"/>
      <c r="AH605" t="str">
        <v>Juan JosÃ© Campanella</v>
      </c>
      <c r="AI605" s="4">
        <f t="shared" si="39"/>
        <v>8.1999999999999993</v>
      </c>
    </row>
    <row r="606" spans="1:35" x14ac:dyDescent="0.3">
      <c r="A606" t="s">
        <v>9</v>
      </c>
      <c r="B606" t="s">
        <v>828</v>
      </c>
      <c r="C606">
        <v>116</v>
      </c>
      <c r="D606">
        <v>69586544</v>
      </c>
      <c r="E606" s="3">
        <f t="shared" si="36"/>
        <v>69.586544000000004</v>
      </c>
      <c r="F606" t="s">
        <v>356</v>
      </c>
      <c r="N606" t="s">
        <v>2402</v>
      </c>
      <c r="O606" t="s">
        <v>12</v>
      </c>
      <c r="P606" t="s">
        <v>13</v>
      </c>
      <c r="Q606" t="s">
        <v>14</v>
      </c>
      <c r="R606" s="3">
        <f t="shared" si="37"/>
        <v>27</v>
      </c>
      <c r="S606">
        <v>27000000</v>
      </c>
      <c r="T606">
        <v>2002</v>
      </c>
      <c r="U606">
        <v>6</v>
      </c>
      <c r="V606" s="3">
        <f t="shared" si="38"/>
        <v>42.586544000000004</v>
      </c>
      <c r="W606" s="3"/>
      <c r="AH606" t="str">
        <v>Tom Gormican</v>
      </c>
      <c r="AI606" s="4">
        <f t="shared" si="39"/>
        <v>6.1</v>
      </c>
    </row>
    <row r="607" spans="1:35" x14ac:dyDescent="0.3">
      <c r="A607" t="s">
        <v>9</v>
      </c>
      <c r="B607" t="s">
        <v>484</v>
      </c>
      <c r="C607">
        <v>155</v>
      </c>
      <c r="D607">
        <v>82522790</v>
      </c>
      <c r="E607" s="3">
        <f t="shared" si="36"/>
        <v>82.522790000000001</v>
      </c>
      <c r="F607" t="s">
        <v>1786</v>
      </c>
      <c r="G607" t="s">
        <v>620</v>
      </c>
      <c r="H607" t="s">
        <v>1788</v>
      </c>
      <c r="N607" t="s">
        <v>2403</v>
      </c>
      <c r="O607" t="s">
        <v>12</v>
      </c>
      <c r="P607" t="s">
        <v>13</v>
      </c>
      <c r="Q607" t="s">
        <v>90</v>
      </c>
      <c r="R607" s="3">
        <f t="shared" si="37"/>
        <v>40</v>
      </c>
      <c r="S607">
        <v>40000000</v>
      </c>
      <c r="T607">
        <v>1992</v>
      </c>
      <c r="U607">
        <v>7.5</v>
      </c>
      <c r="V607" s="3">
        <f t="shared" si="38"/>
        <v>42.522790000000001</v>
      </c>
      <c r="W607" s="3"/>
      <c r="AH607" t="str">
        <v>Matthew Vaughn</v>
      </c>
      <c r="AI607" s="4">
        <f t="shared" si="39"/>
        <v>7.65</v>
      </c>
    </row>
    <row r="608" spans="1:35" x14ac:dyDescent="0.3">
      <c r="A608" t="s">
        <v>9</v>
      </c>
      <c r="B608" t="s">
        <v>1401</v>
      </c>
      <c r="C608">
        <v>93</v>
      </c>
      <c r="D608">
        <v>47277326</v>
      </c>
      <c r="E608" s="3">
        <f t="shared" si="36"/>
        <v>47.277326000000002</v>
      </c>
      <c r="F608" t="s">
        <v>620</v>
      </c>
      <c r="N608" t="s">
        <v>2404</v>
      </c>
      <c r="O608" t="s">
        <v>12</v>
      </c>
      <c r="P608" t="s">
        <v>13</v>
      </c>
      <c r="Q608" t="s">
        <v>90</v>
      </c>
      <c r="R608" s="3">
        <f t="shared" si="37"/>
        <v>4.8</v>
      </c>
      <c r="S608">
        <v>4800000</v>
      </c>
      <c r="T608">
        <v>2005</v>
      </c>
      <c r="U608">
        <v>5.9</v>
      </c>
      <c r="V608" s="3">
        <f t="shared" si="38"/>
        <v>42.477326000000005</v>
      </c>
      <c r="W608" s="3"/>
      <c r="AH608" t="str">
        <v>Brad Furman</v>
      </c>
      <c r="AI608" s="4">
        <f t="shared" si="39"/>
        <v>6.4499999999999993</v>
      </c>
    </row>
    <row r="609" spans="1:35" x14ac:dyDescent="0.3">
      <c r="A609" t="s">
        <v>9</v>
      </c>
      <c r="B609" t="s">
        <v>77</v>
      </c>
      <c r="C609">
        <v>151</v>
      </c>
      <c r="D609">
        <v>132373442</v>
      </c>
      <c r="E609" s="3">
        <f t="shared" si="36"/>
        <v>132.37344200000001</v>
      </c>
      <c r="F609" t="s">
        <v>1792</v>
      </c>
      <c r="G609" t="s">
        <v>356</v>
      </c>
      <c r="H609" t="s">
        <v>918</v>
      </c>
      <c r="N609" t="s">
        <v>2405</v>
      </c>
      <c r="O609" t="s">
        <v>12</v>
      </c>
      <c r="P609" t="s">
        <v>13</v>
      </c>
      <c r="Q609" t="s">
        <v>90</v>
      </c>
      <c r="R609" s="3">
        <f t="shared" si="37"/>
        <v>90</v>
      </c>
      <c r="S609">
        <v>90000000</v>
      </c>
      <c r="T609">
        <v>2006</v>
      </c>
      <c r="U609">
        <v>8.5</v>
      </c>
      <c r="V609" s="3">
        <f t="shared" si="38"/>
        <v>42.373442000000011</v>
      </c>
      <c r="W609" s="3"/>
      <c r="AH609" t="str">
        <v>James Ivory</v>
      </c>
      <c r="AI609" s="4">
        <f t="shared" si="39"/>
        <v>7.1</v>
      </c>
    </row>
    <row r="610" spans="1:35" x14ac:dyDescent="0.3">
      <c r="A610" t="s">
        <v>9</v>
      </c>
      <c r="B610" t="s">
        <v>251</v>
      </c>
      <c r="C610">
        <v>99</v>
      </c>
      <c r="D610">
        <v>49369900</v>
      </c>
      <c r="E610" s="3">
        <f t="shared" si="36"/>
        <v>49.369900000000001</v>
      </c>
      <c r="F610" t="s">
        <v>1786</v>
      </c>
      <c r="G610" t="s">
        <v>620</v>
      </c>
      <c r="H610" t="s">
        <v>918</v>
      </c>
      <c r="N610" t="s">
        <v>2406</v>
      </c>
      <c r="O610" t="s">
        <v>12</v>
      </c>
      <c r="P610" t="s">
        <v>13</v>
      </c>
      <c r="Q610" t="s">
        <v>90</v>
      </c>
      <c r="R610" s="3">
        <f t="shared" si="37"/>
        <v>7</v>
      </c>
      <c r="S610">
        <v>7000000</v>
      </c>
      <c r="T610">
        <v>1988</v>
      </c>
      <c r="U610">
        <v>5.7</v>
      </c>
      <c r="V610" s="3">
        <f t="shared" si="38"/>
        <v>42.369900000000001</v>
      </c>
      <c r="W610" s="3"/>
      <c r="AH610" t="str">
        <v>Masayuki Ochiai</v>
      </c>
      <c r="AI610" s="4">
        <f t="shared" si="39"/>
        <v>5.2</v>
      </c>
    </row>
    <row r="611" spans="1:35" x14ac:dyDescent="0.3">
      <c r="A611" t="s">
        <v>9</v>
      </c>
      <c r="B611" t="s">
        <v>1147</v>
      </c>
      <c r="C611">
        <v>91</v>
      </c>
      <c r="D611">
        <v>45857453</v>
      </c>
      <c r="E611" s="3">
        <f t="shared" si="36"/>
        <v>45.857453</v>
      </c>
      <c r="F611" t="s">
        <v>205</v>
      </c>
      <c r="G611" t="s">
        <v>356</v>
      </c>
      <c r="H611" t="s">
        <v>1798</v>
      </c>
      <c r="N611" t="s">
        <v>2407</v>
      </c>
      <c r="O611" t="s">
        <v>12</v>
      </c>
      <c r="P611" t="s">
        <v>17</v>
      </c>
      <c r="Q611" t="s">
        <v>90</v>
      </c>
      <c r="R611" s="3">
        <f t="shared" si="37"/>
        <v>3.5</v>
      </c>
      <c r="S611">
        <v>3500000</v>
      </c>
      <c r="T611">
        <v>1997</v>
      </c>
      <c r="U611">
        <v>7.2</v>
      </c>
      <c r="V611" s="3">
        <f t="shared" si="38"/>
        <v>42.357453</v>
      </c>
      <c r="W611" s="3"/>
      <c r="AH611" t="str">
        <v>Rob Bowman</v>
      </c>
      <c r="AI611" s="4">
        <f t="shared" si="39"/>
        <v>6.05</v>
      </c>
    </row>
    <row r="612" spans="1:35" x14ac:dyDescent="0.3">
      <c r="A612" t="s">
        <v>9</v>
      </c>
      <c r="B612" t="s">
        <v>157</v>
      </c>
      <c r="C612">
        <v>94</v>
      </c>
      <c r="D612">
        <v>177343675</v>
      </c>
      <c r="E612" s="3">
        <f t="shared" si="36"/>
        <v>177.34367499999999</v>
      </c>
      <c r="F612" t="s">
        <v>134</v>
      </c>
      <c r="G612" t="s">
        <v>1790</v>
      </c>
      <c r="H612" t="s">
        <v>205</v>
      </c>
      <c r="I612" t="s">
        <v>1789</v>
      </c>
      <c r="J612" t="s">
        <v>1786</v>
      </c>
      <c r="K612" t="s">
        <v>1787</v>
      </c>
      <c r="N612" t="s">
        <v>2408</v>
      </c>
      <c r="O612" t="s">
        <v>12</v>
      </c>
      <c r="P612" t="s">
        <v>13</v>
      </c>
      <c r="Q612" t="s">
        <v>24</v>
      </c>
      <c r="R612" s="3">
        <f t="shared" si="37"/>
        <v>135</v>
      </c>
      <c r="S612">
        <v>135000000</v>
      </c>
      <c r="T612">
        <v>2015</v>
      </c>
      <c r="U612">
        <v>6.7</v>
      </c>
      <c r="V612" s="3">
        <f t="shared" si="38"/>
        <v>42.34367499999999</v>
      </c>
      <c r="W612" s="3"/>
      <c r="AH612" t="str">
        <v>CiarÃ¡n Foy</v>
      </c>
      <c r="AI612" s="4">
        <f t="shared" si="39"/>
        <v>5.2</v>
      </c>
    </row>
    <row r="613" spans="1:35" x14ac:dyDescent="0.3">
      <c r="A613" t="s">
        <v>9</v>
      </c>
      <c r="B613" t="s">
        <v>215</v>
      </c>
      <c r="C613">
        <v>130</v>
      </c>
      <c r="D613">
        <v>70235322</v>
      </c>
      <c r="E613" s="3">
        <f t="shared" si="36"/>
        <v>70.235321999999996</v>
      </c>
      <c r="F613" t="s">
        <v>1793</v>
      </c>
      <c r="G613" t="s">
        <v>205</v>
      </c>
      <c r="H613" t="s">
        <v>356</v>
      </c>
      <c r="I613" t="s">
        <v>1794</v>
      </c>
      <c r="N613" t="s">
        <v>2409</v>
      </c>
      <c r="O613" t="s">
        <v>12</v>
      </c>
      <c r="P613" t="s">
        <v>13</v>
      </c>
      <c r="Q613" t="s">
        <v>90</v>
      </c>
      <c r="R613" s="3">
        <f t="shared" si="37"/>
        <v>28</v>
      </c>
      <c r="S613">
        <v>28000000</v>
      </c>
      <c r="T613">
        <v>2015</v>
      </c>
      <c r="U613">
        <v>7.8</v>
      </c>
      <c r="V613" s="3">
        <f t="shared" si="38"/>
        <v>42.235321999999996</v>
      </c>
      <c r="W613" s="3"/>
      <c r="AH613" t="str">
        <v>Dennis Iliadis</v>
      </c>
      <c r="AI613" s="4">
        <f t="shared" si="39"/>
        <v>6.6</v>
      </c>
    </row>
    <row r="614" spans="1:35" x14ac:dyDescent="0.3">
      <c r="A614" t="s">
        <v>9</v>
      </c>
      <c r="B614" t="s">
        <v>1288</v>
      </c>
      <c r="C614">
        <v>97</v>
      </c>
      <c r="D614">
        <v>52200504</v>
      </c>
      <c r="E614" s="3">
        <f t="shared" si="36"/>
        <v>52.200504000000002</v>
      </c>
      <c r="F614" t="s">
        <v>1786</v>
      </c>
      <c r="G614" t="s">
        <v>620</v>
      </c>
      <c r="H614" t="s">
        <v>918</v>
      </c>
      <c r="N614" t="s">
        <v>2410</v>
      </c>
      <c r="O614" t="s">
        <v>12</v>
      </c>
      <c r="P614" t="s">
        <v>49</v>
      </c>
      <c r="Q614" t="s">
        <v>14</v>
      </c>
      <c r="R614" s="3">
        <f t="shared" si="37"/>
        <v>10</v>
      </c>
      <c r="S614">
        <v>10000000</v>
      </c>
      <c r="T614">
        <v>2015</v>
      </c>
      <c r="U614">
        <v>6.1</v>
      </c>
      <c r="V614" s="3">
        <f t="shared" si="38"/>
        <v>42.200504000000002</v>
      </c>
      <c r="W614" s="3"/>
      <c r="AH614" t="str">
        <v>John Milius</v>
      </c>
      <c r="AI614" s="4">
        <f t="shared" si="39"/>
        <v>6.3000000000000007</v>
      </c>
    </row>
    <row r="615" spans="1:35" x14ac:dyDescent="0.3">
      <c r="A615" t="s">
        <v>9</v>
      </c>
      <c r="B615" t="s">
        <v>1020</v>
      </c>
      <c r="C615">
        <v>98</v>
      </c>
      <c r="D615">
        <v>60057639</v>
      </c>
      <c r="E615" s="3">
        <f t="shared" si="36"/>
        <v>60.057639000000002</v>
      </c>
      <c r="F615" t="s">
        <v>205</v>
      </c>
      <c r="G615" t="s">
        <v>1792</v>
      </c>
      <c r="H615" t="s">
        <v>356</v>
      </c>
      <c r="N615" t="s">
        <v>2411</v>
      </c>
      <c r="O615" t="s">
        <v>12</v>
      </c>
      <c r="P615" t="s">
        <v>13</v>
      </c>
      <c r="Q615" t="s">
        <v>90</v>
      </c>
      <c r="R615" s="3">
        <f t="shared" si="37"/>
        <v>18</v>
      </c>
      <c r="S615">
        <v>18000000</v>
      </c>
      <c r="T615">
        <v>2003</v>
      </c>
      <c r="U615">
        <v>7.1</v>
      </c>
      <c r="V615" s="3">
        <f t="shared" si="38"/>
        <v>42.057639000000002</v>
      </c>
      <c r="W615" s="3"/>
      <c r="AH615" t="str">
        <v>Lee Toland Krieger</v>
      </c>
      <c r="AI615" s="4">
        <f t="shared" si="39"/>
        <v>7.2</v>
      </c>
    </row>
    <row r="616" spans="1:35" x14ac:dyDescent="0.3">
      <c r="A616" t="s">
        <v>9</v>
      </c>
      <c r="B616" t="s">
        <v>664</v>
      </c>
      <c r="C616">
        <v>120</v>
      </c>
      <c r="D616">
        <v>52929168</v>
      </c>
      <c r="E616" s="3">
        <f t="shared" si="36"/>
        <v>52.929167999999997</v>
      </c>
      <c r="F616" t="s">
        <v>205</v>
      </c>
      <c r="G616" t="s">
        <v>1792</v>
      </c>
      <c r="N616" t="s">
        <v>2412</v>
      </c>
      <c r="O616" t="s">
        <v>12</v>
      </c>
      <c r="P616" t="s">
        <v>13</v>
      </c>
      <c r="Q616" t="s">
        <v>90</v>
      </c>
      <c r="R616" s="3">
        <f t="shared" si="37"/>
        <v>11</v>
      </c>
      <c r="S616">
        <v>11000000</v>
      </c>
      <c r="T616">
        <v>1992</v>
      </c>
      <c r="U616">
        <v>7.5</v>
      </c>
      <c r="V616" s="3">
        <f t="shared" si="38"/>
        <v>41.929167999999997</v>
      </c>
      <c r="W616" s="3"/>
      <c r="AH616" t="str">
        <v>Peter Hyams</v>
      </c>
      <c r="AI616" s="4">
        <f t="shared" si="39"/>
        <v>5.22</v>
      </c>
    </row>
    <row r="617" spans="1:35" x14ac:dyDescent="0.3">
      <c r="A617" t="s">
        <v>9</v>
      </c>
      <c r="B617" t="s">
        <v>34</v>
      </c>
      <c r="C617">
        <v>105</v>
      </c>
      <c r="D617">
        <v>72077000</v>
      </c>
      <c r="E617" s="3">
        <f t="shared" si="36"/>
        <v>72.076999999999998</v>
      </c>
      <c r="F617" t="s">
        <v>205</v>
      </c>
      <c r="G617" t="s">
        <v>1792</v>
      </c>
      <c r="H617" t="s">
        <v>918</v>
      </c>
      <c r="N617" t="s">
        <v>2413</v>
      </c>
      <c r="O617" t="s">
        <v>12</v>
      </c>
      <c r="P617" t="s">
        <v>13</v>
      </c>
      <c r="Q617" t="s">
        <v>90</v>
      </c>
      <c r="R617" s="3">
        <f t="shared" si="37"/>
        <v>30.25</v>
      </c>
      <c r="S617">
        <v>30250000</v>
      </c>
      <c r="T617">
        <v>1995</v>
      </c>
      <c r="U617">
        <v>6.9</v>
      </c>
      <c r="V617" s="3">
        <f t="shared" si="38"/>
        <v>41.826999999999998</v>
      </c>
      <c r="W617" s="3"/>
      <c r="AH617" t="str">
        <v>Lisa Cholodenko</v>
      </c>
      <c r="AI617" s="4">
        <f t="shared" si="39"/>
        <v>7.1</v>
      </c>
    </row>
    <row r="618" spans="1:35" x14ac:dyDescent="0.3">
      <c r="A618" t="s">
        <v>9</v>
      </c>
      <c r="B618" t="s">
        <v>319</v>
      </c>
      <c r="C618">
        <v>95</v>
      </c>
      <c r="D618">
        <v>119793567</v>
      </c>
      <c r="E618" s="3">
        <f t="shared" si="36"/>
        <v>119.793567</v>
      </c>
      <c r="F618" t="s">
        <v>1790</v>
      </c>
      <c r="G618" t="s">
        <v>205</v>
      </c>
      <c r="H618" t="s">
        <v>1789</v>
      </c>
      <c r="I618" t="s">
        <v>1786</v>
      </c>
      <c r="J618" t="s">
        <v>1787</v>
      </c>
      <c r="N618" t="s">
        <v>2414</v>
      </c>
      <c r="O618" t="s">
        <v>12</v>
      </c>
      <c r="P618" t="s">
        <v>13</v>
      </c>
      <c r="Q618" t="s">
        <v>24</v>
      </c>
      <c r="R618" s="3">
        <f t="shared" si="37"/>
        <v>78</v>
      </c>
      <c r="S618">
        <v>78000000</v>
      </c>
      <c r="T618">
        <v>2013</v>
      </c>
      <c r="U618">
        <v>6.5</v>
      </c>
      <c r="V618" s="3">
        <f t="shared" si="38"/>
        <v>41.793566999999996</v>
      </c>
      <c r="W618" s="3"/>
      <c r="AH618" t="str">
        <v>Michael Tollin</v>
      </c>
      <c r="AI618" s="4">
        <f t="shared" si="39"/>
        <v>5.9</v>
      </c>
    </row>
    <row r="619" spans="1:35" x14ac:dyDescent="0.3">
      <c r="A619" t="s">
        <v>9</v>
      </c>
      <c r="B619" t="s">
        <v>506</v>
      </c>
      <c r="C619">
        <v>120</v>
      </c>
      <c r="D619">
        <v>81593527</v>
      </c>
      <c r="E619" s="3">
        <f t="shared" si="36"/>
        <v>81.593526999999995</v>
      </c>
      <c r="F619" t="s">
        <v>134</v>
      </c>
      <c r="G619" t="s">
        <v>356</v>
      </c>
      <c r="H619" t="s">
        <v>1789</v>
      </c>
      <c r="N619" t="s">
        <v>2415</v>
      </c>
      <c r="O619" t="s">
        <v>12</v>
      </c>
      <c r="P619" t="s">
        <v>13</v>
      </c>
      <c r="Q619" t="s">
        <v>24</v>
      </c>
      <c r="R619" s="3">
        <f t="shared" si="37"/>
        <v>40</v>
      </c>
      <c r="S619">
        <v>40000000</v>
      </c>
      <c r="T619">
        <v>2006</v>
      </c>
      <c r="U619">
        <v>7.3</v>
      </c>
      <c r="V619" s="3">
        <f t="shared" si="38"/>
        <v>41.593526999999995</v>
      </c>
      <c r="W619" s="3"/>
      <c r="AH619" t="str">
        <v>Neil LaBute</v>
      </c>
      <c r="AI619" s="4">
        <f t="shared" si="39"/>
        <v>6.5666666666666664</v>
      </c>
    </row>
    <row r="620" spans="1:35" x14ac:dyDescent="0.3">
      <c r="A620" t="s">
        <v>9</v>
      </c>
      <c r="B620" t="s">
        <v>677</v>
      </c>
      <c r="C620">
        <v>94</v>
      </c>
      <c r="D620">
        <v>59573085</v>
      </c>
      <c r="E620" s="3">
        <f t="shared" si="36"/>
        <v>59.573084999999999</v>
      </c>
      <c r="F620" t="s">
        <v>205</v>
      </c>
      <c r="G620" t="s">
        <v>1789</v>
      </c>
      <c r="H620" t="s">
        <v>1788</v>
      </c>
      <c r="N620" t="s">
        <v>2416</v>
      </c>
      <c r="O620" t="s">
        <v>12</v>
      </c>
      <c r="P620" t="s">
        <v>13</v>
      </c>
      <c r="Q620" t="s">
        <v>14</v>
      </c>
      <c r="R620" s="3">
        <f t="shared" si="37"/>
        <v>18</v>
      </c>
      <c r="S620">
        <v>18000000</v>
      </c>
      <c r="T620">
        <v>2016</v>
      </c>
      <c r="U620">
        <v>6.1</v>
      </c>
      <c r="V620" s="3">
        <f t="shared" si="38"/>
        <v>41.573084999999999</v>
      </c>
      <c r="W620" s="3"/>
      <c r="AH620" t="str">
        <v>Bradley Parker</v>
      </c>
      <c r="AI620" s="4">
        <f t="shared" si="39"/>
        <v>5</v>
      </c>
    </row>
    <row r="621" spans="1:35" x14ac:dyDescent="0.3">
      <c r="A621" t="s">
        <v>9</v>
      </c>
      <c r="B621" t="s">
        <v>396</v>
      </c>
      <c r="C621">
        <v>109</v>
      </c>
      <c r="D621">
        <v>66489425</v>
      </c>
      <c r="E621" s="3">
        <f t="shared" si="36"/>
        <v>66.489424999999997</v>
      </c>
      <c r="F621" t="s">
        <v>171</v>
      </c>
      <c r="G621" t="s">
        <v>1792</v>
      </c>
      <c r="H621" t="s">
        <v>356</v>
      </c>
      <c r="I621" t="s">
        <v>918</v>
      </c>
      <c r="N621" t="s">
        <v>2417</v>
      </c>
      <c r="O621" t="s">
        <v>12</v>
      </c>
      <c r="P621" t="s">
        <v>13</v>
      </c>
      <c r="Q621" t="s">
        <v>90</v>
      </c>
      <c r="R621" s="3">
        <f t="shared" si="37"/>
        <v>25</v>
      </c>
      <c r="S621">
        <v>25000000</v>
      </c>
      <c r="T621">
        <v>2012</v>
      </c>
      <c r="U621">
        <v>6.5</v>
      </c>
      <c r="V621" s="3">
        <f t="shared" si="38"/>
        <v>41.489424999999997</v>
      </c>
      <c r="W621" s="3"/>
      <c r="AH621" t="str">
        <v>Adrienne Shelly</v>
      </c>
      <c r="AI621" s="4">
        <f t="shared" si="39"/>
        <v>7.1</v>
      </c>
    </row>
    <row r="622" spans="1:35" x14ac:dyDescent="0.3">
      <c r="A622" t="s">
        <v>9</v>
      </c>
      <c r="B622" t="s">
        <v>510</v>
      </c>
      <c r="C622">
        <v>106</v>
      </c>
      <c r="D622">
        <v>91439400</v>
      </c>
      <c r="E622" s="3">
        <f t="shared" si="36"/>
        <v>91.439400000000006</v>
      </c>
      <c r="F622" t="s">
        <v>171</v>
      </c>
      <c r="G622" t="s">
        <v>1796</v>
      </c>
      <c r="H622" t="s">
        <v>918</v>
      </c>
      <c r="N622" t="s">
        <v>2418</v>
      </c>
      <c r="O622" t="s">
        <v>12</v>
      </c>
      <c r="P622" t="s">
        <v>17</v>
      </c>
      <c r="Q622" t="s">
        <v>14</v>
      </c>
      <c r="R622" s="3">
        <f t="shared" si="37"/>
        <v>50</v>
      </c>
      <c r="S622">
        <v>50000000</v>
      </c>
      <c r="T622">
        <v>2014</v>
      </c>
      <c r="U622">
        <v>7</v>
      </c>
      <c r="V622" s="3">
        <f t="shared" si="38"/>
        <v>41.439400000000006</v>
      </c>
      <c r="W622" s="3"/>
      <c r="AH622" t="str">
        <v>Cal Brunker</v>
      </c>
      <c r="AI622" s="4">
        <f t="shared" si="39"/>
        <v>5.9</v>
      </c>
    </row>
    <row r="623" spans="1:35" x14ac:dyDescent="0.3">
      <c r="A623" t="s">
        <v>9</v>
      </c>
      <c r="B623" t="s">
        <v>295</v>
      </c>
      <c r="C623">
        <v>139</v>
      </c>
      <c r="D623">
        <v>81292135</v>
      </c>
      <c r="E623" s="3">
        <f t="shared" si="36"/>
        <v>81.292135000000002</v>
      </c>
      <c r="F623" t="s">
        <v>1792</v>
      </c>
      <c r="G623" t="s">
        <v>356</v>
      </c>
      <c r="H623" t="s">
        <v>918</v>
      </c>
      <c r="N623" t="s">
        <v>2419</v>
      </c>
      <c r="O623" t="s">
        <v>12</v>
      </c>
      <c r="P623" t="s">
        <v>13</v>
      </c>
      <c r="Q623" t="s">
        <v>90</v>
      </c>
      <c r="R623" s="3">
        <f t="shared" si="37"/>
        <v>40</v>
      </c>
      <c r="S623">
        <v>40000000</v>
      </c>
      <c r="T623">
        <v>1999</v>
      </c>
      <c r="U623">
        <v>7.3</v>
      </c>
      <c r="V623" s="3">
        <f t="shared" si="38"/>
        <v>41.292135000000002</v>
      </c>
      <c r="W623" s="3"/>
      <c r="AH623" t="str">
        <v>Stephen Daldry</v>
      </c>
      <c r="AI623" s="4">
        <f t="shared" si="39"/>
        <v>7.4499999999999993</v>
      </c>
    </row>
    <row r="624" spans="1:35" x14ac:dyDescent="0.3">
      <c r="A624" t="s">
        <v>9</v>
      </c>
      <c r="B624" t="s">
        <v>552</v>
      </c>
      <c r="C624">
        <v>115</v>
      </c>
      <c r="D624">
        <v>89253340</v>
      </c>
      <c r="E624" s="3">
        <f t="shared" si="36"/>
        <v>89.253339999999994</v>
      </c>
      <c r="F624" t="s">
        <v>171</v>
      </c>
      <c r="G624" t="s">
        <v>918</v>
      </c>
      <c r="N624" t="s">
        <v>2420</v>
      </c>
      <c r="O624" t="s">
        <v>12</v>
      </c>
      <c r="P624" t="s">
        <v>184</v>
      </c>
      <c r="Q624" t="s">
        <v>14</v>
      </c>
      <c r="R624" s="3">
        <f t="shared" si="37"/>
        <v>48</v>
      </c>
      <c r="S624">
        <v>48000000</v>
      </c>
      <c r="T624">
        <v>2014</v>
      </c>
      <c r="U624">
        <v>6</v>
      </c>
      <c r="V624" s="3">
        <f t="shared" si="38"/>
        <v>41.253339999999994</v>
      </c>
      <c r="W624" s="3"/>
      <c r="AH624" t="str">
        <v>Denis Villeneuve</v>
      </c>
      <c r="AI624" s="4">
        <f t="shared" si="39"/>
        <v>7.9666666666666659</v>
      </c>
    </row>
    <row r="625" spans="1:35" x14ac:dyDescent="0.3">
      <c r="A625" t="s">
        <v>9</v>
      </c>
      <c r="B625" t="s">
        <v>173</v>
      </c>
      <c r="C625">
        <v>106</v>
      </c>
      <c r="D625">
        <v>65182182</v>
      </c>
      <c r="E625" s="3">
        <f t="shared" si="36"/>
        <v>65.182181999999997</v>
      </c>
      <c r="F625" t="s">
        <v>205</v>
      </c>
      <c r="G625" t="s">
        <v>1788</v>
      </c>
      <c r="N625" t="s">
        <v>2421</v>
      </c>
      <c r="O625" t="s">
        <v>12</v>
      </c>
      <c r="P625" t="s">
        <v>13</v>
      </c>
      <c r="Q625" t="s">
        <v>14</v>
      </c>
      <c r="R625" s="3">
        <f t="shared" si="37"/>
        <v>24</v>
      </c>
      <c r="S625">
        <v>24000000</v>
      </c>
      <c r="T625">
        <v>2014</v>
      </c>
      <c r="U625">
        <v>5.7</v>
      </c>
      <c r="V625" s="3">
        <f t="shared" si="38"/>
        <v>41.182181999999997</v>
      </c>
      <c r="W625" s="3"/>
      <c r="AH625" t="str">
        <v>Bruce McCulloch</v>
      </c>
      <c r="AI625" s="4">
        <f t="shared" si="39"/>
        <v>5.05</v>
      </c>
    </row>
    <row r="626" spans="1:35" x14ac:dyDescent="0.3">
      <c r="A626" t="s">
        <v>9</v>
      </c>
      <c r="B626" t="s">
        <v>272</v>
      </c>
      <c r="C626">
        <v>115</v>
      </c>
      <c r="D626">
        <v>126149655</v>
      </c>
      <c r="E626" s="3">
        <f t="shared" si="36"/>
        <v>126.149655</v>
      </c>
      <c r="F626" t="s">
        <v>171</v>
      </c>
      <c r="G626" t="s">
        <v>1792</v>
      </c>
      <c r="H626" t="s">
        <v>1796</v>
      </c>
      <c r="I626" t="s">
        <v>918</v>
      </c>
      <c r="N626" t="s">
        <v>2422</v>
      </c>
      <c r="O626" t="s">
        <v>12</v>
      </c>
      <c r="P626" t="s">
        <v>13</v>
      </c>
      <c r="Q626" t="s">
        <v>90</v>
      </c>
      <c r="R626" s="3">
        <f t="shared" si="37"/>
        <v>85</v>
      </c>
      <c r="S626">
        <v>85000000</v>
      </c>
      <c r="T626">
        <v>2012</v>
      </c>
      <c r="U626">
        <v>6.8</v>
      </c>
      <c r="V626" s="3">
        <f t="shared" si="38"/>
        <v>41.149654999999996</v>
      </c>
      <c r="W626" s="3"/>
      <c r="AH626" t="str">
        <v>Clare Kilner</v>
      </c>
      <c r="AI626" s="4">
        <f t="shared" si="39"/>
        <v>5.9</v>
      </c>
    </row>
    <row r="627" spans="1:35" x14ac:dyDescent="0.3">
      <c r="A627" t="s">
        <v>9</v>
      </c>
      <c r="B627" t="s">
        <v>511</v>
      </c>
      <c r="C627">
        <v>94</v>
      </c>
      <c r="D627">
        <v>71038190</v>
      </c>
      <c r="E627" s="3">
        <f t="shared" si="36"/>
        <v>71.03819</v>
      </c>
      <c r="F627" t="s">
        <v>171</v>
      </c>
      <c r="G627" t="s">
        <v>205</v>
      </c>
      <c r="H627" t="s">
        <v>1792</v>
      </c>
      <c r="N627" t="s">
        <v>2423</v>
      </c>
      <c r="O627" t="s">
        <v>12</v>
      </c>
      <c r="P627" t="s">
        <v>13</v>
      </c>
      <c r="Q627" t="s">
        <v>24</v>
      </c>
      <c r="R627" s="3">
        <f t="shared" si="37"/>
        <v>30</v>
      </c>
      <c r="S627">
        <v>30000000</v>
      </c>
      <c r="T627">
        <v>2015</v>
      </c>
      <c r="U627">
        <v>4.4000000000000004</v>
      </c>
      <c r="V627" s="3">
        <f t="shared" si="38"/>
        <v>41.03819</v>
      </c>
      <c r="W627" s="3"/>
      <c r="AH627" t="str">
        <v>Jason Zada</v>
      </c>
      <c r="AI627" s="4">
        <f t="shared" si="39"/>
        <v>4.8</v>
      </c>
    </row>
    <row r="628" spans="1:35" x14ac:dyDescent="0.3">
      <c r="A628" t="s">
        <v>9</v>
      </c>
      <c r="B628" t="s">
        <v>163</v>
      </c>
      <c r="C628">
        <v>124</v>
      </c>
      <c r="D628">
        <v>91030827</v>
      </c>
      <c r="E628" s="3">
        <f t="shared" si="36"/>
        <v>91.030827000000002</v>
      </c>
      <c r="F628" t="s">
        <v>205</v>
      </c>
      <c r="G628" t="s">
        <v>356</v>
      </c>
      <c r="N628" t="s">
        <v>2424</v>
      </c>
      <c r="O628" t="s">
        <v>12</v>
      </c>
      <c r="P628" t="s">
        <v>13</v>
      </c>
      <c r="Q628" t="s">
        <v>14</v>
      </c>
      <c r="R628" s="3">
        <f t="shared" si="37"/>
        <v>50</v>
      </c>
      <c r="S628">
        <v>50000000</v>
      </c>
      <c r="T628">
        <v>1998</v>
      </c>
      <c r="U628">
        <v>6.7</v>
      </c>
      <c r="V628" s="3">
        <f t="shared" si="38"/>
        <v>41.030827000000002</v>
      </c>
      <c r="W628" s="3"/>
      <c r="AH628" t="str">
        <v>Nat Faxon</v>
      </c>
      <c r="AI628" s="4">
        <f t="shared" si="39"/>
        <v>7.4</v>
      </c>
    </row>
    <row r="629" spans="1:35" x14ac:dyDescent="0.3">
      <c r="A629" t="s">
        <v>9</v>
      </c>
      <c r="B629" t="s">
        <v>667</v>
      </c>
      <c r="C629">
        <v>181</v>
      </c>
      <c r="D629">
        <v>50000000</v>
      </c>
      <c r="E629" s="3">
        <f t="shared" si="36"/>
        <v>50</v>
      </c>
      <c r="F629" t="s">
        <v>356</v>
      </c>
      <c r="G629" t="s">
        <v>1789</v>
      </c>
      <c r="H629" t="s">
        <v>1791</v>
      </c>
      <c r="I629" t="s">
        <v>1788</v>
      </c>
      <c r="N629" t="s">
        <v>2425</v>
      </c>
      <c r="O629" t="s">
        <v>12</v>
      </c>
      <c r="P629" t="s">
        <v>13</v>
      </c>
      <c r="Q629" t="s">
        <v>52</v>
      </c>
      <c r="R629" s="3">
        <f t="shared" si="37"/>
        <v>9</v>
      </c>
      <c r="S629">
        <v>9000000</v>
      </c>
      <c r="T629">
        <v>1971</v>
      </c>
      <c r="U629">
        <v>8</v>
      </c>
      <c r="V629" s="3">
        <f t="shared" si="38"/>
        <v>41</v>
      </c>
      <c r="W629" s="3"/>
      <c r="AH629" t="str">
        <v>John 'Bud' Cardos</v>
      </c>
      <c r="AI629" s="4">
        <f t="shared" si="39"/>
        <v>5.9</v>
      </c>
    </row>
    <row r="630" spans="1:35" x14ac:dyDescent="0.3">
      <c r="A630" t="s">
        <v>9</v>
      </c>
      <c r="B630" t="s">
        <v>343</v>
      </c>
      <c r="C630">
        <v>87</v>
      </c>
      <c r="D630">
        <v>112950721</v>
      </c>
      <c r="E630" s="3">
        <f t="shared" si="36"/>
        <v>112.950721</v>
      </c>
      <c r="F630" t="s">
        <v>205</v>
      </c>
      <c r="G630" t="s">
        <v>1789</v>
      </c>
      <c r="H630" t="s">
        <v>1786</v>
      </c>
      <c r="N630" t="s">
        <v>2426</v>
      </c>
      <c r="O630" t="s">
        <v>12</v>
      </c>
      <c r="P630" t="s">
        <v>13</v>
      </c>
      <c r="Q630" t="s">
        <v>24</v>
      </c>
      <c r="R630" s="3">
        <f t="shared" si="37"/>
        <v>72</v>
      </c>
      <c r="S630">
        <v>72000000</v>
      </c>
      <c r="T630">
        <v>2001</v>
      </c>
      <c r="U630">
        <v>4.5999999999999996</v>
      </c>
      <c r="V630" s="3">
        <f t="shared" si="38"/>
        <v>40.950721000000001</v>
      </c>
      <c r="W630" s="3"/>
      <c r="AH630" t="str">
        <v>James McTeigue</v>
      </c>
      <c r="AI630" s="4">
        <f t="shared" si="39"/>
        <v>7</v>
      </c>
    </row>
    <row r="631" spans="1:35" x14ac:dyDescent="0.3">
      <c r="A631" t="s">
        <v>9</v>
      </c>
      <c r="B631" t="s">
        <v>454</v>
      </c>
      <c r="C631">
        <v>100</v>
      </c>
      <c r="D631">
        <v>50752337</v>
      </c>
      <c r="E631" s="3">
        <f t="shared" si="36"/>
        <v>50.752336999999997</v>
      </c>
      <c r="F631" t="s">
        <v>205</v>
      </c>
      <c r="G631" t="s">
        <v>356</v>
      </c>
      <c r="H631" t="s">
        <v>1789</v>
      </c>
      <c r="I631" t="s">
        <v>1797</v>
      </c>
      <c r="N631" t="s">
        <v>2427</v>
      </c>
      <c r="O631" t="s">
        <v>12</v>
      </c>
      <c r="P631" t="s">
        <v>13</v>
      </c>
      <c r="Q631" t="s">
        <v>24</v>
      </c>
      <c r="R631" s="3">
        <f t="shared" si="37"/>
        <v>10</v>
      </c>
      <c r="S631">
        <v>10000000</v>
      </c>
      <c r="T631">
        <v>1992</v>
      </c>
      <c r="U631">
        <v>6.4</v>
      </c>
      <c r="V631" s="3">
        <f t="shared" si="38"/>
        <v>40.752336999999997</v>
      </c>
      <c r="W631" s="3"/>
      <c r="AH631" t="str">
        <v>Tom McLoughlin</v>
      </c>
      <c r="AI631" s="4">
        <f t="shared" si="39"/>
        <v>5.9</v>
      </c>
    </row>
    <row r="632" spans="1:35" x14ac:dyDescent="0.3">
      <c r="A632" t="s">
        <v>9</v>
      </c>
      <c r="B632" t="s">
        <v>665</v>
      </c>
      <c r="C632">
        <v>118</v>
      </c>
      <c r="D632">
        <v>75668868</v>
      </c>
      <c r="E632" s="3">
        <f t="shared" si="36"/>
        <v>75.668868000000003</v>
      </c>
      <c r="F632" t="s">
        <v>171</v>
      </c>
      <c r="G632" t="s">
        <v>134</v>
      </c>
      <c r="H632" t="s">
        <v>1796</v>
      </c>
      <c r="I632" t="s">
        <v>1787</v>
      </c>
      <c r="J632" t="s">
        <v>918</v>
      </c>
      <c r="N632" t="s">
        <v>2428</v>
      </c>
      <c r="O632" t="s">
        <v>12</v>
      </c>
      <c r="P632" t="s">
        <v>13</v>
      </c>
      <c r="Q632" t="s">
        <v>24</v>
      </c>
      <c r="R632" s="3">
        <f t="shared" si="37"/>
        <v>35</v>
      </c>
      <c r="S632">
        <v>35000000</v>
      </c>
      <c r="T632">
        <v>1994</v>
      </c>
      <c r="U632">
        <v>6.6</v>
      </c>
      <c r="V632" s="3">
        <f t="shared" si="38"/>
        <v>40.668868000000003</v>
      </c>
      <c r="W632" s="3"/>
      <c r="AH632" t="str">
        <v>Greg Coolidge</v>
      </c>
      <c r="AI632" s="4">
        <f t="shared" si="39"/>
        <v>5.5</v>
      </c>
    </row>
    <row r="633" spans="1:35" x14ac:dyDescent="0.3">
      <c r="A633" t="s">
        <v>9</v>
      </c>
      <c r="B633" t="s">
        <v>643</v>
      </c>
      <c r="C633">
        <v>101</v>
      </c>
      <c r="D633">
        <v>44566004</v>
      </c>
      <c r="E633" s="3">
        <f t="shared" si="36"/>
        <v>44.566004</v>
      </c>
      <c r="F633" t="s">
        <v>356</v>
      </c>
      <c r="N633" t="s">
        <v>2429</v>
      </c>
      <c r="O633" t="s">
        <v>12</v>
      </c>
      <c r="P633" t="s">
        <v>13</v>
      </c>
      <c r="Q633" t="s">
        <v>90</v>
      </c>
      <c r="R633" s="3">
        <f t="shared" si="37"/>
        <v>4</v>
      </c>
      <c r="S633">
        <v>4000000</v>
      </c>
      <c r="T633">
        <v>2003</v>
      </c>
      <c r="U633">
        <v>7.8</v>
      </c>
      <c r="V633" s="3">
        <f t="shared" si="38"/>
        <v>40.566004</v>
      </c>
      <c r="W633" s="3"/>
      <c r="AH633" t="str">
        <v>John Carl Buechler</v>
      </c>
      <c r="AI633" s="4">
        <f t="shared" si="39"/>
        <v>5.3</v>
      </c>
    </row>
    <row r="634" spans="1:35" x14ac:dyDescent="0.3">
      <c r="A634" t="s">
        <v>9</v>
      </c>
      <c r="B634" t="s">
        <v>602</v>
      </c>
      <c r="C634">
        <v>131</v>
      </c>
      <c r="D634">
        <v>67900000</v>
      </c>
      <c r="E634" s="3">
        <f t="shared" si="36"/>
        <v>67.900000000000006</v>
      </c>
      <c r="F634" t="s">
        <v>171</v>
      </c>
      <c r="G634" t="s">
        <v>134</v>
      </c>
      <c r="H634" t="s">
        <v>918</v>
      </c>
      <c r="N634" t="s">
        <v>2430</v>
      </c>
      <c r="O634" t="s">
        <v>12</v>
      </c>
      <c r="P634" t="s">
        <v>17</v>
      </c>
      <c r="Q634" t="s">
        <v>24</v>
      </c>
      <c r="R634" s="3">
        <f t="shared" si="37"/>
        <v>27.5</v>
      </c>
      <c r="S634">
        <v>27500000</v>
      </c>
      <c r="T634">
        <v>1983</v>
      </c>
      <c r="U634">
        <v>6.6</v>
      </c>
      <c r="V634" s="3">
        <f t="shared" si="38"/>
        <v>40.400000000000006</v>
      </c>
      <c r="W634" s="3"/>
      <c r="AH634" t="str">
        <v>Mark Brown</v>
      </c>
      <c r="AI634" s="4">
        <f t="shared" si="39"/>
        <v>6.1</v>
      </c>
    </row>
    <row r="635" spans="1:35" x14ac:dyDescent="0.3">
      <c r="A635" t="s">
        <v>9</v>
      </c>
      <c r="B635" t="s">
        <v>507</v>
      </c>
      <c r="C635">
        <v>80</v>
      </c>
      <c r="D635">
        <v>75367693</v>
      </c>
      <c r="E635" s="3">
        <f t="shared" si="36"/>
        <v>75.367693000000003</v>
      </c>
      <c r="F635" t="s">
        <v>1790</v>
      </c>
      <c r="G635" t="s">
        <v>205</v>
      </c>
      <c r="H635" t="s">
        <v>1789</v>
      </c>
      <c r="I635" t="s">
        <v>1786</v>
      </c>
      <c r="N635" t="s">
        <v>2431</v>
      </c>
      <c r="O635" t="s">
        <v>12</v>
      </c>
      <c r="P635" t="s">
        <v>13</v>
      </c>
      <c r="Q635" t="s">
        <v>24</v>
      </c>
      <c r="R635" s="3">
        <f t="shared" si="37"/>
        <v>35</v>
      </c>
      <c r="S635">
        <v>35000000</v>
      </c>
      <c r="T635">
        <v>2004</v>
      </c>
      <c r="U635">
        <v>5</v>
      </c>
      <c r="V635" s="3">
        <f t="shared" si="38"/>
        <v>40.367693000000003</v>
      </c>
      <c r="W635" s="3"/>
      <c r="AH635" t="str">
        <v>David Twohy</v>
      </c>
      <c r="AI635" s="4">
        <f t="shared" si="39"/>
        <v>6.6749999999999998</v>
      </c>
    </row>
    <row r="636" spans="1:35" x14ac:dyDescent="0.3">
      <c r="A636" t="s">
        <v>9</v>
      </c>
      <c r="B636" t="s">
        <v>216</v>
      </c>
      <c r="C636">
        <v>88</v>
      </c>
      <c r="D636">
        <v>44793200</v>
      </c>
      <c r="E636" s="3">
        <f t="shared" si="36"/>
        <v>44.793199999999999</v>
      </c>
      <c r="F636" t="s">
        <v>171</v>
      </c>
      <c r="G636" t="s">
        <v>1786</v>
      </c>
      <c r="H636" t="s">
        <v>620</v>
      </c>
      <c r="I636" t="s">
        <v>918</v>
      </c>
      <c r="N636" t="s">
        <v>2432</v>
      </c>
      <c r="O636" t="s">
        <v>12</v>
      </c>
      <c r="P636" t="s">
        <v>13</v>
      </c>
      <c r="Q636" t="s">
        <v>692</v>
      </c>
      <c r="R636" s="3">
        <f t="shared" si="37"/>
        <v>4.5</v>
      </c>
      <c r="S636">
        <v>4500000</v>
      </c>
      <c r="T636">
        <v>1987</v>
      </c>
      <c r="U636">
        <v>6.6</v>
      </c>
      <c r="V636" s="3">
        <f t="shared" si="38"/>
        <v>40.293199999999999</v>
      </c>
      <c r="W636" s="3"/>
      <c r="AH636" t="str">
        <v>David Raynr</v>
      </c>
      <c r="AI636" s="4">
        <f t="shared" si="39"/>
        <v>5.45</v>
      </c>
    </row>
    <row r="637" spans="1:35" x14ac:dyDescent="0.3">
      <c r="A637" t="s">
        <v>9</v>
      </c>
      <c r="B637" t="s">
        <v>273</v>
      </c>
      <c r="C637">
        <v>121</v>
      </c>
      <c r="D637">
        <v>75274748</v>
      </c>
      <c r="E637" s="3">
        <f t="shared" si="36"/>
        <v>75.274748000000002</v>
      </c>
      <c r="F637" t="s">
        <v>205</v>
      </c>
      <c r="G637" t="s">
        <v>356</v>
      </c>
      <c r="N637" t="s">
        <v>2433</v>
      </c>
      <c r="O637" t="s">
        <v>12</v>
      </c>
      <c r="P637" t="s">
        <v>13</v>
      </c>
      <c r="Q637" t="s">
        <v>14</v>
      </c>
      <c r="R637" s="3">
        <f t="shared" si="37"/>
        <v>35</v>
      </c>
      <c r="S637">
        <v>35000000</v>
      </c>
      <c r="T637">
        <v>2015</v>
      </c>
      <c r="U637">
        <v>7.2</v>
      </c>
      <c r="V637" s="3">
        <f t="shared" si="38"/>
        <v>40.274748000000002</v>
      </c>
      <c r="W637" s="3"/>
      <c r="AH637" t="str">
        <v>Ethan Maniquis</v>
      </c>
      <c r="AI637" s="4">
        <f t="shared" si="39"/>
        <v>6.7</v>
      </c>
    </row>
    <row r="638" spans="1:35" x14ac:dyDescent="0.3">
      <c r="A638" t="s">
        <v>9</v>
      </c>
      <c r="B638" t="s">
        <v>850</v>
      </c>
      <c r="C638">
        <v>113</v>
      </c>
      <c r="D638">
        <v>55184721</v>
      </c>
      <c r="E638" s="3">
        <f t="shared" si="36"/>
        <v>55.184721000000003</v>
      </c>
      <c r="F638" t="s">
        <v>205</v>
      </c>
      <c r="G638" t="s">
        <v>356</v>
      </c>
      <c r="N638" t="s">
        <v>2434</v>
      </c>
      <c r="O638" t="s">
        <v>12</v>
      </c>
      <c r="P638" t="s">
        <v>13</v>
      </c>
      <c r="Q638" t="s">
        <v>14</v>
      </c>
      <c r="R638" s="3">
        <f t="shared" si="37"/>
        <v>15</v>
      </c>
      <c r="S638">
        <v>15000000</v>
      </c>
      <c r="T638">
        <v>2007</v>
      </c>
      <c r="U638">
        <v>5.6</v>
      </c>
      <c r="V638" s="3">
        <f t="shared" si="38"/>
        <v>40.184721000000003</v>
      </c>
      <c r="W638" s="3"/>
      <c r="AH638" t="str">
        <v>Todd Strauss-Schulson</v>
      </c>
      <c r="AI638" s="4">
        <f t="shared" si="39"/>
        <v>6.3</v>
      </c>
    </row>
    <row r="639" spans="1:35" x14ac:dyDescent="0.3">
      <c r="A639" t="s">
        <v>9</v>
      </c>
      <c r="B639" t="s">
        <v>292</v>
      </c>
      <c r="C639">
        <v>88</v>
      </c>
      <c r="D639">
        <v>120136047</v>
      </c>
      <c r="E639" s="3">
        <f t="shared" si="36"/>
        <v>120.136047</v>
      </c>
      <c r="F639" t="s">
        <v>205</v>
      </c>
      <c r="G639" t="s">
        <v>356</v>
      </c>
      <c r="H639" t="s">
        <v>1788</v>
      </c>
      <c r="N639" t="s">
        <v>2435</v>
      </c>
      <c r="O639" t="s">
        <v>12</v>
      </c>
      <c r="P639" t="s">
        <v>113</v>
      </c>
      <c r="Q639" t="s">
        <v>14</v>
      </c>
      <c r="R639" s="3">
        <f t="shared" si="37"/>
        <v>80</v>
      </c>
      <c r="S639">
        <v>80000000</v>
      </c>
      <c r="T639">
        <v>2008</v>
      </c>
      <c r="U639">
        <v>5.6</v>
      </c>
      <c r="V639" s="3">
        <f t="shared" si="38"/>
        <v>40.136047000000005</v>
      </c>
      <c r="W639" s="3"/>
      <c r="AH639" t="str">
        <v>Angela Robinson</v>
      </c>
      <c r="AI639" s="4">
        <f t="shared" si="39"/>
        <v>5</v>
      </c>
    </row>
    <row r="640" spans="1:35" x14ac:dyDescent="0.3">
      <c r="A640" t="s">
        <v>111</v>
      </c>
      <c r="B640" t="s">
        <v>217</v>
      </c>
      <c r="C640">
        <v>111</v>
      </c>
      <c r="D640">
        <v>70098138</v>
      </c>
      <c r="E640" s="3">
        <f t="shared" si="36"/>
        <v>70.098138000000006</v>
      </c>
      <c r="F640" t="s">
        <v>171</v>
      </c>
      <c r="N640" t="s">
        <v>2436</v>
      </c>
      <c r="O640" t="s">
        <v>12</v>
      </c>
      <c r="P640" t="s">
        <v>13</v>
      </c>
      <c r="Q640" t="s">
        <v>90</v>
      </c>
      <c r="R640" s="3">
        <f t="shared" si="37"/>
        <v>30</v>
      </c>
      <c r="S640">
        <v>30000000</v>
      </c>
      <c r="T640">
        <v>2003</v>
      </c>
      <c r="U640">
        <v>8.1</v>
      </c>
      <c r="V640" s="3">
        <f t="shared" si="38"/>
        <v>40.098138000000006</v>
      </c>
      <c r="W640" s="3"/>
      <c r="AH640" t="str">
        <v>Michael Anderson</v>
      </c>
      <c r="AI640" s="4">
        <f t="shared" si="39"/>
        <v>6.8</v>
      </c>
    </row>
    <row r="641" spans="1:35" x14ac:dyDescent="0.3">
      <c r="A641" t="s">
        <v>9</v>
      </c>
      <c r="B641" t="s">
        <v>850</v>
      </c>
      <c r="C641">
        <v>121</v>
      </c>
      <c r="D641">
        <v>60072596</v>
      </c>
      <c r="E641" s="3">
        <f t="shared" si="36"/>
        <v>60.072595999999997</v>
      </c>
      <c r="F641" t="s">
        <v>205</v>
      </c>
      <c r="G641" t="s">
        <v>356</v>
      </c>
      <c r="H641" t="s">
        <v>1788</v>
      </c>
      <c r="N641" t="s">
        <v>2437</v>
      </c>
      <c r="O641" t="s">
        <v>12</v>
      </c>
      <c r="P641" t="s">
        <v>13</v>
      </c>
      <c r="Q641" t="s">
        <v>14</v>
      </c>
      <c r="R641" s="3">
        <f t="shared" si="37"/>
        <v>20</v>
      </c>
      <c r="S641">
        <v>20000000</v>
      </c>
      <c r="T641">
        <v>2010</v>
      </c>
      <c r="U641">
        <v>4.4000000000000004</v>
      </c>
      <c r="V641" s="3">
        <f t="shared" si="38"/>
        <v>40.072595999999997</v>
      </c>
      <c r="W641" s="3"/>
      <c r="AH641" t="str">
        <v>Dennie Gordon</v>
      </c>
      <c r="AI641" s="4">
        <f t="shared" si="39"/>
        <v>5.5</v>
      </c>
    </row>
    <row r="642" spans="1:35" x14ac:dyDescent="0.3">
      <c r="A642" t="s">
        <v>9</v>
      </c>
      <c r="B642" t="s">
        <v>408</v>
      </c>
      <c r="C642">
        <v>94</v>
      </c>
      <c r="D642">
        <v>56816662</v>
      </c>
      <c r="E642" s="3">
        <f t="shared" ref="E642:E705" si="40">D642/1000000</f>
        <v>56.816662000000001</v>
      </c>
      <c r="F642" t="s">
        <v>205</v>
      </c>
      <c r="G642" t="s">
        <v>1786</v>
      </c>
      <c r="H642" t="s">
        <v>1788</v>
      </c>
      <c r="N642" t="s">
        <v>2438</v>
      </c>
      <c r="O642" t="s">
        <v>12</v>
      </c>
      <c r="P642" t="s">
        <v>374</v>
      </c>
      <c r="Q642" t="s">
        <v>14</v>
      </c>
      <c r="R642" s="3">
        <f t="shared" ref="R642:R705" si="41">S642/1000000</f>
        <v>17</v>
      </c>
      <c r="S642">
        <v>17000000</v>
      </c>
      <c r="T642">
        <v>2011</v>
      </c>
      <c r="U642">
        <v>7.7</v>
      </c>
      <c r="V642" s="3">
        <f t="shared" ref="V642:V705" si="42">E642-R642</f>
        <v>39.816662000000001</v>
      </c>
      <c r="W642" s="3"/>
      <c r="AH642" t="str">
        <v>Danny Cannon</v>
      </c>
      <c r="AI642" s="4">
        <f t="shared" ref="AI642:AI705" si="43">AVERAGEIFS($U$2:$U$3724, $B$2:$B$3724, AH642)</f>
        <v>5.6999999999999993</v>
      </c>
    </row>
    <row r="643" spans="1:35" x14ac:dyDescent="0.3">
      <c r="A643" t="s">
        <v>9</v>
      </c>
      <c r="B643" t="s">
        <v>62</v>
      </c>
      <c r="C643">
        <v>143</v>
      </c>
      <c r="D643">
        <v>144812796</v>
      </c>
      <c r="E643" s="3">
        <f t="shared" si="40"/>
        <v>144.81279599999999</v>
      </c>
      <c r="F643" t="s">
        <v>356</v>
      </c>
      <c r="G643" t="s">
        <v>1788</v>
      </c>
      <c r="N643" t="s">
        <v>2439</v>
      </c>
      <c r="O643" t="s">
        <v>12</v>
      </c>
      <c r="P643" t="s">
        <v>63</v>
      </c>
      <c r="Q643" t="s">
        <v>14</v>
      </c>
      <c r="R643" s="3">
        <f t="shared" si="41"/>
        <v>105</v>
      </c>
      <c r="S643">
        <v>105000000</v>
      </c>
      <c r="T643">
        <v>2013</v>
      </c>
      <c r="U643">
        <v>7.3</v>
      </c>
      <c r="V643" s="3">
        <f t="shared" si="42"/>
        <v>39.812795999999992</v>
      </c>
      <c r="W643" s="3"/>
      <c r="AH643" t="str">
        <v>Ed Decter</v>
      </c>
      <c r="AI643" s="4">
        <f t="shared" si="43"/>
        <v>5.9</v>
      </c>
    </row>
    <row r="644" spans="1:35" x14ac:dyDescent="0.3">
      <c r="A644" t="s">
        <v>9</v>
      </c>
      <c r="B644" t="s">
        <v>335</v>
      </c>
      <c r="C644">
        <v>121</v>
      </c>
      <c r="D644">
        <v>65703412</v>
      </c>
      <c r="E644" s="3">
        <f t="shared" si="40"/>
        <v>65.703412</v>
      </c>
      <c r="F644" t="s">
        <v>205</v>
      </c>
      <c r="G644" t="s">
        <v>356</v>
      </c>
      <c r="H644" t="s">
        <v>1788</v>
      </c>
      <c r="N644" t="s">
        <v>2440</v>
      </c>
      <c r="O644" t="s">
        <v>12</v>
      </c>
      <c r="P644" t="s">
        <v>13</v>
      </c>
      <c r="Q644" t="s">
        <v>14</v>
      </c>
      <c r="R644" s="3">
        <f t="shared" si="41"/>
        <v>26</v>
      </c>
      <c r="S644">
        <v>26000000</v>
      </c>
      <c r="T644">
        <v>1998</v>
      </c>
      <c r="U644">
        <v>7</v>
      </c>
      <c r="V644" s="3">
        <f t="shared" si="42"/>
        <v>39.703412</v>
      </c>
      <c r="W644" s="3"/>
      <c r="AH644" t="str">
        <v>Mark Neveldine</v>
      </c>
      <c r="AI644" s="4">
        <f t="shared" si="43"/>
        <v>5.5600000000000005</v>
      </c>
    </row>
    <row r="645" spans="1:35" x14ac:dyDescent="0.3">
      <c r="A645" t="s">
        <v>9</v>
      </c>
      <c r="B645" t="s">
        <v>437</v>
      </c>
      <c r="C645">
        <v>113</v>
      </c>
      <c r="D645">
        <v>58571513</v>
      </c>
      <c r="E645" s="3">
        <f t="shared" si="40"/>
        <v>58.571513000000003</v>
      </c>
      <c r="F645" t="s">
        <v>1792</v>
      </c>
      <c r="G645" t="s">
        <v>356</v>
      </c>
      <c r="H645" t="s">
        <v>1796</v>
      </c>
      <c r="I645" t="s">
        <v>918</v>
      </c>
      <c r="N645" t="s">
        <v>2441</v>
      </c>
      <c r="O645" t="s">
        <v>12</v>
      </c>
      <c r="P645" t="s">
        <v>13</v>
      </c>
      <c r="Q645" t="s">
        <v>90</v>
      </c>
      <c r="R645" s="3">
        <f t="shared" si="41"/>
        <v>19</v>
      </c>
      <c r="S645">
        <v>19000000</v>
      </c>
      <c r="T645">
        <v>1989</v>
      </c>
      <c r="U645">
        <v>6.8</v>
      </c>
      <c r="V645" s="3">
        <f t="shared" si="42"/>
        <v>39.571513000000003</v>
      </c>
      <c r="W645" s="3"/>
      <c r="AH645" t="str">
        <v>Peter R. Hunt</v>
      </c>
      <c r="AI645" s="4">
        <f t="shared" si="43"/>
        <v>6.8</v>
      </c>
    </row>
    <row r="646" spans="1:35" x14ac:dyDescent="0.3">
      <c r="A646" t="s">
        <v>9</v>
      </c>
      <c r="B646" t="s">
        <v>366</v>
      </c>
      <c r="C646">
        <v>116</v>
      </c>
      <c r="D646">
        <v>90567722</v>
      </c>
      <c r="E646" s="3">
        <f t="shared" si="40"/>
        <v>90.567722000000003</v>
      </c>
      <c r="F646" t="s">
        <v>205</v>
      </c>
      <c r="N646" t="s">
        <v>2442</v>
      </c>
      <c r="O646" t="s">
        <v>12</v>
      </c>
      <c r="P646" t="s">
        <v>13</v>
      </c>
      <c r="Q646" t="s">
        <v>90</v>
      </c>
      <c r="R646" s="3">
        <f t="shared" si="41"/>
        <v>51</v>
      </c>
      <c r="S646">
        <v>51000000</v>
      </c>
      <c r="T646">
        <v>2000</v>
      </c>
      <c r="U646">
        <v>6.5</v>
      </c>
      <c r="V646" s="3">
        <f t="shared" si="42"/>
        <v>39.567722000000003</v>
      </c>
      <c r="W646" s="3"/>
      <c r="AH646" t="str">
        <v>David McNally</v>
      </c>
      <c r="AI646" s="4">
        <f t="shared" si="43"/>
        <v>5</v>
      </c>
    </row>
    <row r="647" spans="1:35" x14ac:dyDescent="0.3">
      <c r="A647" t="s">
        <v>9</v>
      </c>
      <c r="B647" t="s">
        <v>1267</v>
      </c>
      <c r="C647">
        <v>107</v>
      </c>
      <c r="D647">
        <v>50461335</v>
      </c>
      <c r="E647" s="3">
        <f t="shared" si="40"/>
        <v>50.461334999999998</v>
      </c>
      <c r="F647" t="s">
        <v>356</v>
      </c>
      <c r="G647" t="s">
        <v>1786</v>
      </c>
      <c r="H647" t="s">
        <v>1798</v>
      </c>
      <c r="I647" t="s">
        <v>1788</v>
      </c>
      <c r="N647" t="s">
        <v>2443</v>
      </c>
      <c r="O647" t="s">
        <v>12</v>
      </c>
      <c r="P647" t="s">
        <v>13</v>
      </c>
      <c r="Q647" t="s">
        <v>14</v>
      </c>
      <c r="R647" s="3">
        <f t="shared" si="41"/>
        <v>11</v>
      </c>
      <c r="S647">
        <v>11000000</v>
      </c>
      <c r="T647">
        <v>2014</v>
      </c>
      <c r="U647">
        <v>6.8</v>
      </c>
      <c r="V647" s="3">
        <f t="shared" si="42"/>
        <v>39.461334999999998</v>
      </c>
      <c r="W647" s="3"/>
      <c r="AH647" t="str">
        <v>Harold Cronk</v>
      </c>
      <c r="AI647" s="4">
        <f t="shared" si="43"/>
        <v>3.4</v>
      </c>
    </row>
    <row r="648" spans="1:35" x14ac:dyDescent="0.3">
      <c r="A648" t="s">
        <v>9</v>
      </c>
      <c r="B648" t="s">
        <v>1478</v>
      </c>
      <c r="C648">
        <v>115</v>
      </c>
      <c r="D648">
        <v>44456509</v>
      </c>
      <c r="E648" s="3">
        <f t="shared" si="40"/>
        <v>44.456508999999997</v>
      </c>
      <c r="F648" t="s">
        <v>205</v>
      </c>
      <c r="G648" t="s">
        <v>356</v>
      </c>
      <c r="N648" t="s">
        <v>2444</v>
      </c>
      <c r="O648" t="s">
        <v>306</v>
      </c>
      <c r="P648" t="s">
        <v>317</v>
      </c>
      <c r="Q648" t="s">
        <v>14</v>
      </c>
      <c r="R648" s="3">
        <f t="shared" si="41"/>
        <v>5</v>
      </c>
      <c r="S648">
        <v>5000000</v>
      </c>
      <c r="T648">
        <v>2013</v>
      </c>
      <c r="U648">
        <v>7.6</v>
      </c>
      <c r="V648" s="3">
        <f t="shared" si="42"/>
        <v>39.456508999999997</v>
      </c>
      <c r="W648" s="3"/>
      <c r="AH648" t="str">
        <v>Robert Duvall</v>
      </c>
      <c r="AI648" s="4">
        <f t="shared" si="43"/>
        <v>7.2</v>
      </c>
    </row>
    <row r="649" spans="1:35" x14ac:dyDescent="0.3">
      <c r="A649" t="s">
        <v>9</v>
      </c>
      <c r="B649" t="s">
        <v>1196</v>
      </c>
      <c r="C649">
        <v>84</v>
      </c>
      <c r="D649">
        <v>52543632</v>
      </c>
      <c r="E649" s="3">
        <f t="shared" si="40"/>
        <v>52.543632000000002</v>
      </c>
      <c r="F649" t="s">
        <v>1792</v>
      </c>
      <c r="G649" t="s">
        <v>918</v>
      </c>
      <c r="N649" t="s">
        <v>2445</v>
      </c>
      <c r="O649" t="s">
        <v>12</v>
      </c>
      <c r="P649" t="s">
        <v>13</v>
      </c>
      <c r="Q649" t="s">
        <v>14</v>
      </c>
      <c r="R649" s="3">
        <f t="shared" si="41"/>
        <v>13.2</v>
      </c>
      <c r="S649">
        <v>13200000</v>
      </c>
      <c r="T649">
        <v>2014</v>
      </c>
      <c r="U649">
        <v>5.6</v>
      </c>
      <c r="V649" s="3">
        <f t="shared" si="42"/>
        <v>39.343631999999999</v>
      </c>
      <c r="W649" s="3"/>
      <c r="AH649" t="str">
        <v>Xavier Gens</v>
      </c>
      <c r="AI649" s="4">
        <f t="shared" si="43"/>
        <v>6.05</v>
      </c>
    </row>
    <row r="650" spans="1:35" x14ac:dyDescent="0.3">
      <c r="A650" t="s">
        <v>9</v>
      </c>
      <c r="B650" t="s">
        <v>738</v>
      </c>
      <c r="C650">
        <v>101</v>
      </c>
      <c r="D650">
        <v>67266300</v>
      </c>
      <c r="E650" s="3">
        <f t="shared" si="40"/>
        <v>67.266300000000001</v>
      </c>
      <c r="F650" t="s">
        <v>205</v>
      </c>
      <c r="N650" t="s">
        <v>2446</v>
      </c>
      <c r="O650" t="s">
        <v>12</v>
      </c>
      <c r="P650" t="s">
        <v>113</v>
      </c>
      <c r="Q650" t="s">
        <v>90</v>
      </c>
      <c r="R650" s="3">
        <f t="shared" si="41"/>
        <v>28</v>
      </c>
      <c r="S650">
        <v>28000000</v>
      </c>
      <c r="T650">
        <v>2008</v>
      </c>
      <c r="U650">
        <v>6.9</v>
      </c>
      <c r="V650" s="3">
        <f t="shared" si="42"/>
        <v>39.266300000000001</v>
      </c>
      <c r="W650" s="3"/>
      <c r="AH650" t="str">
        <v>Edgar Wright</v>
      </c>
      <c r="AI650" s="4">
        <f t="shared" si="43"/>
        <v>7.6</v>
      </c>
    </row>
    <row r="651" spans="1:35" x14ac:dyDescent="0.3">
      <c r="A651" t="s">
        <v>9</v>
      </c>
      <c r="B651" t="s">
        <v>1645</v>
      </c>
      <c r="C651">
        <v>87</v>
      </c>
      <c r="D651">
        <v>40990055</v>
      </c>
      <c r="E651" s="3">
        <f t="shared" si="40"/>
        <v>40.990054999999998</v>
      </c>
      <c r="F651" t="s">
        <v>356</v>
      </c>
      <c r="G651" t="s">
        <v>620</v>
      </c>
      <c r="H651" t="s">
        <v>918</v>
      </c>
      <c r="N651" t="s">
        <v>2447</v>
      </c>
      <c r="O651" t="s">
        <v>12</v>
      </c>
      <c r="P651" t="s">
        <v>184</v>
      </c>
      <c r="Q651" t="s">
        <v>14</v>
      </c>
      <c r="R651" s="3">
        <f t="shared" si="41"/>
        <v>1.8</v>
      </c>
      <c r="S651">
        <v>1800000</v>
      </c>
      <c r="T651">
        <v>2010</v>
      </c>
      <c r="U651">
        <v>5.6</v>
      </c>
      <c r="V651" s="3">
        <f t="shared" si="42"/>
        <v>39.190055000000001</v>
      </c>
      <c r="W651" s="3"/>
      <c r="AH651" t="str">
        <v>Anton Corbijn</v>
      </c>
      <c r="AI651" s="4">
        <f t="shared" si="43"/>
        <v>6.9333333333333336</v>
      </c>
    </row>
    <row r="652" spans="1:35" x14ac:dyDescent="0.3">
      <c r="A652" t="s">
        <v>9</v>
      </c>
      <c r="B652" t="s">
        <v>308</v>
      </c>
      <c r="C652">
        <v>95</v>
      </c>
      <c r="D652">
        <v>58156435</v>
      </c>
      <c r="E652" s="3">
        <f t="shared" si="40"/>
        <v>58.156435000000002</v>
      </c>
      <c r="F652" t="s">
        <v>134</v>
      </c>
      <c r="G652" t="s">
        <v>205</v>
      </c>
      <c r="H652" t="s">
        <v>1796</v>
      </c>
      <c r="N652" t="s">
        <v>2448</v>
      </c>
      <c r="O652" t="s">
        <v>12</v>
      </c>
      <c r="P652" t="s">
        <v>13</v>
      </c>
      <c r="Q652" t="s">
        <v>14</v>
      </c>
      <c r="R652" s="3">
        <f t="shared" si="41"/>
        <v>19</v>
      </c>
      <c r="S652">
        <v>19000000</v>
      </c>
      <c r="T652">
        <v>2004</v>
      </c>
      <c r="U652">
        <v>5.9</v>
      </c>
      <c r="V652" s="3">
        <f t="shared" si="42"/>
        <v>39.156435000000002</v>
      </c>
      <c r="W652" s="3"/>
      <c r="AH652" t="str">
        <v>Jun Falkenstein</v>
      </c>
      <c r="AI652" s="4">
        <f t="shared" si="43"/>
        <v>6.3</v>
      </c>
    </row>
    <row r="653" spans="1:35" x14ac:dyDescent="0.3">
      <c r="A653" t="s">
        <v>9</v>
      </c>
      <c r="B653" t="s">
        <v>1730</v>
      </c>
      <c r="C653">
        <v>86</v>
      </c>
      <c r="D653">
        <v>39552600</v>
      </c>
      <c r="E653" s="3">
        <f t="shared" si="40"/>
        <v>39.552599999999998</v>
      </c>
      <c r="F653" t="s">
        <v>134</v>
      </c>
      <c r="G653" t="s">
        <v>1789</v>
      </c>
      <c r="H653" t="s">
        <v>1788</v>
      </c>
      <c r="N653" t="s">
        <v>2449</v>
      </c>
      <c r="O653" t="s">
        <v>12</v>
      </c>
      <c r="P653" t="s">
        <v>13</v>
      </c>
      <c r="Q653" t="s">
        <v>52</v>
      </c>
      <c r="R653" s="3">
        <f t="shared" si="41"/>
        <v>0.5</v>
      </c>
      <c r="S653">
        <v>500000</v>
      </c>
      <c r="T653">
        <v>1974</v>
      </c>
      <c r="U653">
        <v>6.1</v>
      </c>
      <c r="V653" s="3">
        <f t="shared" si="42"/>
        <v>39.052599999999998</v>
      </c>
      <c r="W653" s="3"/>
      <c r="AH653" t="str">
        <v>John Lafia</v>
      </c>
      <c r="AI653" s="4">
        <f t="shared" si="43"/>
        <v>5.7</v>
      </c>
    </row>
    <row r="654" spans="1:35" x14ac:dyDescent="0.3">
      <c r="A654" t="s">
        <v>9</v>
      </c>
      <c r="B654" t="s">
        <v>819</v>
      </c>
      <c r="C654">
        <v>81</v>
      </c>
      <c r="D654">
        <v>66950483</v>
      </c>
      <c r="E654" s="3">
        <f t="shared" si="40"/>
        <v>66.950483000000006</v>
      </c>
      <c r="F654" t="s">
        <v>205</v>
      </c>
      <c r="G654" t="s">
        <v>1789</v>
      </c>
      <c r="N654" t="s">
        <v>2450</v>
      </c>
      <c r="O654" t="s">
        <v>12</v>
      </c>
      <c r="P654" t="s">
        <v>13</v>
      </c>
      <c r="Q654" t="s">
        <v>24</v>
      </c>
      <c r="R654" s="3">
        <f t="shared" si="41"/>
        <v>28</v>
      </c>
      <c r="S654">
        <v>28000000</v>
      </c>
      <c r="T654">
        <v>2014</v>
      </c>
      <c r="U654">
        <v>6.2</v>
      </c>
      <c r="V654" s="3">
        <f t="shared" si="42"/>
        <v>38.950483000000006</v>
      </c>
      <c r="W654" s="3"/>
      <c r="AH654" t="str">
        <v>Olatunde Osunsanmi</v>
      </c>
      <c r="AI654" s="4">
        <f t="shared" si="43"/>
        <v>5.9</v>
      </c>
    </row>
    <row r="655" spans="1:35" x14ac:dyDescent="0.3">
      <c r="A655" t="s">
        <v>9</v>
      </c>
      <c r="B655" t="s">
        <v>1153</v>
      </c>
      <c r="C655">
        <v>94</v>
      </c>
      <c r="D655">
        <v>51872378</v>
      </c>
      <c r="E655" s="3">
        <f t="shared" si="40"/>
        <v>51.872377999999998</v>
      </c>
      <c r="F655" t="s">
        <v>1792</v>
      </c>
      <c r="G655" t="s">
        <v>918</v>
      </c>
      <c r="N655" t="s">
        <v>2451</v>
      </c>
      <c r="O655" t="s">
        <v>12</v>
      </c>
      <c r="P655" t="s">
        <v>13</v>
      </c>
      <c r="Q655" t="s">
        <v>90</v>
      </c>
      <c r="R655" s="3">
        <f t="shared" si="41"/>
        <v>13</v>
      </c>
      <c r="S655">
        <v>13000000</v>
      </c>
      <c r="T655">
        <v>2013</v>
      </c>
      <c r="U655">
        <v>6.7</v>
      </c>
      <c r="V655" s="3">
        <f t="shared" si="42"/>
        <v>38.872377999999998</v>
      </c>
      <c r="W655" s="3"/>
      <c r="AH655" t="str">
        <v>Gregory Nava</v>
      </c>
      <c r="AI655" s="4">
        <f t="shared" si="43"/>
        <v>6.7</v>
      </c>
    </row>
    <row r="656" spans="1:35" x14ac:dyDescent="0.3">
      <c r="A656" t="s">
        <v>9</v>
      </c>
      <c r="B656" t="s">
        <v>464</v>
      </c>
      <c r="C656">
        <v>105</v>
      </c>
      <c r="D656">
        <v>93815117</v>
      </c>
      <c r="E656" s="3">
        <f t="shared" si="40"/>
        <v>93.815117000000001</v>
      </c>
      <c r="F656" t="s">
        <v>205</v>
      </c>
      <c r="G656" t="s">
        <v>356</v>
      </c>
      <c r="H656" t="s">
        <v>1788</v>
      </c>
      <c r="N656" t="s">
        <v>2452</v>
      </c>
      <c r="O656" t="s">
        <v>12</v>
      </c>
      <c r="P656" t="s">
        <v>13</v>
      </c>
      <c r="Q656" t="s">
        <v>14</v>
      </c>
      <c r="R656" s="3">
        <f t="shared" si="41"/>
        <v>55</v>
      </c>
      <c r="S656">
        <v>55000000</v>
      </c>
      <c r="T656">
        <v>2002</v>
      </c>
      <c r="U656">
        <v>5.0999999999999996</v>
      </c>
      <c r="V656" s="3">
        <f t="shared" si="42"/>
        <v>38.815117000000001</v>
      </c>
      <c r="W656" s="3"/>
      <c r="AH656" t="str">
        <v>John Stainton</v>
      </c>
      <c r="AI656" s="4">
        <f t="shared" si="43"/>
        <v>5.4</v>
      </c>
    </row>
    <row r="657" spans="1:35" x14ac:dyDescent="0.3">
      <c r="A657" t="s">
        <v>9</v>
      </c>
      <c r="B657" t="s">
        <v>1268</v>
      </c>
      <c r="C657">
        <v>107</v>
      </c>
      <c r="D657">
        <v>49797148</v>
      </c>
      <c r="E657" s="3">
        <f t="shared" si="40"/>
        <v>49.797148</v>
      </c>
      <c r="F657" t="s">
        <v>205</v>
      </c>
      <c r="G657" t="s">
        <v>1797</v>
      </c>
      <c r="N657" t="s">
        <v>2453</v>
      </c>
      <c r="O657" t="s">
        <v>12</v>
      </c>
      <c r="P657" t="s">
        <v>13</v>
      </c>
      <c r="Q657" t="s">
        <v>90</v>
      </c>
      <c r="R657" s="3">
        <f t="shared" si="41"/>
        <v>11</v>
      </c>
      <c r="S657">
        <v>11000000</v>
      </c>
      <c r="T657">
        <v>1989</v>
      </c>
      <c r="U657">
        <v>7.2</v>
      </c>
      <c r="V657" s="3">
        <f t="shared" si="42"/>
        <v>38.797148</v>
      </c>
      <c r="W657" s="3"/>
      <c r="AH657" t="str">
        <v>Harry Elfont</v>
      </c>
      <c r="AI657" s="4">
        <f t="shared" si="43"/>
        <v>5.9</v>
      </c>
    </row>
    <row r="658" spans="1:35" x14ac:dyDescent="0.3">
      <c r="A658" t="s">
        <v>9</v>
      </c>
      <c r="B658" t="s">
        <v>1309</v>
      </c>
      <c r="C658">
        <v>108</v>
      </c>
      <c r="D658">
        <v>43771291</v>
      </c>
      <c r="E658" s="3">
        <f t="shared" si="40"/>
        <v>43.771290999999998</v>
      </c>
      <c r="F658" t="s">
        <v>1796</v>
      </c>
      <c r="G658" t="s">
        <v>918</v>
      </c>
      <c r="N658" t="s">
        <v>2454</v>
      </c>
      <c r="O658" t="s">
        <v>12</v>
      </c>
      <c r="P658" t="s">
        <v>13</v>
      </c>
      <c r="Q658" t="s">
        <v>90</v>
      </c>
      <c r="R658" s="3">
        <f t="shared" si="41"/>
        <v>5</v>
      </c>
      <c r="S658">
        <v>5000000</v>
      </c>
      <c r="T658">
        <v>2015</v>
      </c>
      <c r="U658">
        <v>7.1</v>
      </c>
      <c r="V658" s="3">
        <f t="shared" si="42"/>
        <v>38.771290999999998</v>
      </c>
      <c r="W658" s="3"/>
      <c r="AH658" t="str">
        <v>Roger Spottiswoode</v>
      </c>
      <c r="AI658" s="4">
        <f t="shared" si="43"/>
        <v>6.5</v>
      </c>
    </row>
    <row r="659" spans="1:35" x14ac:dyDescent="0.3">
      <c r="A659" t="s">
        <v>9</v>
      </c>
      <c r="B659" t="s">
        <v>61</v>
      </c>
      <c r="C659">
        <v>132</v>
      </c>
      <c r="D659">
        <v>228756232</v>
      </c>
      <c r="E659" s="3">
        <f t="shared" si="40"/>
        <v>228.75623200000001</v>
      </c>
      <c r="F659" t="s">
        <v>171</v>
      </c>
      <c r="G659" t="s">
        <v>134</v>
      </c>
      <c r="H659" t="s">
        <v>1787</v>
      </c>
      <c r="N659" t="s">
        <v>2455</v>
      </c>
      <c r="O659" t="s">
        <v>12</v>
      </c>
      <c r="P659" t="s">
        <v>13</v>
      </c>
      <c r="Q659" t="s">
        <v>14</v>
      </c>
      <c r="R659" s="3">
        <f t="shared" si="41"/>
        <v>190</v>
      </c>
      <c r="S659">
        <v>190000000</v>
      </c>
      <c r="T659">
        <v>2013</v>
      </c>
      <c r="U659">
        <v>7.8</v>
      </c>
      <c r="V659" s="3">
        <f t="shared" si="42"/>
        <v>38.756232000000011</v>
      </c>
      <c r="W659" s="3"/>
      <c r="AH659" t="str">
        <v>Brian Henson</v>
      </c>
      <c r="AI659" s="4">
        <f t="shared" si="43"/>
        <v>7.7</v>
      </c>
    </row>
    <row r="660" spans="1:35" x14ac:dyDescent="0.3">
      <c r="A660" t="s">
        <v>9</v>
      </c>
      <c r="B660" t="s">
        <v>850</v>
      </c>
      <c r="C660">
        <v>113</v>
      </c>
      <c r="D660">
        <v>51697449</v>
      </c>
      <c r="E660" s="3">
        <f t="shared" si="40"/>
        <v>51.697448999999999</v>
      </c>
      <c r="F660" t="s">
        <v>205</v>
      </c>
      <c r="G660" t="s">
        <v>356</v>
      </c>
      <c r="N660" t="s">
        <v>2456</v>
      </c>
      <c r="O660" t="s">
        <v>12</v>
      </c>
      <c r="P660" t="s">
        <v>13</v>
      </c>
      <c r="Q660" t="s">
        <v>14</v>
      </c>
      <c r="R660" s="3">
        <f t="shared" si="41"/>
        <v>13</v>
      </c>
      <c r="S660">
        <v>13000000</v>
      </c>
      <c r="T660">
        <v>2009</v>
      </c>
      <c r="U660">
        <v>4.0999999999999996</v>
      </c>
      <c r="V660" s="3">
        <f t="shared" si="42"/>
        <v>38.697448999999999</v>
      </c>
      <c r="W660" s="3"/>
      <c r="AH660" t="str">
        <v>Henry Selick</v>
      </c>
      <c r="AI660" s="4">
        <f t="shared" si="43"/>
        <v>6.2</v>
      </c>
    </row>
    <row r="661" spans="1:35" x14ac:dyDescent="0.3">
      <c r="A661" t="s">
        <v>9</v>
      </c>
      <c r="B661" t="s">
        <v>466</v>
      </c>
      <c r="C661">
        <v>95</v>
      </c>
      <c r="D661">
        <v>88658172</v>
      </c>
      <c r="E661" s="3">
        <f t="shared" si="40"/>
        <v>88.658171999999993</v>
      </c>
      <c r="F661" t="s">
        <v>205</v>
      </c>
      <c r="G661" t="s">
        <v>1788</v>
      </c>
      <c r="N661" t="s">
        <v>2457</v>
      </c>
      <c r="O661" t="s">
        <v>12</v>
      </c>
      <c r="P661" t="s">
        <v>13</v>
      </c>
      <c r="Q661" t="s">
        <v>14</v>
      </c>
      <c r="R661" s="3">
        <f t="shared" si="41"/>
        <v>50</v>
      </c>
      <c r="S661">
        <v>50000000</v>
      </c>
      <c r="T661">
        <v>2006</v>
      </c>
      <c r="U661">
        <v>5.6</v>
      </c>
      <c r="V661" s="3">
        <f t="shared" si="42"/>
        <v>38.658171999999993</v>
      </c>
      <c r="W661" s="3"/>
      <c r="AH661" t="str">
        <v>Rick Rosenthal</v>
      </c>
      <c r="AI661" s="4">
        <f t="shared" si="43"/>
        <v>4.0999999999999996</v>
      </c>
    </row>
    <row r="662" spans="1:35" x14ac:dyDescent="0.3">
      <c r="A662" t="s">
        <v>9</v>
      </c>
      <c r="B662" t="s">
        <v>87</v>
      </c>
      <c r="C662">
        <v>130</v>
      </c>
      <c r="D662">
        <v>208543795</v>
      </c>
      <c r="E662" s="3">
        <f t="shared" si="40"/>
        <v>208.54379499999999</v>
      </c>
      <c r="F662" t="s">
        <v>171</v>
      </c>
      <c r="G662" t="s">
        <v>134</v>
      </c>
      <c r="H662" t="s">
        <v>356</v>
      </c>
      <c r="I662" t="s">
        <v>1787</v>
      </c>
      <c r="N662" t="s">
        <v>2458</v>
      </c>
      <c r="O662" t="s">
        <v>12</v>
      </c>
      <c r="P662" t="s">
        <v>13</v>
      </c>
      <c r="Q662" t="s">
        <v>14</v>
      </c>
      <c r="R662" s="3">
        <f t="shared" si="41"/>
        <v>170</v>
      </c>
      <c r="S662">
        <v>170000000</v>
      </c>
      <c r="T662">
        <v>2014</v>
      </c>
      <c r="U662">
        <v>7.6</v>
      </c>
      <c r="V662" s="3">
        <f t="shared" si="42"/>
        <v>38.543794999999989</v>
      </c>
      <c r="W662" s="3"/>
      <c r="AH662" t="str">
        <v>Jennifer Yuh Nelson</v>
      </c>
      <c r="AI662" s="4">
        <f t="shared" si="43"/>
        <v>7.3</v>
      </c>
    </row>
    <row r="663" spans="1:35" x14ac:dyDescent="0.3">
      <c r="A663" t="s">
        <v>9</v>
      </c>
      <c r="B663" t="s">
        <v>77</v>
      </c>
      <c r="C663">
        <v>119</v>
      </c>
      <c r="D663">
        <v>52293982</v>
      </c>
      <c r="E663" s="3">
        <f t="shared" si="40"/>
        <v>52.293982</v>
      </c>
      <c r="F663" t="s">
        <v>356</v>
      </c>
      <c r="G663" t="s">
        <v>1797</v>
      </c>
      <c r="N663" t="s">
        <v>2459</v>
      </c>
      <c r="O663" t="s">
        <v>12</v>
      </c>
      <c r="P663" t="s">
        <v>13</v>
      </c>
      <c r="Q663" t="s">
        <v>90</v>
      </c>
      <c r="R663" s="3">
        <f t="shared" si="41"/>
        <v>13.8</v>
      </c>
      <c r="S663">
        <v>13800000</v>
      </c>
      <c r="T663">
        <v>1986</v>
      </c>
      <c r="U663">
        <v>7</v>
      </c>
      <c r="V663" s="3">
        <f t="shared" si="42"/>
        <v>38.493982000000003</v>
      </c>
      <c r="W663" s="3"/>
      <c r="AH663" t="str">
        <v>Denzel Washington</v>
      </c>
      <c r="AI663" s="4">
        <f t="shared" si="43"/>
        <v>7.4499999999999993</v>
      </c>
    </row>
    <row r="664" spans="1:35" x14ac:dyDescent="0.3">
      <c r="A664" t="s">
        <v>9</v>
      </c>
      <c r="B664" t="s">
        <v>213</v>
      </c>
      <c r="C664">
        <v>123</v>
      </c>
      <c r="D664">
        <v>91400000</v>
      </c>
      <c r="E664" s="3">
        <f t="shared" si="40"/>
        <v>91.4</v>
      </c>
      <c r="F664" t="s">
        <v>171</v>
      </c>
      <c r="G664" t="s">
        <v>356</v>
      </c>
      <c r="H664" t="s">
        <v>918</v>
      </c>
      <c r="I664" t="s">
        <v>1795</v>
      </c>
      <c r="N664" t="s">
        <v>2460</v>
      </c>
      <c r="O664" t="s">
        <v>12</v>
      </c>
      <c r="P664" t="s">
        <v>13</v>
      </c>
      <c r="Q664" t="s">
        <v>90</v>
      </c>
      <c r="R664" s="3">
        <f t="shared" si="41"/>
        <v>53</v>
      </c>
      <c r="S664">
        <v>53000000</v>
      </c>
      <c r="T664">
        <v>1995</v>
      </c>
      <c r="U664">
        <v>7.3</v>
      </c>
      <c r="V664" s="3">
        <f t="shared" si="42"/>
        <v>38.400000000000006</v>
      </c>
      <c r="W664" s="3"/>
      <c r="AH664" t="str">
        <v>Paul Thomas Anderson</v>
      </c>
      <c r="AI664" s="4">
        <f t="shared" si="43"/>
        <v>7.5166666666666666</v>
      </c>
    </row>
    <row r="665" spans="1:35" x14ac:dyDescent="0.3">
      <c r="A665" t="s">
        <v>9</v>
      </c>
      <c r="B665" t="s">
        <v>158</v>
      </c>
      <c r="C665">
        <v>117</v>
      </c>
      <c r="D665">
        <v>83287363</v>
      </c>
      <c r="E665" s="3">
        <f t="shared" si="40"/>
        <v>83.287362999999999</v>
      </c>
      <c r="F665" t="s">
        <v>171</v>
      </c>
      <c r="G665" t="s">
        <v>918</v>
      </c>
      <c r="N665" t="s">
        <v>2461</v>
      </c>
      <c r="O665" t="s">
        <v>12</v>
      </c>
      <c r="P665" t="s">
        <v>13</v>
      </c>
      <c r="Q665" t="s">
        <v>90</v>
      </c>
      <c r="R665" s="3">
        <f t="shared" si="41"/>
        <v>45</v>
      </c>
      <c r="S665">
        <v>45000000</v>
      </c>
      <c r="T665">
        <v>1992</v>
      </c>
      <c r="U665">
        <v>6.9</v>
      </c>
      <c r="V665" s="3">
        <f t="shared" si="42"/>
        <v>38.287362999999999</v>
      </c>
      <c r="W665" s="3"/>
      <c r="AH665" t="str">
        <v>Sheldon Lettich</v>
      </c>
      <c r="AI665" s="4">
        <f t="shared" si="43"/>
        <v>6.1</v>
      </c>
    </row>
    <row r="666" spans="1:35" x14ac:dyDescent="0.3">
      <c r="A666" t="s">
        <v>9</v>
      </c>
      <c r="B666" t="s">
        <v>151</v>
      </c>
      <c r="C666">
        <v>106</v>
      </c>
      <c r="D666">
        <v>163192114</v>
      </c>
      <c r="E666" s="3">
        <f t="shared" si="40"/>
        <v>163.192114</v>
      </c>
      <c r="F666" t="s">
        <v>171</v>
      </c>
      <c r="G666" t="s">
        <v>134</v>
      </c>
      <c r="H666" t="s">
        <v>1786</v>
      </c>
      <c r="N666" t="s">
        <v>2462</v>
      </c>
      <c r="O666" t="s">
        <v>12</v>
      </c>
      <c r="P666" t="s">
        <v>13</v>
      </c>
      <c r="Q666" t="s">
        <v>14</v>
      </c>
      <c r="R666" s="3">
        <f t="shared" si="41"/>
        <v>125</v>
      </c>
      <c r="S666">
        <v>125000000</v>
      </c>
      <c r="T666">
        <v>2010</v>
      </c>
      <c r="U666">
        <v>5.8</v>
      </c>
      <c r="V666" s="3">
        <f t="shared" si="42"/>
        <v>38.192114000000004</v>
      </c>
      <c r="W666" s="3"/>
      <c r="AH666" t="str">
        <v>Jonathan Mostow</v>
      </c>
      <c r="AI666" s="4">
        <f t="shared" si="43"/>
        <v>6.5500000000000007</v>
      </c>
    </row>
    <row r="667" spans="1:35" x14ac:dyDescent="0.3">
      <c r="A667" t="s">
        <v>9</v>
      </c>
      <c r="B667" t="s">
        <v>115</v>
      </c>
      <c r="C667">
        <v>95</v>
      </c>
      <c r="D667">
        <v>56127162</v>
      </c>
      <c r="E667" s="3">
        <f t="shared" si="40"/>
        <v>56.127161999999998</v>
      </c>
      <c r="F667" t="s">
        <v>205</v>
      </c>
      <c r="G667" t="s">
        <v>1788</v>
      </c>
      <c r="N667" t="s">
        <v>2463</v>
      </c>
      <c r="O667" t="s">
        <v>12</v>
      </c>
      <c r="P667" t="s">
        <v>13</v>
      </c>
      <c r="Q667" t="s">
        <v>14</v>
      </c>
      <c r="R667" s="3">
        <f t="shared" si="41"/>
        <v>18</v>
      </c>
      <c r="S667">
        <v>18000000</v>
      </c>
      <c r="T667">
        <v>2003</v>
      </c>
      <c r="U667">
        <v>5.4</v>
      </c>
      <c r="V667" s="3">
        <f t="shared" si="42"/>
        <v>38.127161999999998</v>
      </c>
      <c r="W667" s="3"/>
      <c r="AH667" t="str">
        <v>Walt Becker</v>
      </c>
      <c r="AI667" s="4">
        <f t="shared" si="43"/>
        <v>5.6000000000000005</v>
      </c>
    </row>
    <row r="668" spans="1:35" x14ac:dyDescent="0.3">
      <c r="A668" t="s">
        <v>9</v>
      </c>
      <c r="B668" t="s">
        <v>260</v>
      </c>
      <c r="C668">
        <v>100</v>
      </c>
      <c r="D668">
        <v>73023275</v>
      </c>
      <c r="E668" s="3">
        <f t="shared" si="40"/>
        <v>73.023274999999998</v>
      </c>
      <c r="F668" t="s">
        <v>205</v>
      </c>
      <c r="G668" t="s">
        <v>1789</v>
      </c>
      <c r="N668" t="s">
        <v>2464</v>
      </c>
      <c r="O668" t="s">
        <v>12</v>
      </c>
      <c r="P668" t="s">
        <v>13</v>
      </c>
      <c r="Q668" t="s">
        <v>24</v>
      </c>
      <c r="R668" s="3">
        <f t="shared" si="41"/>
        <v>35</v>
      </c>
      <c r="S668">
        <v>35000000</v>
      </c>
      <c r="T668">
        <v>2009</v>
      </c>
      <c r="U668">
        <v>5.4</v>
      </c>
      <c r="V668" s="3">
        <f t="shared" si="42"/>
        <v>38.023274999999998</v>
      </c>
      <c r="W668" s="3"/>
      <c r="AH668" t="str">
        <v>Mark A.Z. DippÃ©</v>
      </c>
      <c r="AI668" s="4">
        <f t="shared" si="43"/>
        <v>5.2</v>
      </c>
    </row>
    <row r="669" spans="1:35" x14ac:dyDescent="0.3">
      <c r="A669" t="s">
        <v>9</v>
      </c>
      <c r="B669" t="s">
        <v>902</v>
      </c>
      <c r="C669">
        <v>129</v>
      </c>
      <c r="D669">
        <v>54000000</v>
      </c>
      <c r="E669" s="3">
        <f t="shared" si="40"/>
        <v>54</v>
      </c>
      <c r="F669" t="s">
        <v>356</v>
      </c>
      <c r="N669" t="s">
        <v>2465</v>
      </c>
      <c r="O669" t="s">
        <v>12</v>
      </c>
      <c r="P669" t="s">
        <v>13</v>
      </c>
      <c r="Q669" t="s">
        <v>90</v>
      </c>
      <c r="R669" s="3">
        <f t="shared" si="41"/>
        <v>16</v>
      </c>
      <c r="S669">
        <v>16000000</v>
      </c>
      <c r="T669">
        <v>1982</v>
      </c>
      <c r="U669">
        <v>7.8</v>
      </c>
      <c r="V669" s="3">
        <f t="shared" si="42"/>
        <v>38</v>
      </c>
      <c r="W669" s="3"/>
      <c r="AH669" t="str">
        <v>Cathy Malkasian</v>
      </c>
      <c r="AI669" s="4">
        <f t="shared" si="43"/>
        <v>5.2</v>
      </c>
    </row>
    <row r="670" spans="1:35" x14ac:dyDescent="0.3">
      <c r="A670" t="s">
        <v>9</v>
      </c>
      <c r="B670" t="s">
        <v>741</v>
      </c>
      <c r="C670">
        <v>107</v>
      </c>
      <c r="D670">
        <v>57744720</v>
      </c>
      <c r="E670" s="3">
        <f t="shared" si="40"/>
        <v>57.744720000000001</v>
      </c>
      <c r="F670" t="s">
        <v>171</v>
      </c>
      <c r="G670" t="s">
        <v>1792</v>
      </c>
      <c r="H670" t="s">
        <v>918</v>
      </c>
      <c r="N670" t="s">
        <v>2466</v>
      </c>
      <c r="O670" t="s">
        <v>12</v>
      </c>
      <c r="P670" t="s">
        <v>13</v>
      </c>
      <c r="Q670" t="s">
        <v>14</v>
      </c>
      <c r="R670" s="3">
        <f t="shared" si="41"/>
        <v>20</v>
      </c>
      <c r="S670">
        <v>20000000</v>
      </c>
      <c r="T670">
        <v>2010</v>
      </c>
      <c r="U670">
        <v>6.2</v>
      </c>
      <c r="V670" s="3">
        <f t="shared" si="42"/>
        <v>37.744720000000001</v>
      </c>
      <c r="W670" s="3"/>
      <c r="AH670" t="str">
        <v>Melvin Van Peebles</v>
      </c>
      <c r="AI670" s="4">
        <f t="shared" si="43"/>
        <v>5.5</v>
      </c>
    </row>
    <row r="671" spans="1:35" x14ac:dyDescent="0.3">
      <c r="A671" t="s">
        <v>9</v>
      </c>
      <c r="B671" t="s">
        <v>916</v>
      </c>
      <c r="C671">
        <v>170</v>
      </c>
      <c r="D671">
        <v>59696176</v>
      </c>
      <c r="E671" s="3">
        <f t="shared" si="40"/>
        <v>59.696176000000001</v>
      </c>
      <c r="F671" t="s">
        <v>1793</v>
      </c>
      <c r="G671" t="s">
        <v>356</v>
      </c>
      <c r="H671" t="s">
        <v>1794</v>
      </c>
      <c r="N671" t="s">
        <v>2467</v>
      </c>
      <c r="O671" t="s">
        <v>12</v>
      </c>
      <c r="P671" t="s">
        <v>13</v>
      </c>
      <c r="Q671" t="s">
        <v>14</v>
      </c>
      <c r="R671" s="3">
        <f t="shared" si="41"/>
        <v>22</v>
      </c>
      <c r="S671">
        <v>22000000</v>
      </c>
      <c r="T671">
        <v>2014</v>
      </c>
      <c r="U671">
        <v>5.6</v>
      </c>
      <c r="V671" s="3">
        <f t="shared" si="42"/>
        <v>37.696176000000001</v>
      </c>
      <c r="W671" s="3"/>
      <c r="AH671" t="str">
        <v>Maurice Joyce</v>
      </c>
      <c r="AI671" s="4">
        <f t="shared" si="43"/>
        <v>5</v>
      </c>
    </row>
    <row r="672" spans="1:35" x14ac:dyDescent="0.3">
      <c r="A672" t="s">
        <v>9</v>
      </c>
      <c r="B672" t="s">
        <v>1438</v>
      </c>
      <c r="C672">
        <v>152</v>
      </c>
      <c r="D672">
        <v>43650000</v>
      </c>
      <c r="E672" s="3">
        <f t="shared" si="40"/>
        <v>43.65</v>
      </c>
      <c r="F672" t="s">
        <v>1792</v>
      </c>
      <c r="G672" t="s">
        <v>356</v>
      </c>
      <c r="H672" t="s">
        <v>1791</v>
      </c>
      <c r="I672" t="s">
        <v>1788</v>
      </c>
      <c r="J672" t="s">
        <v>918</v>
      </c>
      <c r="N672" t="s">
        <v>2468</v>
      </c>
      <c r="O672" t="s">
        <v>12</v>
      </c>
      <c r="P672" t="s">
        <v>13</v>
      </c>
      <c r="Q672" t="s">
        <v>555</v>
      </c>
      <c r="R672" s="3">
        <f t="shared" si="41"/>
        <v>6</v>
      </c>
      <c r="S672">
        <v>6000000</v>
      </c>
      <c r="T672">
        <v>1961</v>
      </c>
      <c r="U672">
        <v>7.6</v>
      </c>
      <c r="V672" s="3">
        <f t="shared" si="42"/>
        <v>37.65</v>
      </c>
      <c r="W672" s="3"/>
      <c r="AH672" t="str">
        <v>John Eng</v>
      </c>
      <c r="AI672" s="4">
        <f t="shared" si="43"/>
        <v>5.6</v>
      </c>
    </row>
    <row r="673" spans="1:35" x14ac:dyDescent="0.3">
      <c r="A673" t="s">
        <v>9</v>
      </c>
      <c r="B673" t="s">
        <v>1497</v>
      </c>
      <c r="C673">
        <v>86</v>
      </c>
      <c r="D673">
        <v>40041683</v>
      </c>
      <c r="E673" s="3">
        <f t="shared" si="40"/>
        <v>40.041682999999999</v>
      </c>
      <c r="F673" t="s">
        <v>205</v>
      </c>
      <c r="G673" t="s">
        <v>1786</v>
      </c>
      <c r="N673" t="s">
        <v>2469</v>
      </c>
      <c r="O673" t="s">
        <v>12</v>
      </c>
      <c r="P673" t="s">
        <v>13</v>
      </c>
      <c r="Q673" t="s">
        <v>90</v>
      </c>
      <c r="R673" s="3">
        <f t="shared" si="41"/>
        <v>2.5</v>
      </c>
      <c r="S673">
        <v>2500000</v>
      </c>
      <c r="T673">
        <v>2013</v>
      </c>
      <c r="U673">
        <v>5.0999999999999996</v>
      </c>
      <c r="V673" s="3">
        <f t="shared" si="42"/>
        <v>37.541682999999999</v>
      </c>
      <c r="W673" s="3"/>
      <c r="AH673" t="str">
        <v>Richard Curtis</v>
      </c>
      <c r="AI673" s="4">
        <f t="shared" si="43"/>
        <v>7.75</v>
      </c>
    </row>
    <row r="674" spans="1:35" x14ac:dyDescent="0.3">
      <c r="A674" t="s">
        <v>9</v>
      </c>
      <c r="B674" t="s">
        <v>670</v>
      </c>
      <c r="C674">
        <v>109</v>
      </c>
      <c r="D674">
        <v>47536959</v>
      </c>
      <c r="E674" s="3">
        <f t="shared" si="40"/>
        <v>47.536959000000003</v>
      </c>
      <c r="F674" t="s">
        <v>356</v>
      </c>
      <c r="N674" t="s">
        <v>2470</v>
      </c>
      <c r="O674" t="s">
        <v>12</v>
      </c>
      <c r="P674" t="s">
        <v>13</v>
      </c>
      <c r="Q674" t="s">
        <v>90</v>
      </c>
      <c r="R674" s="3">
        <f t="shared" si="41"/>
        <v>10</v>
      </c>
      <c r="S674">
        <v>10000000</v>
      </c>
      <c r="T674">
        <v>2009</v>
      </c>
      <c r="U674">
        <v>7.3</v>
      </c>
      <c r="V674" s="3">
        <f t="shared" si="42"/>
        <v>37.536959000000003</v>
      </c>
      <c r="W674" s="3"/>
      <c r="AH674" t="str">
        <v>Sara Sugarman</v>
      </c>
      <c r="AI674" s="4">
        <f t="shared" si="43"/>
        <v>4.5999999999999996</v>
      </c>
    </row>
    <row r="675" spans="1:35" x14ac:dyDescent="0.3">
      <c r="A675" t="s">
        <v>9</v>
      </c>
      <c r="B675" t="s">
        <v>309</v>
      </c>
      <c r="C675">
        <v>103</v>
      </c>
      <c r="D675">
        <v>42365600</v>
      </c>
      <c r="E675" s="3">
        <f t="shared" si="40"/>
        <v>42.365600000000001</v>
      </c>
      <c r="F675" t="s">
        <v>134</v>
      </c>
      <c r="G675" t="s">
        <v>205</v>
      </c>
      <c r="H675" t="s">
        <v>1786</v>
      </c>
      <c r="I675" t="s">
        <v>1787</v>
      </c>
      <c r="N675" t="s">
        <v>2471</v>
      </c>
      <c r="O675" t="s">
        <v>12</v>
      </c>
      <c r="P675" t="s">
        <v>17</v>
      </c>
      <c r="Q675" t="s">
        <v>24</v>
      </c>
      <c r="R675" s="3">
        <f t="shared" si="41"/>
        <v>5</v>
      </c>
      <c r="S675">
        <v>5000000</v>
      </c>
      <c r="T675">
        <v>1981</v>
      </c>
      <c r="U675">
        <v>7</v>
      </c>
      <c r="V675" s="3">
        <f t="shared" si="42"/>
        <v>37.365600000000001</v>
      </c>
      <c r="W675" s="3"/>
      <c r="AH675" t="str">
        <v>George Jackson</v>
      </c>
      <c r="AI675" s="4">
        <f t="shared" si="43"/>
        <v>5.0999999999999996</v>
      </c>
    </row>
    <row r="676" spans="1:35" x14ac:dyDescent="0.3">
      <c r="A676" t="s">
        <v>9</v>
      </c>
      <c r="B676" t="s">
        <v>1104</v>
      </c>
      <c r="C676">
        <v>95</v>
      </c>
      <c r="D676">
        <v>54322273</v>
      </c>
      <c r="E676" s="3">
        <f t="shared" si="40"/>
        <v>54.322273000000003</v>
      </c>
      <c r="F676" t="s">
        <v>356</v>
      </c>
      <c r="G676" t="s">
        <v>1786</v>
      </c>
      <c r="H676" t="s">
        <v>620</v>
      </c>
      <c r="I676" t="s">
        <v>918</v>
      </c>
      <c r="N676" t="s">
        <v>2472</v>
      </c>
      <c r="O676" t="s">
        <v>12</v>
      </c>
      <c r="P676" t="s">
        <v>17</v>
      </c>
      <c r="Q676" t="s">
        <v>14</v>
      </c>
      <c r="R676" s="3">
        <f t="shared" si="41"/>
        <v>17</v>
      </c>
      <c r="S676">
        <v>17000000</v>
      </c>
      <c r="T676">
        <v>2012</v>
      </c>
      <c r="U676">
        <v>6.4</v>
      </c>
      <c r="V676" s="3">
        <f t="shared" si="42"/>
        <v>37.322273000000003</v>
      </c>
      <c r="W676" s="3"/>
      <c r="AH676" t="str">
        <v>Craig Brewer</v>
      </c>
      <c r="AI676" s="4">
        <f t="shared" si="43"/>
        <v>7.2</v>
      </c>
    </row>
    <row r="677" spans="1:35" x14ac:dyDescent="0.3">
      <c r="A677" t="s">
        <v>9</v>
      </c>
      <c r="B677" t="s">
        <v>510</v>
      </c>
      <c r="C677">
        <v>86</v>
      </c>
      <c r="D677">
        <v>54257433</v>
      </c>
      <c r="E677" s="3">
        <f t="shared" si="40"/>
        <v>54.257432999999999</v>
      </c>
      <c r="F677" t="s">
        <v>356</v>
      </c>
      <c r="G677" t="s">
        <v>620</v>
      </c>
      <c r="H677" t="s">
        <v>918</v>
      </c>
      <c r="N677" t="s">
        <v>2473</v>
      </c>
      <c r="O677" t="s">
        <v>12</v>
      </c>
      <c r="P677" t="s">
        <v>13</v>
      </c>
      <c r="Q677" t="s">
        <v>14</v>
      </c>
      <c r="R677" s="3">
        <f t="shared" si="41"/>
        <v>17</v>
      </c>
      <c r="S677">
        <v>17000000</v>
      </c>
      <c r="T677">
        <v>2016</v>
      </c>
      <c r="U677">
        <v>6.8</v>
      </c>
      <c r="V677" s="3">
        <f t="shared" si="42"/>
        <v>37.257432999999999</v>
      </c>
      <c r="W677" s="3"/>
      <c r="AH677" t="str">
        <v>Stephen Hopkins</v>
      </c>
      <c r="AI677" s="4">
        <f t="shared" si="43"/>
        <v>5.7799999999999994</v>
      </c>
    </row>
    <row r="678" spans="1:35" x14ac:dyDescent="0.3">
      <c r="A678" t="s">
        <v>9</v>
      </c>
      <c r="B678" t="s">
        <v>566</v>
      </c>
      <c r="C678">
        <v>136</v>
      </c>
      <c r="D678">
        <v>67253092</v>
      </c>
      <c r="E678" s="3">
        <f t="shared" si="40"/>
        <v>67.253091999999995</v>
      </c>
      <c r="F678" t="s">
        <v>356</v>
      </c>
      <c r="G678" t="s">
        <v>1797</v>
      </c>
      <c r="N678" t="s">
        <v>2474</v>
      </c>
      <c r="O678" t="s">
        <v>12</v>
      </c>
      <c r="P678" t="s">
        <v>13</v>
      </c>
      <c r="Q678" t="s">
        <v>14</v>
      </c>
      <c r="R678" s="3">
        <f t="shared" si="41"/>
        <v>30</v>
      </c>
      <c r="S678">
        <v>30000000</v>
      </c>
      <c r="T678">
        <v>2005</v>
      </c>
      <c r="U678">
        <v>7.2</v>
      </c>
      <c r="V678" s="3">
        <f t="shared" si="42"/>
        <v>37.253091999999995</v>
      </c>
      <c r="W678" s="3"/>
      <c r="AH678" t="str">
        <v>Scott Stewart</v>
      </c>
      <c r="AI678" s="4">
        <f t="shared" si="43"/>
        <v>5.45</v>
      </c>
    </row>
    <row r="679" spans="1:35" x14ac:dyDescent="0.3">
      <c r="A679" t="s">
        <v>9</v>
      </c>
      <c r="B679" t="s">
        <v>1060</v>
      </c>
      <c r="C679">
        <v>96</v>
      </c>
      <c r="D679">
        <v>54239856</v>
      </c>
      <c r="E679" s="3">
        <f t="shared" si="40"/>
        <v>54.239856000000003</v>
      </c>
      <c r="F679" t="s">
        <v>620</v>
      </c>
      <c r="N679" t="s">
        <v>2475</v>
      </c>
      <c r="O679" t="s">
        <v>12</v>
      </c>
      <c r="P679" t="s">
        <v>13</v>
      </c>
      <c r="Q679" t="s">
        <v>90</v>
      </c>
      <c r="R679" s="3">
        <f t="shared" si="41"/>
        <v>17</v>
      </c>
      <c r="S679">
        <v>17000000</v>
      </c>
      <c r="T679">
        <v>2013</v>
      </c>
      <c r="U679">
        <v>6.5</v>
      </c>
      <c r="V679" s="3">
        <f t="shared" si="42"/>
        <v>37.239856000000003</v>
      </c>
      <c r="W679" s="3"/>
      <c r="AH679" t="str">
        <v>Michel Gondry</v>
      </c>
      <c r="AI679" s="4">
        <f t="shared" si="43"/>
        <v>6.9249999999999998</v>
      </c>
    </row>
    <row r="680" spans="1:35" x14ac:dyDescent="0.3">
      <c r="A680" t="s">
        <v>9</v>
      </c>
      <c r="B680" t="s">
        <v>531</v>
      </c>
      <c r="C680">
        <v>113</v>
      </c>
      <c r="D680">
        <v>45063889</v>
      </c>
      <c r="E680" s="3">
        <f t="shared" si="40"/>
        <v>45.063889000000003</v>
      </c>
      <c r="F680" t="s">
        <v>356</v>
      </c>
      <c r="G680" t="s">
        <v>620</v>
      </c>
      <c r="H680" t="s">
        <v>1787</v>
      </c>
      <c r="I680" t="s">
        <v>918</v>
      </c>
      <c r="N680" t="s">
        <v>2476</v>
      </c>
      <c r="O680" t="s">
        <v>12</v>
      </c>
      <c r="P680" t="s">
        <v>17</v>
      </c>
      <c r="Q680" t="s">
        <v>90</v>
      </c>
      <c r="R680" s="3">
        <f t="shared" si="41"/>
        <v>8</v>
      </c>
      <c r="S680">
        <v>8000000</v>
      </c>
      <c r="T680">
        <v>2002</v>
      </c>
      <c r="U680">
        <v>7.6</v>
      </c>
      <c r="V680" s="3">
        <f t="shared" si="42"/>
        <v>37.063889000000003</v>
      </c>
      <c r="W680" s="3"/>
      <c r="AH680" t="str">
        <v>Nicholas Hytner</v>
      </c>
      <c r="AI680" s="4">
        <f t="shared" si="43"/>
        <v>6.5333333333333341</v>
      </c>
    </row>
    <row r="681" spans="1:35" x14ac:dyDescent="0.3">
      <c r="A681" t="s">
        <v>9</v>
      </c>
      <c r="B681" t="s">
        <v>1348</v>
      </c>
      <c r="C681">
        <v>197</v>
      </c>
      <c r="D681">
        <v>46300000</v>
      </c>
      <c r="E681" s="3">
        <f t="shared" si="40"/>
        <v>46.3</v>
      </c>
      <c r="F681" t="s">
        <v>171</v>
      </c>
      <c r="G681" t="s">
        <v>134</v>
      </c>
      <c r="H681" t="s">
        <v>205</v>
      </c>
      <c r="I681" t="s">
        <v>1792</v>
      </c>
      <c r="N681" t="s">
        <v>2477</v>
      </c>
      <c r="O681" t="s">
        <v>12</v>
      </c>
      <c r="P681" t="s">
        <v>13</v>
      </c>
      <c r="Q681" t="s">
        <v>591</v>
      </c>
      <c r="R681" s="3">
        <f t="shared" si="41"/>
        <v>9.4</v>
      </c>
      <c r="S681">
        <v>9400000</v>
      </c>
      <c r="T681">
        <v>1963</v>
      </c>
      <c r="U681">
        <v>7.6</v>
      </c>
      <c r="V681" s="3">
        <f t="shared" si="42"/>
        <v>36.9</v>
      </c>
      <c r="W681" s="3"/>
      <c r="AH681" t="str">
        <v>Kirk Wong</v>
      </c>
      <c r="AI681" s="4">
        <f t="shared" si="43"/>
        <v>6.1</v>
      </c>
    </row>
    <row r="682" spans="1:35" x14ac:dyDescent="0.3">
      <c r="A682" t="s">
        <v>9</v>
      </c>
      <c r="B682" t="s">
        <v>416</v>
      </c>
      <c r="C682">
        <v>106</v>
      </c>
      <c r="D682">
        <v>52885587</v>
      </c>
      <c r="E682" s="3">
        <f t="shared" si="40"/>
        <v>52.885587000000001</v>
      </c>
      <c r="F682" t="s">
        <v>205</v>
      </c>
      <c r="G682" t="s">
        <v>356</v>
      </c>
      <c r="H682" t="s">
        <v>1788</v>
      </c>
      <c r="I682" t="s">
        <v>1797</v>
      </c>
      <c r="N682" t="s">
        <v>2478</v>
      </c>
      <c r="O682" t="s">
        <v>12</v>
      </c>
      <c r="P682" t="s">
        <v>13</v>
      </c>
      <c r="Q682" t="s">
        <v>90</v>
      </c>
      <c r="R682" s="3">
        <f t="shared" si="41"/>
        <v>16</v>
      </c>
      <c r="S682">
        <v>16000000</v>
      </c>
      <c r="T682">
        <v>1999</v>
      </c>
      <c r="U682">
        <v>6.4</v>
      </c>
      <c r="V682" s="3">
        <f t="shared" si="42"/>
        <v>36.885587000000001</v>
      </c>
      <c r="W682" s="3"/>
      <c r="AH682" t="str">
        <v>Jodie Foster</v>
      </c>
      <c r="AI682" s="4">
        <f t="shared" si="43"/>
        <v>6.666666666666667</v>
      </c>
    </row>
    <row r="683" spans="1:35" x14ac:dyDescent="0.3">
      <c r="A683" t="s">
        <v>9</v>
      </c>
      <c r="B683" t="s">
        <v>241</v>
      </c>
      <c r="C683">
        <v>68</v>
      </c>
      <c r="D683">
        <v>53868030</v>
      </c>
      <c r="E683" s="3">
        <f t="shared" si="40"/>
        <v>53.868029999999997</v>
      </c>
      <c r="F683" t="s">
        <v>205</v>
      </c>
      <c r="G683" t="s">
        <v>1792</v>
      </c>
      <c r="N683" t="s">
        <v>2479</v>
      </c>
      <c r="O683" t="s">
        <v>12</v>
      </c>
      <c r="P683" t="s">
        <v>13</v>
      </c>
      <c r="Q683" t="s">
        <v>14</v>
      </c>
      <c r="R683" s="3">
        <f t="shared" si="41"/>
        <v>17</v>
      </c>
      <c r="S683">
        <v>17000000</v>
      </c>
      <c r="T683">
        <v>1997</v>
      </c>
      <c r="U683">
        <v>7</v>
      </c>
      <c r="V683" s="3">
        <f t="shared" si="42"/>
        <v>36.868029999999997</v>
      </c>
      <c r="W683" s="3"/>
      <c r="AH683" t="str">
        <v>Gregory Hoblit</v>
      </c>
      <c r="AI683" s="4">
        <f t="shared" si="43"/>
        <v>6.6000000000000005</v>
      </c>
    </row>
    <row r="684" spans="1:35" x14ac:dyDescent="0.3">
      <c r="A684" t="s">
        <v>9</v>
      </c>
      <c r="B684" t="s">
        <v>943</v>
      </c>
      <c r="C684">
        <v>134</v>
      </c>
      <c r="D684">
        <v>56667870</v>
      </c>
      <c r="E684" s="3">
        <f t="shared" si="40"/>
        <v>56.667870000000001</v>
      </c>
      <c r="F684" t="s">
        <v>1793</v>
      </c>
      <c r="G684" t="s">
        <v>356</v>
      </c>
      <c r="H684" t="s">
        <v>1794</v>
      </c>
      <c r="N684" t="s">
        <v>2480</v>
      </c>
      <c r="O684" t="s">
        <v>12</v>
      </c>
      <c r="P684" t="s">
        <v>13</v>
      </c>
      <c r="Q684" t="s">
        <v>90</v>
      </c>
      <c r="R684" s="3">
        <f t="shared" si="41"/>
        <v>20</v>
      </c>
      <c r="S684">
        <v>20000000</v>
      </c>
      <c r="T684">
        <v>2013</v>
      </c>
      <c r="U684">
        <v>8.1</v>
      </c>
      <c r="V684" s="3">
        <f t="shared" si="42"/>
        <v>36.667870000000001</v>
      </c>
      <c r="W684" s="3"/>
      <c r="AH684" t="str">
        <v>Gary David Goldberg</v>
      </c>
      <c r="AI684" s="4">
        <f t="shared" si="43"/>
        <v>5.9</v>
      </c>
    </row>
    <row r="685" spans="1:35" x14ac:dyDescent="0.3">
      <c r="A685" t="s">
        <v>9</v>
      </c>
      <c r="B685" t="s">
        <v>350</v>
      </c>
      <c r="C685">
        <v>117</v>
      </c>
      <c r="D685">
        <v>116643346</v>
      </c>
      <c r="E685" s="3">
        <f t="shared" si="40"/>
        <v>116.64334599999999</v>
      </c>
      <c r="F685" t="s">
        <v>171</v>
      </c>
      <c r="G685" t="s">
        <v>134</v>
      </c>
      <c r="H685" t="s">
        <v>1792</v>
      </c>
      <c r="I685" t="s">
        <v>918</v>
      </c>
      <c r="N685" t="s">
        <v>2481</v>
      </c>
      <c r="O685" t="s">
        <v>12</v>
      </c>
      <c r="P685" t="s">
        <v>13</v>
      </c>
      <c r="Q685" t="s">
        <v>14</v>
      </c>
      <c r="R685" s="3">
        <f t="shared" si="41"/>
        <v>80</v>
      </c>
      <c r="S685">
        <v>80000000</v>
      </c>
      <c r="T685">
        <v>2003</v>
      </c>
      <c r="U685">
        <v>6</v>
      </c>
      <c r="V685" s="3">
        <f t="shared" si="42"/>
        <v>36.643345999999994</v>
      </c>
      <c r="W685" s="3"/>
      <c r="AH685" t="str">
        <v>Julie Taymor</v>
      </c>
      <c r="AI685" s="4">
        <f t="shared" si="43"/>
        <v>6.7333333333333343</v>
      </c>
    </row>
    <row r="686" spans="1:35" x14ac:dyDescent="0.3">
      <c r="A686" t="s">
        <v>9</v>
      </c>
      <c r="B686" t="s">
        <v>126</v>
      </c>
      <c r="C686">
        <v>124</v>
      </c>
      <c r="D686">
        <v>176636816</v>
      </c>
      <c r="E686" s="3">
        <f t="shared" si="40"/>
        <v>176.63681600000001</v>
      </c>
      <c r="F686" t="s">
        <v>171</v>
      </c>
      <c r="G686" t="s">
        <v>134</v>
      </c>
      <c r="H686" t="s">
        <v>1787</v>
      </c>
      <c r="N686" t="s">
        <v>2482</v>
      </c>
      <c r="O686" t="s">
        <v>12</v>
      </c>
      <c r="P686" t="s">
        <v>13</v>
      </c>
      <c r="Q686" t="s">
        <v>14</v>
      </c>
      <c r="R686" s="3">
        <f t="shared" si="41"/>
        <v>140</v>
      </c>
      <c r="S686">
        <v>140000000</v>
      </c>
      <c r="T686">
        <v>2011</v>
      </c>
      <c r="U686">
        <v>6.9</v>
      </c>
      <c r="V686" s="3">
        <f t="shared" si="42"/>
        <v>36.63681600000001</v>
      </c>
      <c r="W686" s="3"/>
      <c r="AH686" t="str">
        <v>Stuart Baird</v>
      </c>
      <c r="AI686" s="4">
        <f t="shared" si="43"/>
        <v>6.4</v>
      </c>
    </row>
    <row r="687" spans="1:35" x14ac:dyDescent="0.3">
      <c r="A687" t="s">
        <v>9</v>
      </c>
      <c r="B687" t="s">
        <v>763</v>
      </c>
      <c r="C687">
        <v>91</v>
      </c>
      <c r="D687">
        <v>66600000</v>
      </c>
      <c r="E687" s="3">
        <f t="shared" si="40"/>
        <v>66.599999999999994</v>
      </c>
      <c r="F687" t="s">
        <v>205</v>
      </c>
      <c r="G687" t="s">
        <v>356</v>
      </c>
      <c r="H687" t="s">
        <v>1789</v>
      </c>
      <c r="N687" t="s">
        <v>2483</v>
      </c>
      <c r="O687" t="s">
        <v>12</v>
      </c>
      <c r="P687" t="s">
        <v>63</v>
      </c>
      <c r="Q687" t="s">
        <v>52</v>
      </c>
      <c r="R687" s="3">
        <f t="shared" si="41"/>
        <v>30</v>
      </c>
      <c r="S687">
        <v>30000000</v>
      </c>
      <c r="T687">
        <v>1995</v>
      </c>
      <c r="U687">
        <v>6.8</v>
      </c>
      <c r="V687" s="3">
        <f t="shared" si="42"/>
        <v>36.599999999999994</v>
      </c>
      <c r="W687" s="3"/>
      <c r="AH687" t="str">
        <v>Chuck Sheetz</v>
      </c>
      <c r="AI687" s="4">
        <f t="shared" si="43"/>
        <v>6.5</v>
      </c>
    </row>
    <row r="688" spans="1:35" x14ac:dyDescent="0.3">
      <c r="A688" t="s">
        <v>9</v>
      </c>
      <c r="B688" t="s">
        <v>1408</v>
      </c>
      <c r="C688">
        <v>120</v>
      </c>
      <c r="D688">
        <v>43800000</v>
      </c>
      <c r="E688" s="3">
        <f t="shared" si="40"/>
        <v>43.8</v>
      </c>
      <c r="F688" t="s">
        <v>171</v>
      </c>
      <c r="G688" t="s">
        <v>134</v>
      </c>
      <c r="H688" t="s">
        <v>918</v>
      </c>
      <c r="N688" t="s">
        <v>2484</v>
      </c>
      <c r="O688" t="s">
        <v>12</v>
      </c>
      <c r="P688" t="s">
        <v>17</v>
      </c>
      <c r="Q688" t="s">
        <v>1230</v>
      </c>
      <c r="R688" s="3">
        <f t="shared" si="41"/>
        <v>7.2</v>
      </c>
      <c r="S688">
        <v>7200000</v>
      </c>
      <c r="T688">
        <v>1971</v>
      </c>
      <c r="U688">
        <v>6.7</v>
      </c>
      <c r="V688" s="3">
        <f t="shared" si="42"/>
        <v>36.599999999999994</v>
      </c>
      <c r="W688" s="3"/>
      <c r="AH688" t="str">
        <v>Richard Glatzer</v>
      </c>
      <c r="AI688" s="4">
        <f t="shared" si="43"/>
        <v>7.3</v>
      </c>
    </row>
    <row r="689" spans="1:35" x14ac:dyDescent="0.3">
      <c r="A689" t="s">
        <v>9</v>
      </c>
      <c r="B689" t="s">
        <v>140</v>
      </c>
      <c r="C689">
        <v>133</v>
      </c>
      <c r="D689">
        <v>66528842</v>
      </c>
      <c r="E689" s="3">
        <f t="shared" si="40"/>
        <v>66.528841999999997</v>
      </c>
      <c r="F689" t="s">
        <v>356</v>
      </c>
      <c r="G689" t="s">
        <v>1788</v>
      </c>
      <c r="H689" t="s">
        <v>1795</v>
      </c>
      <c r="I689" t="s">
        <v>1304</v>
      </c>
      <c r="N689" t="s">
        <v>2485</v>
      </c>
      <c r="O689" t="s">
        <v>12</v>
      </c>
      <c r="P689" t="s">
        <v>13</v>
      </c>
      <c r="Q689" t="s">
        <v>90</v>
      </c>
      <c r="R689" s="3">
        <f t="shared" si="41"/>
        <v>30</v>
      </c>
      <c r="S689">
        <v>30000000</v>
      </c>
      <c r="T689">
        <v>1994</v>
      </c>
      <c r="U689">
        <v>7.5</v>
      </c>
      <c r="V689" s="3">
        <f t="shared" si="42"/>
        <v>36.528841999999997</v>
      </c>
      <c r="W689" s="3"/>
      <c r="AH689" t="str">
        <v>Juan Carlos Fresnadillo</v>
      </c>
      <c r="AI689" s="4">
        <f t="shared" si="43"/>
        <v>7</v>
      </c>
    </row>
    <row r="690" spans="1:35" x14ac:dyDescent="0.3">
      <c r="A690" t="s">
        <v>9</v>
      </c>
      <c r="B690" t="s">
        <v>548</v>
      </c>
      <c r="C690">
        <v>101</v>
      </c>
      <c r="D690">
        <v>51527787</v>
      </c>
      <c r="E690" s="3">
        <f t="shared" si="40"/>
        <v>51.527786999999996</v>
      </c>
      <c r="F690" t="s">
        <v>620</v>
      </c>
      <c r="G690" t="s">
        <v>918</v>
      </c>
      <c r="N690" t="s">
        <v>2486</v>
      </c>
      <c r="O690" t="s">
        <v>12</v>
      </c>
      <c r="P690" t="s">
        <v>13</v>
      </c>
      <c r="Q690" t="s">
        <v>90</v>
      </c>
      <c r="R690" s="3">
        <f t="shared" si="41"/>
        <v>15</v>
      </c>
      <c r="S690">
        <v>15000000</v>
      </c>
      <c r="T690">
        <v>2009</v>
      </c>
      <c r="U690">
        <v>5.5</v>
      </c>
      <c r="V690" s="3">
        <f t="shared" si="42"/>
        <v>36.527786999999996</v>
      </c>
      <c r="W690" s="3"/>
      <c r="AH690" t="str">
        <v>Clive Barker</v>
      </c>
      <c r="AI690" s="4">
        <f t="shared" si="43"/>
        <v>7</v>
      </c>
    </row>
    <row r="691" spans="1:35" x14ac:dyDescent="0.3">
      <c r="A691" t="s">
        <v>9</v>
      </c>
      <c r="B691" t="s">
        <v>762</v>
      </c>
      <c r="C691">
        <v>119</v>
      </c>
      <c r="D691">
        <v>66468315</v>
      </c>
      <c r="E691" s="3">
        <f t="shared" si="40"/>
        <v>66.468315000000004</v>
      </c>
      <c r="F691" t="s">
        <v>171</v>
      </c>
      <c r="G691" t="s">
        <v>1792</v>
      </c>
      <c r="H691" t="s">
        <v>356</v>
      </c>
      <c r="I691" t="s">
        <v>1787</v>
      </c>
      <c r="J691" t="s">
        <v>918</v>
      </c>
      <c r="N691" t="s">
        <v>2487</v>
      </c>
      <c r="O691" t="s">
        <v>12</v>
      </c>
      <c r="P691" t="s">
        <v>13</v>
      </c>
      <c r="Q691" t="s">
        <v>90</v>
      </c>
      <c r="R691" s="3">
        <f t="shared" si="41"/>
        <v>30</v>
      </c>
      <c r="S691">
        <v>30000000</v>
      </c>
      <c r="T691">
        <v>2012</v>
      </c>
      <c r="U691">
        <v>7.4</v>
      </c>
      <c r="V691" s="3">
        <f t="shared" si="42"/>
        <v>36.468315000000004</v>
      </c>
      <c r="W691" s="3"/>
      <c r="AH691" t="str">
        <v>Bronwen Hughes</v>
      </c>
      <c r="AI691" s="4">
        <f t="shared" si="43"/>
        <v>5.9</v>
      </c>
    </row>
    <row r="692" spans="1:35" x14ac:dyDescent="0.3">
      <c r="A692" t="s">
        <v>9</v>
      </c>
      <c r="B692" t="s">
        <v>784</v>
      </c>
      <c r="C692">
        <v>118</v>
      </c>
      <c r="D692">
        <v>56398162</v>
      </c>
      <c r="E692" s="3">
        <f t="shared" si="40"/>
        <v>56.398161999999999</v>
      </c>
      <c r="F692" t="s">
        <v>205</v>
      </c>
      <c r="G692" t="s">
        <v>356</v>
      </c>
      <c r="H692" t="s">
        <v>1798</v>
      </c>
      <c r="I692" t="s">
        <v>1788</v>
      </c>
      <c r="N692" t="s">
        <v>2488</v>
      </c>
      <c r="O692" t="s">
        <v>12</v>
      </c>
      <c r="P692" t="s">
        <v>13</v>
      </c>
      <c r="Q692" t="s">
        <v>14</v>
      </c>
      <c r="R692" s="3">
        <f t="shared" si="41"/>
        <v>20</v>
      </c>
      <c r="S692">
        <v>20000000</v>
      </c>
      <c r="T692">
        <v>2002</v>
      </c>
      <c r="U692">
        <v>5.7</v>
      </c>
      <c r="V692" s="3">
        <f t="shared" si="42"/>
        <v>36.398161999999999</v>
      </c>
      <c r="W692" s="3"/>
      <c r="AH692" t="str">
        <v>Adam Marcus</v>
      </c>
      <c r="AI692" s="4">
        <f t="shared" si="43"/>
        <v>4.3</v>
      </c>
    </row>
    <row r="693" spans="1:35" x14ac:dyDescent="0.3">
      <c r="A693" t="s">
        <v>9</v>
      </c>
      <c r="B693" t="s">
        <v>459</v>
      </c>
      <c r="C693">
        <v>124</v>
      </c>
      <c r="D693">
        <v>46377022</v>
      </c>
      <c r="E693" s="3">
        <f t="shared" si="40"/>
        <v>46.377021999999997</v>
      </c>
      <c r="F693" t="s">
        <v>205</v>
      </c>
      <c r="G693" t="s">
        <v>356</v>
      </c>
      <c r="N693" t="s">
        <v>2489</v>
      </c>
      <c r="O693" t="s">
        <v>12</v>
      </c>
      <c r="P693" t="s">
        <v>17</v>
      </c>
      <c r="Q693" t="s">
        <v>14</v>
      </c>
      <c r="R693" s="3">
        <f t="shared" si="41"/>
        <v>10</v>
      </c>
      <c r="S693">
        <v>10000000</v>
      </c>
      <c r="T693">
        <v>2011</v>
      </c>
      <c r="U693">
        <v>7.3</v>
      </c>
      <c r="V693" s="3">
        <f t="shared" si="42"/>
        <v>36.377021999999997</v>
      </c>
      <c r="W693" s="3"/>
      <c r="AH693" t="str">
        <v>John Patrick Shanley</v>
      </c>
      <c r="AI693" s="4">
        <f t="shared" si="43"/>
        <v>7.5</v>
      </c>
    </row>
    <row r="694" spans="1:35" x14ac:dyDescent="0.3">
      <c r="A694" t="s">
        <v>9</v>
      </c>
      <c r="B694" t="s">
        <v>793</v>
      </c>
      <c r="C694">
        <v>135</v>
      </c>
      <c r="D694">
        <v>64371181</v>
      </c>
      <c r="E694" s="3">
        <f t="shared" si="40"/>
        <v>64.371181000000007</v>
      </c>
      <c r="F694" t="s">
        <v>1793</v>
      </c>
      <c r="G694" t="s">
        <v>356</v>
      </c>
      <c r="H694" t="s">
        <v>1794</v>
      </c>
      <c r="I694" t="s">
        <v>1797</v>
      </c>
      <c r="N694" t="s">
        <v>2490</v>
      </c>
      <c r="O694" t="s">
        <v>12</v>
      </c>
      <c r="P694" t="s">
        <v>13</v>
      </c>
      <c r="Q694" t="s">
        <v>24</v>
      </c>
      <c r="R694" s="3">
        <f t="shared" si="41"/>
        <v>28</v>
      </c>
      <c r="S694">
        <v>28000000</v>
      </c>
      <c r="T694">
        <v>2004</v>
      </c>
      <c r="U694">
        <v>7.5</v>
      </c>
      <c r="V694" s="3">
        <f t="shared" si="42"/>
        <v>36.371181000000007</v>
      </c>
      <c r="W694" s="3"/>
      <c r="AH694" t="str">
        <v>John Fortenberry</v>
      </c>
      <c r="AI694" s="4">
        <f t="shared" si="43"/>
        <v>6.2</v>
      </c>
    </row>
    <row r="695" spans="1:35" x14ac:dyDescent="0.3">
      <c r="A695" t="s">
        <v>9</v>
      </c>
      <c r="B695" t="s">
        <v>47</v>
      </c>
      <c r="C695">
        <v>105</v>
      </c>
      <c r="D695">
        <v>56362352</v>
      </c>
      <c r="E695" s="3">
        <f t="shared" si="40"/>
        <v>56.362352000000001</v>
      </c>
      <c r="F695" t="s">
        <v>1786</v>
      </c>
      <c r="G695" t="s">
        <v>1788</v>
      </c>
      <c r="N695" t="s">
        <v>2491</v>
      </c>
      <c r="O695" t="s">
        <v>12</v>
      </c>
      <c r="P695" t="s">
        <v>13</v>
      </c>
      <c r="Q695" t="s">
        <v>14</v>
      </c>
      <c r="R695" s="3">
        <f t="shared" si="41"/>
        <v>20</v>
      </c>
      <c r="S695">
        <v>20000000</v>
      </c>
      <c r="T695">
        <v>1990</v>
      </c>
      <c r="U695">
        <v>7.9</v>
      </c>
      <c r="V695" s="3">
        <f t="shared" si="42"/>
        <v>36.362352000000001</v>
      </c>
      <c r="W695" s="3"/>
      <c r="AH695" t="str">
        <v>Chris Rock</v>
      </c>
      <c r="AI695" s="4">
        <f t="shared" si="43"/>
        <v>5.95</v>
      </c>
    </row>
    <row r="696" spans="1:35" x14ac:dyDescent="0.3">
      <c r="A696" t="s">
        <v>9</v>
      </c>
      <c r="B696" t="s">
        <v>109</v>
      </c>
      <c r="C696">
        <v>112</v>
      </c>
      <c r="D696">
        <v>206360018</v>
      </c>
      <c r="E696" s="3">
        <f t="shared" si="40"/>
        <v>206.360018</v>
      </c>
      <c r="F696" t="s">
        <v>171</v>
      </c>
      <c r="G696" t="s">
        <v>134</v>
      </c>
      <c r="H696" t="s">
        <v>1786</v>
      </c>
      <c r="N696" t="s">
        <v>2492</v>
      </c>
      <c r="O696" t="s">
        <v>12</v>
      </c>
      <c r="P696" t="s">
        <v>13</v>
      </c>
      <c r="Q696" t="s">
        <v>14</v>
      </c>
      <c r="R696" s="3">
        <f t="shared" si="41"/>
        <v>170</v>
      </c>
      <c r="S696">
        <v>170000000</v>
      </c>
      <c r="T696">
        <v>2013</v>
      </c>
      <c r="U696">
        <v>7.1</v>
      </c>
      <c r="V696" s="3">
        <f t="shared" si="42"/>
        <v>36.360017999999997</v>
      </c>
      <c r="W696" s="3"/>
      <c r="AH696" t="str">
        <v>Craig R. Baxley</v>
      </c>
      <c r="AI696" s="4">
        <f t="shared" si="43"/>
        <v>5.5500000000000007</v>
      </c>
    </row>
    <row r="697" spans="1:35" x14ac:dyDescent="0.3">
      <c r="A697" t="s">
        <v>9</v>
      </c>
      <c r="B697" t="s">
        <v>313</v>
      </c>
      <c r="C697">
        <v>139</v>
      </c>
      <c r="D697">
        <v>58328680</v>
      </c>
      <c r="E697" s="3">
        <f t="shared" si="40"/>
        <v>58.328679999999999</v>
      </c>
      <c r="F697" t="s">
        <v>356</v>
      </c>
      <c r="G697" t="s">
        <v>1788</v>
      </c>
      <c r="H697" t="s">
        <v>1304</v>
      </c>
      <c r="N697" t="s">
        <v>2493</v>
      </c>
      <c r="O697" t="s">
        <v>12</v>
      </c>
      <c r="P697" t="s">
        <v>13</v>
      </c>
      <c r="Q697" t="s">
        <v>90</v>
      </c>
      <c r="R697" s="3">
        <f t="shared" si="41"/>
        <v>22</v>
      </c>
      <c r="S697">
        <v>22000000</v>
      </c>
      <c r="T697">
        <v>2003</v>
      </c>
      <c r="U697">
        <v>7.5</v>
      </c>
      <c r="V697" s="3">
        <f t="shared" si="42"/>
        <v>36.328679999999999</v>
      </c>
      <c r="W697" s="3"/>
      <c r="AH697" t="str">
        <v>Dan Cutforth</v>
      </c>
      <c r="AI697" s="4">
        <f t="shared" si="43"/>
        <v>5.9</v>
      </c>
    </row>
    <row r="698" spans="1:35" x14ac:dyDescent="0.3">
      <c r="A698" t="s">
        <v>111</v>
      </c>
      <c r="B698" t="s">
        <v>217</v>
      </c>
      <c r="C698">
        <v>137</v>
      </c>
      <c r="D698">
        <v>66207920</v>
      </c>
      <c r="E698" s="3">
        <f t="shared" si="40"/>
        <v>66.207920000000001</v>
      </c>
      <c r="F698" t="s">
        <v>171</v>
      </c>
      <c r="G698" t="s">
        <v>1792</v>
      </c>
      <c r="H698" t="s">
        <v>356</v>
      </c>
      <c r="I698" t="s">
        <v>918</v>
      </c>
      <c r="N698" t="s">
        <v>2494</v>
      </c>
      <c r="O698" t="s">
        <v>12</v>
      </c>
      <c r="P698" t="s">
        <v>13</v>
      </c>
      <c r="Q698" t="s">
        <v>90</v>
      </c>
      <c r="R698" s="3">
        <f t="shared" si="41"/>
        <v>30</v>
      </c>
      <c r="S698">
        <v>30000000</v>
      </c>
      <c r="T698">
        <v>2004</v>
      </c>
      <c r="U698">
        <v>8</v>
      </c>
      <c r="V698" s="3">
        <f t="shared" si="42"/>
        <v>36.207920000000001</v>
      </c>
      <c r="W698" s="3"/>
      <c r="AH698" t="str">
        <v>Rob McKittrick</v>
      </c>
      <c r="AI698" s="4">
        <f t="shared" si="43"/>
        <v>6.8</v>
      </c>
    </row>
    <row r="699" spans="1:35" x14ac:dyDescent="0.3">
      <c r="A699" t="s">
        <v>9</v>
      </c>
      <c r="B699" t="s">
        <v>944</v>
      </c>
      <c r="C699">
        <v>110</v>
      </c>
      <c r="D699">
        <v>56154094</v>
      </c>
      <c r="E699" s="3">
        <f t="shared" si="40"/>
        <v>56.154094000000001</v>
      </c>
      <c r="F699" t="s">
        <v>356</v>
      </c>
      <c r="G699" t="s">
        <v>1788</v>
      </c>
      <c r="N699" t="s">
        <v>2495</v>
      </c>
      <c r="O699" t="s">
        <v>12</v>
      </c>
      <c r="P699" t="s">
        <v>17</v>
      </c>
      <c r="Q699" t="s">
        <v>14</v>
      </c>
      <c r="R699" s="3">
        <f t="shared" si="41"/>
        <v>20</v>
      </c>
      <c r="S699">
        <v>20000000</v>
      </c>
      <c r="T699">
        <v>2016</v>
      </c>
      <c r="U699">
        <v>7.6</v>
      </c>
      <c r="V699" s="3">
        <f t="shared" si="42"/>
        <v>36.154094000000001</v>
      </c>
      <c r="W699" s="3"/>
      <c r="AH699" t="str">
        <v>David E. Talbert</v>
      </c>
      <c r="AI699" s="4">
        <f t="shared" si="43"/>
        <v>5</v>
      </c>
    </row>
    <row r="700" spans="1:35" x14ac:dyDescent="0.3">
      <c r="A700" t="s">
        <v>9</v>
      </c>
      <c r="B700" t="s">
        <v>685</v>
      </c>
      <c r="C700">
        <v>100</v>
      </c>
      <c r="D700">
        <v>48637684</v>
      </c>
      <c r="E700" s="3">
        <f t="shared" si="40"/>
        <v>48.637684</v>
      </c>
      <c r="F700" t="s">
        <v>205</v>
      </c>
      <c r="G700" t="s">
        <v>1788</v>
      </c>
      <c r="N700" t="s">
        <v>2496</v>
      </c>
      <c r="O700" t="s">
        <v>12</v>
      </c>
      <c r="P700" t="s">
        <v>13</v>
      </c>
      <c r="Q700" t="s">
        <v>90</v>
      </c>
      <c r="R700" s="3">
        <f t="shared" si="41"/>
        <v>12.5</v>
      </c>
      <c r="S700">
        <v>12500000</v>
      </c>
      <c r="T700">
        <v>2014</v>
      </c>
      <c r="U700">
        <v>6.1</v>
      </c>
      <c r="V700" s="3">
        <f t="shared" si="42"/>
        <v>36.137684</v>
      </c>
      <c r="W700" s="3"/>
      <c r="AH700" t="str">
        <v>Rowdy Herrington</v>
      </c>
      <c r="AI700" s="4">
        <f t="shared" si="43"/>
        <v>6.5</v>
      </c>
    </row>
    <row r="701" spans="1:35" x14ac:dyDescent="0.3">
      <c r="A701" t="s">
        <v>9</v>
      </c>
      <c r="B701" t="s">
        <v>1192</v>
      </c>
      <c r="C701">
        <v>117</v>
      </c>
      <c r="D701">
        <v>49121934</v>
      </c>
      <c r="E701" s="3">
        <f t="shared" si="40"/>
        <v>49.121934000000003</v>
      </c>
      <c r="F701" t="s">
        <v>205</v>
      </c>
      <c r="G701" t="s">
        <v>356</v>
      </c>
      <c r="H701" t="s">
        <v>1788</v>
      </c>
      <c r="N701" t="s">
        <v>2497</v>
      </c>
      <c r="O701" t="s">
        <v>12</v>
      </c>
      <c r="P701" t="s">
        <v>13</v>
      </c>
      <c r="Q701" t="s">
        <v>14</v>
      </c>
      <c r="R701" s="3">
        <f t="shared" si="41"/>
        <v>13</v>
      </c>
      <c r="S701">
        <v>13000000</v>
      </c>
      <c r="T701">
        <v>2007</v>
      </c>
      <c r="U701">
        <v>6.1</v>
      </c>
      <c r="V701" s="3">
        <f t="shared" si="42"/>
        <v>36.121934000000003</v>
      </c>
      <c r="W701" s="3"/>
      <c r="AH701" t="str">
        <v>George Armitage</v>
      </c>
      <c r="AI701" s="4">
        <f t="shared" si="43"/>
        <v>6.15</v>
      </c>
    </row>
    <row r="702" spans="1:35" x14ac:dyDescent="0.3">
      <c r="A702" t="s">
        <v>9</v>
      </c>
      <c r="B702" t="s">
        <v>727</v>
      </c>
      <c r="C702">
        <v>115</v>
      </c>
      <c r="D702">
        <v>43490057</v>
      </c>
      <c r="E702" s="3">
        <f t="shared" si="40"/>
        <v>43.490057</v>
      </c>
      <c r="F702" t="s">
        <v>205</v>
      </c>
      <c r="G702" t="s">
        <v>356</v>
      </c>
      <c r="N702" t="s">
        <v>2498</v>
      </c>
      <c r="O702" t="s">
        <v>12</v>
      </c>
      <c r="P702" t="s">
        <v>13</v>
      </c>
      <c r="Q702" t="s">
        <v>90</v>
      </c>
      <c r="R702" s="3">
        <f t="shared" si="41"/>
        <v>7.5</v>
      </c>
      <c r="S702">
        <v>7500000</v>
      </c>
      <c r="T702">
        <v>1997</v>
      </c>
      <c r="U702">
        <v>6.9</v>
      </c>
      <c r="V702" s="3">
        <f t="shared" si="42"/>
        <v>35.990057</v>
      </c>
      <c r="W702" s="3"/>
      <c r="AH702" t="str">
        <v>Marcus Raboy</v>
      </c>
      <c r="AI702" s="4">
        <f t="shared" si="43"/>
        <v>5.8</v>
      </c>
    </row>
    <row r="703" spans="1:35" x14ac:dyDescent="0.3">
      <c r="A703" t="s">
        <v>9</v>
      </c>
      <c r="B703" t="s">
        <v>384</v>
      </c>
      <c r="C703">
        <v>135</v>
      </c>
      <c r="D703">
        <v>70960517</v>
      </c>
      <c r="E703" s="3">
        <f t="shared" si="40"/>
        <v>70.960516999999996</v>
      </c>
      <c r="F703" t="s">
        <v>356</v>
      </c>
      <c r="G703" t="s">
        <v>1788</v>
      </c>
      <c r="N703" t="s">
        <v>2499</v>
      </c>
      <c r="O703" t="s">
        <v>12</v>
      </c>
      <c r="P703" t="s">
        <v>13</v>
      </c>
      <c r="Q703" t="s">
        <v>14</v>
      </c>
      <c r="R703" s="3">
        <f t="shared" si="41"/>
        <v>35</v>
      </c>
      <c r="S703">
        <v>35000000</v>
      </c>
      <c r="T703">
        <v>1995</v>
      </c>
      <c r="U703">
        <v>7.5</v>
      </c>
      <c r="V703" s="3">
        <f t="shared" si="42"/>
        <v>35.960516999999996</v>
      </c>
      <c r="W703" s="3"/>
      <c r="AH703" t="str">
        <v>Rob Pritts</v>
      </c>
      <c r="AI703" s="4">
        <f t="shared" si="43"/>
        <v>4.5999999999999996</v>
      </c>
    </row>
    <row r="704" spans="1:35" x14ac:dyDescent="0.3">
      <c r="A704" t="s">
        <v>9</v>
      </c>
      <c r="B704" t="s">
        <v>104</v>
      </c>
      <c r="C704">
        <v>105</v>
      </c>
      <c r="D704">
        <v>63910583</v>
      </c>
      <c r="E704" s="3">
        <f t="shared" si="40"/>
        <v>63.910583000000003</v>
      </c>
      <c r="F704" t="s">
        <v>205</v>
      </c>
      <c r="G704" t="s">
        <v>1788</v>
      </c>
      <c r="N704" t="s">
        <v>2500</v>
      </c>
      <c r="O704" t="s">
        <v>12</v>
      </c>
      <c r="P704" t="s">
        <v>13</v>
      </c>
      <c r="Q704" t="s">
        <v>14</v>
      </c>
      <c r="R704" s="3">
        <f t="shared" si="41"/>
        <v>28</v>
      </c>
      <c r="S704">
        <v>28000000</v>
      </c>
      <c r="T704">
        <v>2013</v>
      </c>
      <c r="U704">
        <v>6.6</v>
      </c>
      <c r="V704" s="3">
        <f t="shared" si="42"/>
        <v>35.910583000000003</v>
      </c>
      <c r="W704" s="3"/>
      <c r="AH704" t="str">
        <v>Les Mayfield</v>
      </c>
      <c r="AI704" s="4">
        <f t="shared" si="43"/>
        <v>5.5</v>
      </c>
    </row>
    <row r="705" spans="1:35" x14ac:dyDescent="0.3">
      <c r="A705" t="s">
        <v>9</v>
      </c>
      <c r="B705" t="s">
        <v>337</v>
      </c>
      <c r="C705">
        <v>69</v>
      </c>
      <c r="D705">
        <v>48092846</v>
      </c>
      <c r="E705" s="3">
        <f t="shared" si="40"/>
        <v>48.092846000000002</v>
      </c>
      <c r="F705" t="s">
        <v>134</v>
      </c>
      <c r="G705" t="s">
        <v>1790</v>
      </c>
      <c r="H705" t="s">
        <v>1789</v>
      </c>
      <c r="N705" t="s">
        <v>2501</v>
      </c>
      <c r="O705" t="s">
        <v>12</v>
      </c>
      <c r="P705" t="s">
        <v>13</v>
      </c>
      <c r="Q705" t="s">
        <v>52</v>
      </c>
      <c r="R705" s="3">
        <f t="shared" si="41"/>
        <v>12.5</v>
      </c>
      <c r="S705">
        <v>12500000</v>
      </c>
      <c r="T705">
        <v>1988</v>
      </c>
      <c r="U705">
        <v>7.3</v>
      </c>
      <c r="V705" s="3">
        <f t="shared" si="42"/>
        <v>35.592846000000002</v>
      </c>
      <c r="W705" s="3"/>
      <c r="AH705" t="str">
        <v>Dwight H. Little</v>
      </c>
      <c r="AI705" s="4">
        <f t="shared" si="43"/>
        <v>5.25</v>
      </c>
    </row>
    <row r="706" spans="1:35" x14ac:dyDescent="0.3">
      <c r="A706" t="s">
        <v>9</v>
      </c>
      <c r="B706" t="s">
        <v>170</v>
      </c>
      <c r="C706">
        <v>115</v>
      </c>
      <c r="D706">
        <v>61490000</v>
      </c>
      <c r="E706" s="3">
        <f t="shared" ref="E706:E769" si="44">D706/1000000</f>
        <v>61.49</v>
      </c>
      <c r="F706" t="s">
        <v>356</v>
      </c>
      <c r="G706" t="s">
        <v>620</v>
      </c>
      <c r="H706" t="s">
        <v>1787</v>
      </c>
      <c r="I706" t="s">
        <v>918</v>
      </c>
      <c r="N706" t="s">
        <v>2502</v>
      </c>
      <c r="O706" t="s">
        <v>12</v>
      </c>
      <c r="P706" t="s">
        <v>13</v>
      </c>
      <c r="Q706" t="s">
        <v>90</v>
      </c>
      <c r="R706" s="3">
        <f t="shared" ref="R706:R769" si="45">S706/1000000</f>
        <v>26</v>
      </c>
      <c r="S706">
        <v>26000000</v>
      </c>
      <c r="T706">
        <v>1990</v>
      </c>
      <c r="U706">
        <v>6.6</v>
      </c>
      <c r="V706" s="3">
        <f t="shared" ref="V706:V769" si="46">E706-R706</f>
        <v>35.49</v>
      </c>
      <c r="W706" s="3"/>
      <c r="AH706" t="str">
        <v>John Wells</v>
      </c>
      <c r="AI706" s="4">
        <f t="shared" ref="AI706:AI769" si="47">AVERAGEIFS($U$2:$U$3724, $B$2:$B$3724, AH706)</f>
        <v>6.9499999999999993</v>
      </c>
    </row>
    <row r="707" spans="1:35" x14ac:dyDescent="0.3">
      <c r="A707" t="s">
        <v>9</v>
      </c>
      <c r="B707" t="s">
        <v>215</v>
      </c>
      <c r="C707">
        <v>106</v>
      </c>
      <c r="D707">
        <v>100468793</v>
      </c>
      <c r="E707" s="3">
        <f t="shared" si="44"/>
        <v>100.46879300000001</v>
      </c>
      <c r="F707" t="s">
        <v>205</v>
      </c>
      <c r="N707" t="s">
        <v>2503</v>
      </c>
      <c r="O707" t="s">
        <v>12</v>
      </c>
      <c r="P707" t="s">
        <v>13</v>
      </c>
      <c r="Q707" t="s">
        <v>90</v>
      </c>
      <c r="R707" s="3">
        <f t="shared" si="45"/>
        <v>65</v>
      </c>
      <c r="S707">
        <v>65000000</v>
      </c>
      <c r="T707">
        <v>2008</v>
      </c>
      <c r="U707">
        <v>6.9</v>
      </c>
      <c r="V707" s="3">
        <f t="shared" si="46"/>
        <v>35.468793000000005</v>
      </c>
      <c r="W707" s="3"/>
      <c r="AH707" t="str">
        <v>Michael Wadleigh</v>
      </c>
      <c r="AI707" s="4">
        <f t="shared" si="47"/>
        <v>8.1</v>
      </c>
    </row>
    <row r="708" spans="1:35" x14ac:dyDescent="0.3">
      <c r="A708" t="s">
        <v>9</v>
      </c>
      <c r="B708" t="s">
        <v>288</v>
      </c>
      <c r="C708">
        <v>95</v>
      </c>
      <c r="D708">
        <v>100448498</v>
      </c>
      <c r="E708" s="3">
        <f t="shared" si="44"/>
        <v>100.448498</v>
      </c>
      <c r="F708" t="s">
        <v>205</v>
      </c>
      <c r="G708" t="s">
        <v>356</v>
      </c>
      <c r="N708" t="s">
        <v>2504</v>
      </c>
      <c r="O708" t="s">
        <v>12</v>
      </c>
      <c r="P708" t="s">
        <v>13</v>
      </c>
      <c r="Q708" t="s">
        <v>90</v>
      </c>
      <c r="R708" s="3">
        <f t="shared" si="45"/>
        <v>65</v>
      </c>
      <c r="S708">
        <v>65000000</v>
      </c>
      <c r="T708">
        <v>2010</v>
      </c>
      <c r="U708">
        <v>6.6</v>
      </c>
      <c r="V708" s="3">
        <f t="shared" si="46"/>
        <v>35.448498000000001</v>
      </c>
      <c r="W708" s="3"/>
      <c r="AH708" t="str">
        <v>Gonzalo LÃ³pez-Gallego</v>
      </c>
      <c r="AI708" s="4">
        <f t="shared" si="47"/>
        <v>5.2</v>
      </c>
    </row>
    <row r="709" spans="1:35" x14ac:dyDescent="0.3">
      <c r="A709" t="s">
        <v>9</v>
      </c>
      <c r="B709" t="s">
        <v>686</v>
      </c>
      <c r="C709">
        <v>101</v>
      </c>
      <c r="D709">
        <v>60443237</v>
      </c>
      <c r="E709" s="3">
        <f t="shared" si="44"/>
        <v>60.443237000000003</v>
      </c>
      <c r="F709" t="s">
        <v>356</v>
      </c>
      <c r="G709" t="s">
        <v>1788</v>
      </c>
      <c r="N709" t="s">
        <v>2505</v>
      </c>
      <c r="O709" t="s">
        <v>12</v>
      </c>
      <c r="P709" t="s">
        <v>13</v>
      </c>
      <c r="Q709" t="s">
        <v>14</v>
      </c>
      <c r="R709" s="3">
        <f t="shared" si="45"/>
        <v>25</v>
      </c>
      <c r="S709">
        <v>25000000</v>
      </c>
      <c r="T709">
        <v>2012</v>
      </c>
      <c r="U709">
        <v>6.5</v>
      </c>
      <c r="V709" s="3">
        <f t="shared" si="46"/>
        <v>35.443237000000003</v>
      </c>
      <c r="W709" s="3"/>
      <c r="AH709" t="str">
        <v>Jon Lucas</v>
      </c>
      <c r="AI709" s="4">
        <f t="shared" si="47"/>
        <v>5.9</v>
      </c>
    </row>
    <row r="710" spans="1:35" x14ac:dyDescent="0.3">
      <c r="A710" t="s">
        <v>9</v>
      </c>
      <c r="B710" t="s">
        <v>53</v>
      </c>
      <c r="C710">
        <v>165</v>
      </c>
      <c r="D710">
        <v>245428137</v>
      </c>
      <c r="E710" s="3">
        <f t="shared" si="44"/>
        <v>245.42813699999999</v>
      </c>
      <c r="F710" t="s">
        <v>171</v>
      </c>
      <c r="G710" t="s">
        <v>134</v>
      </c>
      <c r="H710" t="s">
        <v>1787</v>
      </c>
      <c r="N710" t="s">
        <v>2506</v>
      </c>
      <c r="O710" t="s">
        <v>12</v>
      </c>
      <c r="P710" t="s">
        <v>13</v>
      </c>
      <c r="Q710" t="s">
        <v>14</v>
      </c>
      <c r="R710" s="3">
        <f t="shared" si="45"/>
        <v>210</v>
      </c>
      <c r="S710">
        <v>210000000</v>
      </c>
      <c r="T710">
        <v>2014</v>
      </c>
      <c r="U710">
        <v>5.7</v>
      </c>
      <c r="V710" s="3">
        <f t="shared" si="46"/>
        <v>35.428136999999992</v>
      </c>
      <c r="W710" s="3"/>
      <c r="AH710" t="str">
        <v>David Robert Mitchell</v>
      </c>
      <c r="AI710" s="4">
        <f t="shared" si="47"/>
        <v>6.9</v>
      </c>
    </row>
    <row r="711" spans="1:35" x14ac:dyDescent="0.3">
      <c r="A711" t="s">
        <v>9</v>
      </c>
      <c r="B711" t="s">
        <v>390</v>
      </c>
      <c r="C711">
        <v>178</v>
      </c>
      <c r="D711">
        <v>75305995</v>
      </c>
      <c r="E711" s="3">
        <f t="shared" si="44"/>
        <v>75.305994999999996</v>
      </c>
      <c r="F711" t="s">
        <v>1793</v>
      </c>
      <c r="G711" t="s">
        <v>356</v>
      </c>
      <c r="H711" t="s">
        <v>1798</v>
      </c>
      <c r="N711" t="s">
        <v>2507</v>
      </c>
      <c r="O711" t="s">
        <v>12</v>
      </c>
      <c r="P711" t="s">
        <v>13</v>
      </c>
      <c r="Q711" t="s">
        <v>14</v>
      </c>
      <c r="R711" s="3">
        <f t="shared" si="45"/>
        <v>40</v>
      </c>
      <c r="S711">
        <v>40000000</v>
      </c>
      <c r="T711">
        <v>2004</v>
      </c>
      <c r="U711">
        <v>7.7</v>
      </c>
      <c r="V711" s="3">
        <f t="shared" si="46"/>
        <v>35.305994999999996</v>
      </c>
      <c r="W711" s="3"/>
      <c r="AH711" t="str">
        <v>Christopher Guest</v>
      </c>
      <c r="AI711" s="4">
        <f t="shared" si="47"/>
        <v>7.1333333333333329</v>
      </c>
    </row>
    <row r="712" spans="1:35" x14ac:dyDescent="0.3">
      <c r="A712" t="s">
        <v>9</v>
      </c>
      <c r="B712" t="s">
        <v>682</v>
      </c>
      <c r="C712">
        <v>113</v>
      </c>
      <c r="D712">
        <v>72279690</v>
      </c>
      <c r="E712" s="3">
        <f t="shared" si="44"/>
        <v>72.279690000000002</v>
      </c>
      <c r="F712" t="s">
        <v>356</v>
      </c>
      <c r="G712" t="s">
        <v>1789</v>
      </c>
      <c r="N712" t="s">
        <v>2508</v>
      </c>
      <c r="O712" t="s">
        <v>12</v>
      </c>
      <c r="P712" t="s">
        <v>13</v>
      </c>
      <c r="Q712" t="s">
        <v>24</v>
      </c>
      <c r="R712" s="3">
        <f t="shared" si="45"/>
        <v>37</v>
      </c>
      <c r="S712">
        <v>37000000</v>
      </c>
      <c r="T712">
        <v>2011</v>
      </c>
      <c r="U712">
        <v>6.9</v>
      </c>
      <c r="V712" s="3">
        <f t="shared" si="46"/>
        <v>35.279690000000002</v>
      </c>
      <c r="W712" s="3"/>
      <c r="AH712" t="str">
        <v>Mike Binder</v>
      </c>
      <c r="AI712" s="4">
        <f t="shared" si="47"/>
        <v>7</v>
      </c>
    </row>
    <row r="713" spans="1:35" x14ac:dyDescent="0.3">
      <c r="A713" t="s">
        <v>9</v>
      </c>
      <c r="B713" t="s">
        <v>408</v>
      </c>
      <c r="C713">
        <v>93</v>
      </c>
      <c r="D713">
        <v>39200000</v>
      </c>
      <c r="E713" s="3">
        <f t="shared" si="44"/>
        <v>39.200000000000003</v>
      </c>
      <c r="F713" t="s">
        <v>205</v>
      </c>
      <c r="G713" t="s">
        <v>1788</v>
      </c>
      <c r="N713" t="s">
        <v>2509</v>
      </c>
      <c r="O713" t="s">
        <v>12</v>
      </c>
      <c r="P713" t="s">
        <v>13</v>
      </c>
      <c r="Q713" t="s">
        <v>24</v>
      </c>
      <c r="R713" s="3">
        <f t="shared" si="45"/>
        <v>4</v>
      </c>
      <c r="S713">
        <v>4000000</v>
      </c>
      <c r="T713">
        <v>1977</v>
      </c>
      <c r="U713">
        <v>8.1</v>
      </c>
      <c r="V713" s="3">
        <f t="shared" si="46"/>
        <v>35.200000000000003</v>
      </c>
      <c r="W713" s="3"/>
      <c r="AH713" t="str">
        <v>King Vidor</v>
      </c>
      <c r="AI713" s="4">
        <f t="shared" si="47"/>
        <v>6.9</v>
      </c>
    </row>
    <row r="714" spans="1:35" x14ac:dyDescent="0.3">
      <c r="A714" t="s">
        <v>9</v>
      </c>
      <c r="B714" t="s">
        <v>503</v>
      </c>
      <c r="C714">
        <v>115</v>
      </c>
      <c r="D714">
        <v>38168022</v>
      </c>
      <c r="E714" s="3">
        <f t="shared" si="44"/>
        <v>38.168022000000001</v>
      </c>
      <c r="F714" t="s">
        <v>205</v>
      </c>
      <c r="G714" t="s">
        <v>20</v>
      </c>
      <c r="N714" t="s">
        <v>2510</v>
      </c>
      <c r="O714" t="s">
        <v>12</v>
      </c>
      <c r="P714" t="s">
        <v>13</v>
      </c>
      <c r="Q714" t="s">
        <v>90</v>
      </c>
      <c r="R714" s="3">
        <f t="shared" si="45"/>
        <v>3</v>
      </c>
      <c r="S714">
        <v>3000000</v>
      </c>
      <c r="T714">
        <v>2000</v>
      </c>
      <c r="U714">
        <v>6.6</v>
      </c>
      <c r="V714" s="3">
        <f t="shared" si="46"/>
        <v>35.168022000000001</v>
      </c>
      <c r="W714" s="3"/>
      <c r="AH714" t="str">
        <v>Bille Woodruff</v>
      </c>
      <c r="AI714" s="4">
        <f t="shared" si="47"/>
        <v>5.25</v>
      </c>
    </row>
    <row r="715" spans="1:35" x14ac:dyDescent="0.3">
      <c r="A715" t="s">
        <v>9</v>
      </c>
      <c r="B715" t="s">
        <v>889</v>
      </c>
      <c r="C715">
        <v>92</v>
      </c>
      <c r="D715">
        <v>49122319</v>
      </c>
      <c r="E715" s="3">
        <f t="shared" si="44"/>
        <v>49.122318999999997</v>
      </c>
      <c r="F715" t="s">
        <v>620</v>
      </c>
      <c r="G715" t="s">
        <v>918</v>
      </c>
      <c r="N715" t="s">
        <v>2511</v>
      </c>
      <c r="O715" t="s">
        <v>12</v>
      </c>
      <c r="P715" t="s">
        <v>13</v>
      </c>
      <c r="Q715" t="s">
        <v>14</v>
      </c>
      <c r="R715" s="3">
        <f t="shared" si="45"/>
        <v>14</v>
      </c>
      <c r="S715">
        <v>14000000</v>
      </c>
      <c r="T715">
        <v>2012</v>
      </c>
      <c r="U715">
        <v>5.9</v>
      </c>
      <c r="V715" s="3">
        <f t="shared" si="46"/>
        <v>35.122318999999997</v>
      </c>
      <c r="W715" s="3"/>
      <c r="AH715" t="str">
        <v>Patrick Read Johnson</v>
      </c>
      <c r="AI715" s="4">
        <f t="shared" si="47"/>
        <v>5.6</v>
      </c>
    </row>
    <row r="716" spans="1:35" x14ac:dyDescent="0.3">
      <c r="A716" t="s">
        <v>9</v>
      </c>
      <c r="B716" t="s">
        <v>619</v>
      </c>
      <c r="C716">
        <v>116</v>
      </c>
      <c r="D716">
        <v>71026631</v>
      </c>
      <c r="E716" s="3">
        <f t="shared" si="44"/>
        <v>71.026630999999995</v>
      </c>
      <c r="F716" t="s">
        <v>1792</v>
      </c>
      <c r="G716" t="s">
        <v>356</v>
      </c>
      <c r="H716" t="s">
        <v>918</v>
      </c>
      <c r="N716" t="s">
        <v>2512</v>
      </c>
      <c r="O716" t="s">
        <v>12</v>
      </c>
      <c r="P716" t="s">
        <v>13</v>
      </c>
      <c r="Q716" t="s">
        <v>14</v>
      </c>
      <c r="R716" s="3">
        <f t="shared" si="45"/>
        <v>36</v>
      </c>
      <c r="S716">
        <v>36000000</v>
      </c>
      <c r="T716">
        <v>2002</v>
      </c>
      <c r="U716">
        <v>7</v>
      </c>
      <c r="V716" s="3">
        <f t="shared" si="46"/>
        <v>35.026630999999995</v>
      </c>
      <c r="W716" s="3"/>
      <c r="AH716" t="str">
        <v>Alejandro Agresti</v>
      </c>
      <c r="AI716" s="4">
        <f t="shared" si="47"/>
        <v>6.8</v>
      </c>
    </row>
    <row r="717" spans="1:35" x14ac:dyDescent="0.3">
      <c r="A717" t="s">
        <v>9</v>
      </c>
      <c r="B717" t="s">
        <v>760</v>
      </c>
      <c r="C717">
        <v>125</v>
      </c>
      <c r="D717">
        <v>65010106</v>
      </c>
      <c r="E717" s="3">
        <f t="shared" si="44"/>
        <v>65.010105999999993</v>
      </c>
      <c r="F717" t="s">
        <v>205</v>
      </c>
      <c r="G717" t="s">
        <v>356</v>
      </c>
      <c r="N717" t="s">
        <v>2513</v>
      </c>
      <c r="O717" t="s">
        <v>12</v>
      </c>
      <c r="P717" t="s">
        <v>13</v>
      </c>
      <c r="Q717" t="s">
        <v>90</v>
      </c>
      <c r="R717" s="3">
        <f t="shared" si="45"/>
        <v>30</v>
      </c>
      <c r="S717">
        <v>30000000</v>
      </c>
      <c r="T717">
        <v>2002</v>
      </c>
      <c r="U717">
        <v>7.2</v>
      </c>
      <c r="V717" s="3">
        <f t="shared" si="46"/>
        <v>35.010105999999993</v>
      </c>
      <c r="W717" s="3"/>
      <c r="AH717" t="str">
        <v>George Nolfi</v>
      </c>
      <c r="AI717" s="4">
        <f t="shared" si="47"/>
        <v>7.1</v>
      </c>
    </row>
    <row r="718" spans="1:35" x14ac:dyDescent="0.3">
      <c r="A718" t="s">
        <v>9</v>
      </c>
      <c r="B718" t="s">
        <v>146</v>
      </c>
      <c r="C718">
        <v>98</v>
      </c>
      <c r="D718">
        <v>58006147</v>
      </c>
      <c r="E718" s="3">
        <f t="shared" si="44"/>
        <v>58.006146999999999</v>
      </c>
      <c r="F718" t="s">
        <v>356</v>
      </c>
      <c r="G718" t="s">
        <v>1798</v>
      </c>
      <c r="H718" t="s">
        <v>1791</v>
      </c>
      <c r="I718" t="s">
        <v>1788</v>
      </c>
      <c r="N718" t="s">
        <v>2514</v>
      </c>
      <c r="O718" t="s">
        <v>12</v>
      </c>
      <c r="P718" t="s">
        <v>13</v>
      </c>
      <c r="Q718" t="s">
        <v>14</v>
      </c>
      <c r="R718" s="3">
        <f t="shared" si="45"/>
        <v>23</v>
      </c>
      <c r="S718">
        <v>23000000</v>
      </c>
      <c r="T718">
        <v>2008</v>
      </c>
      <c r="U718">
        <v>6.2</v>
      </c>
      <c r="V718" s="3">
        <f t="shared" si="46"/>
        <v>35.006146999999999</v>
      </c>
      <c r="W718" s="3"/>
      <c r="AH718" t="str">
        <v>Drew Goddard</v>
      </c>
      <c r="AI718" s="4">
        <f t="shared" si="47"/>
        <v>7</v>
      </c>
    </row>
    <row r="719" spans="1:35" x14ac:dyDescent="0.3">
      <c r="A719" t="s">
        <v>9</v>
      </c>
      <c r="B719" t="s">
        <v>202</v>
      </c>
      <c r="C719">
        <v>120</v>
      </c>
      <c r="D719">
        <v>100003492</v>
      </c>
      <c r="E719" s="3">
        <f t="shared" si="44"/>
        <v>100.00349199999999</v>
      </c>
      <c r="F719" t="s">
        <v>1792</v>
      </c>
      <c r="G719" t="s">
        <v>356</v>
      </c>
      <c r="H719" t="s">
        <v>918</v>
      </c>
      <c r="N719" t="s">
        <v>2515</v>
      </c>
      <c r="O719" t="s">
        <v>12</v>
      </c>
      <c r="P719" t="s">
        <v>13</v>
      </c>
      <c r="Q719" t="s">
        <v>90</v>
      </c>
      <c r="R719" s="3">
        <f t="shared" si="45"/>
        <v>65</v>
      </c>
      <c r="S719">
        <v>65000000</v>
      </c>
      <c r="T719">
        <v>2004</v>
      </c>
      <c r="U719">
        <v>7.6</v>
      </c>
      <c r="V719" s="3">
        <f t="shared" si="46"/>
        <v>35.003491999999994</v>
      </c>
      <c r="W719" s="3"/>
      <c r="AH719" t="str">
        <v>NimrÃ³d Antal</v>
      </c>
      <c r="AI719" s="4">
        <f t="shared" si="47"/>
        <v>6.0500000000000007</v>
      </c>
    </row>
    <row r="720" spans="1:35" x14ac:dyDescent="0.3">
      <c r="A720" t="s">
        <v>9</v>
      </c>
      <c r="B720" t="s">
        <v>1103</v>
      </c>
      <c r="C720">
        <v>115</v>
      </c>
      <c r="D720">
        <v>50003300</v>
      </c>
      <c r="E720" s="3">
        <f t="shared" si="44"/>
        <v>50.003300000000003</v>
      </c>
      <c r="F720" t="s">
        <v>356</v>
      </c>
      <c r="G720" t="s">
        <v>1789</v>
      </c>
      <c r="H720" t="s">
        <v>1788</v>
      </c>
      <c r="N720" t="s">
        <v>2516</v>
      </c>
      <c r="O720" t="s">
        <v>12</v>
      </c>
      <c r="P720" t="s">
        <v>13</v>
      </c>
      <c r="Q720" t="s">
        <v>24</v>
      </c>
      <c r="R720" s="3">
        <f t="shared" si="45"/>
        <v>15</v>
      </c>
      <c r="S720">
        <v>15000000</v>
      </c>
      <c r="T720">
        <v>1994</v>
      </c>
      <c r="U720">
        <v>7.3</v>
      </c>
      <c r="V720" s="3">
        <f t="shared" si="46"/>
        <v>35.003300000000003</v>
      </c>
      <c r="W720" s="3"/>
      <c r="AH720" t="str">
        <v>Tommy Lee Wallace</v>
      </c>
      <c r="AI720" s="4">
        <f t="shared" si="47"/>
        <v>4.5999999999999996</v>
      </c>
    </row>
    <row r="721" spans="1:35" x14ac:dyDescent="0.3">
      <c r="A721" t="s">
        <v>9</v>
      </c>
      <c r="B721" t="s">
        <v>179</v>
      </c>
      <c r="C721">
        <v>120</v>
      </c>
      <c r="D721">
        <v>44886089</v>
      </c>
      <c r="E721" s="3">
        <f t="shared" si="44"/>
        <v>44.886088999999998</v>
      </c>
      <c r="F721" t="s">
        <v>1792</v>
      </c>
      <c r="G721" t="s">
        <v>356</v>
      </c>
      <c r="H721" t="s">
        <v>918</v>
      </c>
      <c r="N721" t="s">
        <v>2517</v>
      </c>
      <c r="O721" t="s">
        <v>12</v>
      </c>
      <c r="P721" t="s">
        <v>13</v>
      </c>
      <c r="Q721" t="s">
        <v>90</v>
      </c>
      <c r="R721" s="3">
        <f t="shared" si="45"/>
        <v>10</v>
      </c>
      <c r="S721">
        <v>10000000</v>
      </c>
      <c r="T721">
        <v>1997</v>
      </c>
      <c r="U721">
        <v>6.9</v>
      </c>
      <c r="V721" s="3">
        <f t="shared" si="46"/>
        <v>34.886088999999998</v>
      </c>
      <c r="W721" s="3"/>
      <c r="AH721" t="str">
        <v>Chris Nahon</v>
      </c>
      <c r="AI721" s="4">
        <f t="shared" si="47"/>
        <v>6.6</v>
      </c>
    </row>
    <row r="722" spans="1:35" x14ac:dyDescent="0.3">
      <c r="A722" t="s">
        <v>9</v>
      </c>
      <c r="B722" t="s">
        <v>164</v>
      </c>
      <c r="C722">
        <v>98</v>
      </c>
      <c r="D722">
        <v>89706988</v>
      </c>
      <c r="E722" s="3">
        <f t="shared" si="44"/>
        <v>89.706987999999996</v>
      </c>
      <c r="F722" t="s">
        <v>356</v>
      </c>
      <c r="G722" t="s">
        <v>1796</v>
      </c>
      <c r="H722" t="s">
        <v>918</v>
      </c>
      <c r="N722" t="s">
        <v>2518</v>
      </c>
      <c r="O722" t="s">
        <v>12</v>
      </c>
      <c r="P722" t="s">
        <v>13</v>
      </c>
      <c r="Q722" t="s">
        <v>14</v>
      </c>
      <c r="R722" s="3">
        <f t="shared" si="45"/>
        <v>55</v>
      </c>
      <c r="S722">
        <v>55000000</v>
      </c>
      <c r="T722">
        <v>2005</v>
      </c>
      <c r="U722">
        <v>6.2</v>
      </c>
      <c r="V722" s="3">
        <f t="shared" si="46"/>
        <v>34.706987999999996</v>
      </c>
      <c r="W722" s="3"/>
      <c r="AH722" t="str">
        <v>David Palmer</v>
      </c>
      <c r="AI722" s="4">
        <f t="shared" si="47"/>
        <v>6.1</v>
      </c>
    </row>
    <row r="723" spans="1:35" x14ac:dyDescent="0.3">
      <c r="A723" t="s">
        <v>9</v>
      </c>
      <c r="B723" t="s">
        <v>938</v>
      </c>
      <c r="C723">
        <v>114</v>
      </c>
      <c r="D723">
        <v>69700000</v>
      </c>
      <c r="E723" s="3">
        <f t="shared" si="44"/>
        <v>69.7</v>
      </c>
      <c r="F723" t="s">
        <v>205</v>
      </c>
      <c r="G723" t="s">
        <v>1791</v>
      </c>
      <c r="N723" t="s">
        <v>2519</v>
      </c>
      <c r="O723" t="s">
        <v>12</v>
      </c>
      <c r="P723" t="s">
        <v>13</v>
      </c>
      <c r="Q723" t="s">
        <v>90</v>
      </c>
      <c r="R723" s="3">
        <f t="shared" si="45"/>
        <v>35</v>
      </c>
      <c r="S723">
        <v>35000000</v>
      </c>
      <c r="T723">
        <v>1982</v>
      </c>
      <c r="U723">
        <v>5.8</v>
      </c>
      <c r="V723" s="3">
        <f t="shared" si="46"/>
        <v>34.700000000000003</v>
      </c>
      <c r="W723" s="3"/>
      <c r="AH723" t="str">
        <v>Trent Cooper</v>
      </c>
      <c r="AI723" s="4">
        <f t="shared" si="47"/>
        <v>3.1</v>
      </c>
    </row>
    <row r="724" spans="1:35" x14ac:dyDescent="0.3">
      <c r="A724" t="s">
        <v>9</v>
      </c>
      <c r="B724" t="s">
        <v>384</v>
      </c>
      <c r="C724">
        <v>115</v>
      </c>
      <c r="D724">
        <v>41400000</v>
      </c>
      <c r="E724" s="3">
        <f t="shared" si="44"/>
        <v>41.4</v>
      </c>
      <c r="F724" t="s">
        <v>1304</v>
      </c>
      <c r="N724" t="s">
        <v>2520</v>
      </c>
      <c r="O724" t="s">
        <v>12</v>
      </c>
      <c r="P724" t="s">
        <v>13</v>
      </c>
      <c r="Q724" t="s">
        <v>90</v>
      </c>
      <c r="R724" s="3">
        <f t="shared" si="45"/>
        <v>6.9</v>
      </c>
      <c r="S724">
        <v>6900000</v>
      </c>
      <c r="T724">
        <v>1985</v>
      </c>
      <c r="U724">
        <v>7.3</v>
      </c>
      <c r="V724" s="3">
        <f t="shared" si="46"/>
        <v>34.5</v>
      </c>
      <c r="W724" s="3"/>
      <c r="AH724" t="str">
        <v>Dominic Sena</v>
      </c>
      <c r="AI724" s="4">
        <f t="shared" si="47"/>
        <v>6.166666666666667</v>
      </c>
    </row>
    <row r="725" spans="1:35" x14ac:dyDescent="0.3">
      <c r="A725" t="s">
        <v>9</v>
      </c>
      <c r="B725" t="s">
        <v>602</v>
      </c>
      <c r="C725">
        <v>127</v>
      </c>
      <c r="D725">
        <v>62300000</v>
      </c>
      <c r="E725" s="3">
        <f t="shared" si="44"/>
        <v>62.3</v>
      </c>
      <c r="F725" t="s">
        <v>171</v>
      </c>
      <c r="G725" t="s">
        <v>134</v>
      </c>
      <c r="H725" t="s">
        <v>918</v>
      </c>
      <c r="N725" t="s">
        <v>2521</v>
      </c>
      <c r="O725" t="s">
        <v>12</v>
      </c>
      <c r="P725" t="s">
        <v>17</v>
      </c>
      <c r="Q725" t="s">
        <v>24</v>
      </c>
      <c r="R725" s="3">
        <f t="shared" si="45"/>
        <v>28</v>
      </c>
      <c r="S725">
        <v>28000000</v>
      </c>
      <c r="T725">
        <v>1981</v>
      </c>
      <c r="U725">
        <v>6.8</v>
      </c>
      <c r="V725" s="3">
        <f t="shared" si="46"/>
        <v>34.299999999999997</v>
      </c>
      <c r="W725" s="3"/>
      <c r="AH725" t="str">
        <v>Kevin Macdonald</v>
      </c>
      <c r="AI725" s="4">
        <f t="shared" si="47"/>
        <v>7.7</v>
      </c>
    </row>
    <row r="726" spans="1:35" x14ac:dyDescent="0.3">
      <c r="A726" t="s">
        <v>9</v>
      </c>
      <c r="B726" t="s">
        <v>388</v>
      </c>
      <c r="C726">
        <v>118</v>
      </c>
      <c r="D726">
        <v>84244877</v>
      </c>
      <c r="E726" s="3">
        <f t="shared" si="44"/>
        <v>84.244877000000002</v>
      </c>
      <c r="F726" t="s">
        <v>205</v>
      </c>
      <c r="G726" t="s">
        <v>356</v>
      </c>
      <c r="H726" t="s">
        <v>1788</v>
      </c>
      <c r="N726" t="s">
        <v>2522</v>
      </c>
      <c r="O726" t="s">
        <v>12</v>
      </c>
      <c r="P726" t="s">
        <v>13</v>
      </c>
      <c r="Q726" t="s">
        <v>14</v>
      </c>
      <c r="R726" s="3">
        <f t="shared" si="45"/>
        <v>50</v>
      </c>
      <c r="S726">
        <v>50000000</v>
      </c>
      <c r="T726">
        <v>2011</v>
      </c>
      <c r="U726">
        <v>7.4</v>
      </c>
      <c r="V726" s="3">
        <f t="shared" si="46"/>
        <v>34.244877000000002</v>
      </c>
      <c r="W726" s="3"/>
      <c r="AH726" t="str">
        <v>Jeff Nichols</v>
      </c>
      <c r="AI726" s="4">
        <f t="shared" si="47"/>
        <v>7.166666666666667</v>
      </c>
    </row>
    <row r="727" spans="1:35" x14ac:dyDescent="0.3">
      <c r="A727" t="s">
        <v>9</v>
      </c>
      <c r="B727" t="s">
        <v>341</v>
      </c>
      <c r="C727">
        <v>97</v>
      </c>
      <c r="D727">
        <v>107225164</v>
      </c>
      <c r="E727" s="3">
        <f t="shared" si="44"/>
        <v>107.22516400000001</v>
      </c>
      <c r="F727" t="s">
        <v>171</v>
      </c>
      <c r="G727" t="s">
        <v>1790</v>
      </c>
      <c r="H727" t="s">
        <v>205</v>
      </c>
      <c r="I727" t="s">
        <v>1789</v>
      </c>
      <c r="N727" t="s">
        <v>2523</v>
      </c>
      <c r="O727" t="s">
        <v>12</v>
      </c>
      <c r="P727" t="s">
        <v>13</v>
      </c>
      <c r="Q727" t="s">
        <v>24</v>
      </c>
      <c r="R727" s="3">
        <f t="shared" si="45"/>
        <v>73</v>
      </c>
      <c r="S727">
        <v>73000000</v>
      </c>
      <c r="T727">
        <v>2016</v>
      </c>
      <c r="U727">
        <v>6.3</v>
      </c>
      <c r="V727" s="3">
        <f t="shared" si="46"/>
        <v>34.225164000000007</v>
      </c>
      <c r="W727" s="3"/>
      <c r="AH727" t="str">
        <v>Jim Field Smith</v>
      </c>
      <c r="AI727" s="4">
        <f t="shared" si="47"/>
        <v>6.4</v>
      </c>
    </row>
    <row r="728" spans="1:35" x14ac:dyDescent="0.3">
      <c r="A728" t="s">
        <v>9</v>
      </c>
      <c r="B728" t="s">
        <v>1179</v>
      </c>
      <c r="C728">
        <v>138</v>
      </c>
      <c r="D728">
        <v>35918429</v>
      </c>
      <c r="E728" s="3">
        <f t="shared" si="44"/>
        <v>35.918429000000003</v>
      </c>
      <c r="F728" t="s">
        <v>1792</v>
      </c>
      <c r="G728" t="s">
        <v>356</v>
      </c>
      <c r="N728" t="s">
        <v>2524</v>
      </c>
      <c r="O728" t="s">
        <v>12</v>
      </c>
      <c r="P728" t="s">
        <v>13</v>
      </c>
      <c r="Q728" t="s">
        <v>90</v>
      </c>
      <c r="R728" s="3">
        <f t="shared" si="45"/>
        <v>1.7</v>
      </c>
      <c r="S728">
        <v>1700000</v>
      </c>
      <c r="T728">
        <v>2001</v>
      </c>
      <c r="U728">
        <v>7.5</v>
      </c>
      <c r="V728" s="3">
        <f t="shared" si="46"/>
        <v>34.218429</v>
      </c>
      <c r="W728" s="3"/>
      <c r="AH728" t="str">
        <v>Mike Nawrocki</v>
      </c>
      <c r="AI728" s="4">
        <f t="shared" si="47"/>
        <v>6.15</v>
      </c>
    </row>
    <row r="729" spans="1:35" x14ac:dyDescent="0.3">
      <c r="A729" t="s">
        <v>9</v>
      </c>
      <c r="B729" t="s">
        <v>39</v>
      </c>
      <c r="C729">
        <v>87</v>
      </c>
      <c r="D729">
        <v>64172251</v>
      </c>
      <c r="E729" s="3">
        <f t="shared" si="44"/>
        <v>64.172251000000003</v>
      </c>
      <c r="F729" t="s">
        <v>205</v>
      </c>
      <c r="G729" t="s">
        <v>1786</v>
      </c>
      <c r="N729" t="s">
        <v>2525</v>
      </c>
      <c r="O729" t="s">
        <v>12</v>
      </c>
      <c r="P729" t="s">
        <v>13</v>
      </c>
      <c r="Q729" t="s">
        <v>14</v>
      </c>
      <c r="R729" s="3">
        <f t="shared" si="45"/>
        <v>30</v>
      </c>
      <c r="S729">
        <v>30000000</v>
      </c>
      <c r="T729">
        <v>2001</v>
      </c>
      <c r="U729">
        <v>5.4</v>
      </c>
      <c r="V729" s="3">
        <f t="shared" si="46"/>
        <v>34.172251000000003</v>
      </c>
      <c r="W729" s="3"/>
      <c r="AH729" t="str">
        <v>Jaume BalaguerÃ³</v>
      </c>
      <c r="AI729" s="4">
        <f t="shared" si="47"/>
        <v>6</v>
      </c>
    </row>
    <row r="730" spans="1:35" x14ac:dyDescent="0.3">
      <c r="A730" t="s">
        <v>111</v>
      </c>
      <c r="B730" t="s">
        <v>395</v>
      </c>
      <c r="C730">
        <v>147</v>
      </c>
      <c r="D730">
        <v>74098862</v>
      </c>
      <c r="E730" s="3">
        <f t="shared" si="44"/>
        <v>74.098861999999997</v>
      </c>
      <c r="F730" t="s">
        <v>1792</v>
      </c>
      <c r="G730" t="s">
        <v>918</v>
      </c>
      <c r="N730" t="s">
        <v>2526</v>
      </c>
      <c r="O730" t="s">
        <v>12</v>
      </c>
      <c r="P730" t="s">
        <v>13</v>
      </c>
      <c r="Q730" t="s">
        <v>90</v>
      </c>
      <c r="R730" s="3">
        <f t="shared" si="45"/>
        <v>40</v>
      </c>
      <c r="S730">
        <v>40000000</v>
      </c>
      <c r="T730">
        <v>2005</v>
      </c>
      <c r="U730">
        <v>8.1</v>
      </c>
      <c r="V730" s="3">
        <f t="shared" si="46"/>
        <v>34.098861999999997</v>
      </c>
      <c r="W730" s="3"/>
      <c r="AH730" t="str">
        <v>Kevin Bray</v>
      </c>
      <c r="AI730" s="4">
        <f t="shared" si="47"/>
        <v>5.95</v>
      </c>
    </row>
    <row r="731" spans="1:35" x14ac:dyDescent="0.3">
      <c r="A731" t="s">
        <v>9</v>
      </c>
      <c r="B731" t="s">
        <v>537</v>
      </c>
      <c r="C731">
        <v>99</v>
      </c>
      <c r="D731">
        <v>59073773</v>
      </c>
      <c r="E731" s="3">
        <f t="shared" si="44"/>
        <v>59.073773000000003</v>
      </c>
      <c r="F731" t="s">
        <v>134</v>
      </c>
      <c r="G731" t="s">
        <v>205</v>
      </c>
      <c r="H731" t="s">
        <v>1792</v>
      </c>
      <c r="I731" t="s">
        <v>356</v>
      </c>
      <c r="N731" t="s">
        <v>2527</v>
      </c>
      <c r="O731" t="s">
        <v>12</v>
      </c>
      <c r="P731" t="s">
        <v>13</v>
      </c>
      <c r="Q731" t="s">
        <v>90</v>
      </c>
      <c r="R731" s="3">
        <f t="shared" si="45"/>
        <v>25</v>
      </c>
      <c r="S731">
        <v>25000000</v>
      </c>
      <c r="T731">
        <v>2014</v>
      </c>
      <c r="U731">
        <v>8.1</v>
      </c>
      <c r="V731" s="3">
        <f t="shared" si="46"/>
        <v>34.073773000000003</v>
      </c>
      <c r="W731" s="3"/>
      <c r="AH731" t="str">
        <v>Craig Gillespie</v>
      </c>
      <c r="AI731" s="4">
        <f t="shared" si="47"/>
        <v>6.9333333333333336</v>
      </c>
    </row>
    <row r="732" spans="1:35" x14ac:dyDescent="0.3">
      <c r="A732" t="s">
        <v>9</v>
      </c>
      <c r="B732" t="s">
        <v>438</v>
      </c>
      <c r="C732">
        <v>99</v>
      </c>
      <c r="D732">
        <v>63034755</v>
      </c>
      <c r="E732" s="3">
        <f t="shared" si="44"/>
        <v>63.034754999999997</v>
      </c>
      <c r="F732" t="s">
        <v>205</v>
      </c>
      <c r="N732" t="s">
        <v>2528</v>
      </c>
      <c r="O732" t="s">
        <v>12</v>
      </c>
      <c r="P732" t="s">
        <v>13</v>
      </c>
      <c r="Q732" t="s">
        <v>90</v>
      </c>
      <c r="R732" s="3">
        <f t="shared" si="45"/>
        <v>29</v>
      </c>
      <c r="S732">
        <v>29000000</v>
      </c>
      <c r="T732">
        <v>2016</v>
      </c>
      <c r="U732">
        <v>5.3</v>
      </c>
      <c r="V732" s="3">
        <f t="shared" si="46"/>
        <v>34.034754999999997</v>
      </c>
      <c r="W732" s="3"/>
      <c r="AH732" t="str">
        <v>Joe Berlinger</v>
      </c>
      <c r="AI732" s="4">
        <f t="shared" si="47"/>
        <v>4</v>
      </c>
    </row>
    <row r="733" spans="1:35" x14ac:dyDescent="0.3">
      <c r="A733" t="s">
        <v>9</v>
      </c>
      <c r="B733" t="s">
        <v>79</v>
      </c>
      <c r="C733">
        <v>109</v>
      </c>
      <c r="D733">
        <v>40983001</v>
      </c>
      <c r="E733" s="3">
        <f t="shared" si="44"/>
        <v>40.983001000000002</v>
      </c>
      <c r="F733" t="s">
        <v>1792</v>
      </c>
      <c r="G733" t="s">
        <v>356</v>
      </c>
      <c r="H733" t="s">
        <v>918</v>
      </c>
      <c r="N733" t="s">
        <v>2529</v>
      </c>
      <c r="O733" t="s">
        <v>12</v>
      </c>
      <c r="P733" t="s">
        <v>13</v>
      </c>
      <c r="Q733" t="s">
        <v>90</v>
      </c>
      <c r="R733" s="3">
        <f t="shared" si="45"/>
        <v>7</v>
      </c>
      <c r="S733">
        <v>7000000</v>
      </c>
      <c r="T733">
        <v>2012</v>
      </c>
      <c r="U733">
        <v>7.7</v>
      </c>
      <c r="V733" s="3">
        <f t="shared" si="46"/>
        <v>33.983001000000002</v>
      </c>
      <c r="W733" s="3"/>
      <c r="AH733" t="str">
        <v>Tim McCanlies</v>
      </c>
      <c r="AI733" s="4">
        <f t="shared" si="47"/>
        <v>7.6</v>
      </c>
    </row>
    <row r="734" spans="1:35" x14ac:dyDescent="0.3">
      <c r="A734" t="s">
        <v>9</v>
      </c>
      <c r="B734" t="s">
        <v>28</v>
      </c>
      <c r="C734">
        <v>149</v>
      </c>
      <c r="D734">
        <v>233914986</v>
      </c>
      <c r="E734" s="3">
        <f t="shared" si="44"/>
        <v>233.914986</v>
      </c>
      <c r="F734" t="s">
        <v>171</v>
      </c>
      <c r="G734" t="s">
        <v>134</v>
      </c>
      <c r="H734" t="s">
        <v>1786</v>
      </c>
      <c r="I734" t="s">
        <v>1787</v>
      </c>
      <c r="J734" t="s">
        <v>918</v>
      </c>
      <c r="N734" t="s">
        <v>2530</v>
      </c>
      <c r="O734" t="s">
        <v>12</v>
      </c>
      <c r="P734" t="s">
        <v>13</v>
      </c>
      <c r="Q734" t="s">
        <v>14</v>
      </c>
      <c r="R734" s="3">
        <f t="shared" si="45"/>
        <v>200</v>
      </c>
      <c r="S734">
        <v>200000000</v>
      </c>
      <c r="T734">
        <v>2014</v>
      </c>
      <c r="U734">
        <v>8</v>
      </c>
      <c r="V734" s="3">
        <f t="shared" si="46"/>
        <v>33.914985999999999</v>
      </c>
      <c r="W734" s="3"/>
      <c r="AH734" t="str">
        <v>Colin Strause</v>
      </c>
      <c r="AI734" s="4">
        <f t="shared" si="47"/>
        <v>4.5500000000000007</v>
      </c>
    </row>
    <row r="735" spans="1:35" x14ac:dyDescent="0.3">
      <c r="A735" t="s">
        <v>9</v>
      </c>
      <c r="B735" t="s">
        <v>431</v>
      </c>
      <c r="C735">
        <v>98</v>
      </c>
      <c r="D735">
        <v>39800000</v>
      </c>
      <c r="E735" s="3">
        <f t="shared" si="44"/>
        <v>39.799999999999997</v>
      </c>
      <c r="F735" t="s">
        <v>205</v>
      </c>
      <c r="G735" t="s">
        <v>1797</v>
      </c>
      <c r="N735" t="s">
        <v>2531</v>
      </c>
      <c r="O735" t="s">
        <v>12</v>
      </c>
      <c r="P735" t="s">
        <v>13</v>
      </c>
      <c r="Q735" t="s">
        <v>90</v>
      </c>
      <c r="R735" s="3">
        <f t="shared" si="45"/>
        <v>6</v>
      </c>
      <c r="S735">
        <v>6000000</v>
      </c>
      <c r="T735">
        <v>1980</v>
      </c>
      <c r="U735">
        <v>7.4</v>
      </c>
      <c r="V735" s="3">
        <f t="shared" si="46"/>
        <v>33.799999999999997</v>
      </c>
      <c r="W735" s="3"/>
      <c r="AH735" t="str">
        <v>Elizabeth Allen Rosenbaum</v>
      </c>
      <c r="AI735" s="4">
        <f t="shared" si="47"/>
        <v>6</v>
      </c>
    </row>
    <row r="736" spans="1:35" x14ac:dyDescent="0.3">
      <c r="A736" t="s">
        <v>9</v>
      </c>
      <c r="B736" t="s">
        <v>699</v>
      </c>
      <c r="C736">
        <v>84</v>
      </c>
      <c r="D736">
        <v>55762229</v>
      </c>
      <c r="E736" s="3">
        <f t="shared" si="44"/>
        <v>55.762228999999998</v>
      </c>
      <c r="F736" t="s">
        <v>205</v>
      </c>
      <c r="G736" t="s">
        <v>1787</v>
      </c>
      <c r="N736" t="s">
        <v>2532</v>
      </c>
      <c r="O736" t="s">
        <v>12</v>
      </c>
      <c r="P736" t="s">
        <v>13</v>
      </c>
      <c r="Q736" t="s">
        <v>14</v>
      </c>
      <c r="R736" s="3">
        <f t="shared" si="45"/>
        <v>22</v>
      </c>
      <c r="S736">
        <v>22000000</v>
      </c>
      <c r="T736">
        <v>2001</v>
      </c>
      <c r="U736">
        <v>4.8</v>
      </c>
      <c r="V736" s="3">
        <f t="shared" si="46"/>
        <v>33.762228999999998</v>
      </c>
      <c r="W736" s="3"/>
      <c r="AH736" t="str">
        <v>Paul Michael Glaser</v>
      </c>
      <c r="AI736" s="4">
        <f t="shared" si="47"/>
        <v>6.6</v>
      </c>
    </row>
    <row r="737" spans="1:35" x14ac:dyDescent="0.3">
      <c r="A737" t="s">
        <v>9</v>
      </c>
      <c r="B737" t="s">
        <v>1186</v>
      </c>
      <c r="C737">
        <v>83</v>
      </c>
      <c r="D737">
        <v>46729374</v>
      </c>
      <c r="E737" s="3">
        <f t="shared" si="44"/>
        <v>46.729374</v>
      </c>
      <c r="F737" t="s">
        <v>205</v>
      </c>
      <c r="G737" t="s">
        <v>1796</v>
      </c>
      <c r="N737" t="s">
        <v>2533</v>
      </c>
      <c r="O737" t="s">
        <v>12</v>
      </c>
      <c r="P737" t="s">
        <v>13</v>
      </c>
      <c r="Q737" t="s">
        <v>14</v>
      </c>
      <c r="R737" s="3">
        <f t="shared" si="45"/>
        <v>13</v>
      </c>
      <c r="S737">
        <v>13000000</v>
      </c>
      <c r="T737">
        <v>2000</v>
      </c>
      <c r="U737">
        <v>5.5</v>
      </c>
      <c r="V737" s="3">
        <f t="shared" si="46"/>
        <v>33.729374</v>
      </c>
      <c r="W737" s="3"/>
      <c r="AH737" t="str">
        <v>Kris Isacsson</v>
      </c>
      <c r="AI737" s="4">
        <f t="shared" si="47"/>
        <v>4.9000000000000004</v>
      </c>
    </row>
    <row r="738" spans="1:35" x14ac:dyDescent="0.3">
      <c r="A738" t="s">
        <v>9</v>
      </c>
      <c r="B738" t="s">
        <v>493</v>
      </c>
      <c r="C738">
        <v>180</v>
      </c>
      <c r="D738">
        <v>51600000</v>
      </c>
      <c r="E738" s="3">
        <f t="shared" si="44"/>
        <v>51.6</v>
      </c>
      <c r="F738" t="s">
        <v>1793</v>
      </c>
      <c r="G738" t="s">
        <v>356</v>
      </c>
      <c r="H738" t="s">
        <v>1794</v>
      </c>
      <c r="I738" t="s">
        <v>1798</v>
      </c>
      <c r="N738" t="s">
        <v>2534</v>
      </c>
      <c r="O738" t="s">
        <v>12</v>
      </c>
      <c r="P738" t="s">
        <v>13</v>
      </c>
      <c r="Q738" t="s">
        <v>90</v>
      </c>
      <c r="R738" s="3">
        <f t="shared" si="45"/>
        <v>18</v>
      </c>
      <c r="S738">
        <v>18000000</v>
      </c>
      <c r="T738">
        <v>1984</v>
      </c>
      <c r="U738">
        <v>8.3000000000000007</v>
      </c>
      <c r="V738" s="3">
        <f t="shared" si="46"/>
        <v>33.6</v>
      </c>
      <c r="W738" s="3"/>
      <c r="AH738" t="str">
        <v>Tim Blake Nelson</v>
      </c>
      <c r="AI738" s="4">
        <f t="shared" si="47"/>
        <v>6.2</v>
      </c>
    </row>
    <row r="739" spans="1:35" x14ac:dyDescent="0.3">
      <c r="A739" t="s">
        <v>9</v>
      </c>
      <c r="B739" t="s">
        <v>750</v>
      </c>
      <c r="C739">
        <v>117</v>
      </c>
      <c r="D739">
        <v>43100000</v>
      </c>
      <c r="E739" s="3">
        <f t="shared" si="44"/>
        <v>43.1</v>
      </c>
      <c r="F739" t="s">
        <v>171</v>
      </c>
      <c r="G739" t="s">
        <v>134</v>
      </c>
      <c r="H739" t="s">
        <v>918</v>
      </c>
      <c r="N739" t="s">
        <v>2535</v>
      </c>
      <c r="O739" t="s">
        <v>12</v>
      </c>
      <c r="P739" t="s">
        <v>17</v>
      </c>
      <c r="Q739" t="s">
        <v>591</v>
      </c>
      <c r="R739" s="3">
        <f t="shared" si="45"/>
        <v>9.5</v>
      </c>
      <c r="S739">
        <v>9500000</v>
      </c>
      <c r="T739">
        <v>1967</v>
      </c>
      <c r="U739">
        <v>6.9</v>
      </c>
      <c r="V739" s="3">
        <f t="shared" si="46"/>
        <v>33.6</v>
      </c>
      <c r="W739" s="3"/>
      <c r="AH739" t="str">
        <v>Jennifer Flackett</v>
      </c>
      <c r="AI739" s="4">
        <f t="shared" si="47"/>
        <v>6</v>
      </c>
    </row>
    <row r="740" spans="1:35" x14ac:dyDescent="0.3">
      <c r="A740" t="s">
        <v>9</v>
      </c>
      <c r="B740" t="s">
        <v>170</v>
      </c>
      <c r="C740">
        <v>81</v>
      </c>
      <c r="D740">
        <v>46563158</v>
      </c>
      <c r="E740" s="3">
        <f t="shared" si="44"/>
        <v>46.563158000000001</v>
      </c>
      <c r="F740" t="s">
        <v>1792</v>
      </c>
      <c r="G740" t="s">
        <v>918</v>
      </c>
      <c r="N740" t="s">
        <v>2536</v>
      </c>
      <c r="O740" t="s">
        <v>12</v>
      </c>
      <c r="P740" t="s">
        <v>13</v>
      </c>
      <c r="Q740" t="s">
        <v>90</v>
      </c>
      <c r="R740" s="3">
        <f t="shared" si="45"/>
        <v>13</v>
      </c>
      <c r="S740">
        <v>13000000</v>
      </c>
      <c r="T740">
        <v>2002</v>
      </c>
      <c r="U740">
        <v>7.1</v>
      </c>
      <c r="V740" s="3">
        <f t="shared" si="46"/>
        <v>33.563158000000001</v>
      </c>
      <c r="W740" s="3"/>
      <c r="AH740" t="str">
        <v>Benh Zeitlin</v>
      </c>
      <c r="AI740" s="4">
        <f t="shared" si="47"/>
        <v>7.3</v>
      </c>
    </row>
    <row r="741" spans="1:35" x14ac:dyDescent="0.3">
      <c r="A741" t="s">
        <v>9</v>
      </c>
      <c r="B741" t="s">
        <v>1046</v>
      </c>
      <c r="C741">
        <v>80</v>
      </c>
      <c r="D741">
        <v>51053787</v>
      </c>
      <c r="E741" s="3">
        <f t="shared" si="44"/>
        <v>51.053787</v>
      </c>
      <c r="F741" t="s">
        <v>171</v>
      </c>
      <c r="G741" t="s">
        <v>1790</v>
      </c>
      <c r="H741" t="s">
        <v>205</v>
      </c>
      <c r="I741" t="s">
        <v>1792</v>
      </c>
      <c r="J741" t="s">
        <v>1789</v>
      </c>
      <c r="N741" t="s">
        <v>2537</v>
      </c>
      <c r="O741" t="s">
        <v>12</v>
      </c>
      <c r="P741" t="s">
        <v>13</v>
      </c>
      <c r="Q741" t="s">
        <v>24</v>
      </c>
      <c r="R741" s="3">
        <f t="shared" si="45"/>
        <v>17.5</v>
      </c>
      <c r="S741">
        <v>17500000</v>
      </c>
      <c r="T741">
        <v>2005</v>
      </c>
      <c r="U741">
        <v>6.5</v>
      </c>
      <c r="V741" s="3">
        <f t="shared" si="46"/>
        <v>33.553787</v>
      </c>
      <c r="W741" s="3"/>
      <c r="AH741" t="str">
        <v>John Dahl</v>
      </c>
      <c r="AI741" s="4">
        <f t="shared" si="47"/>
        <v>6.8</v>
      </c>
    </row>
    <row r="742" spans="1:35" x14ac:dyDescent="0.3">
      <c r="A742" t="s">
        <v>9</v>
      </c>
      <c r="B742" t="s">
        <v>405</v>
      </c>
      <c r="C742">
        <v>100</v>
      </c>
      <c r="D742">
        <v>63536011</v>
      </c>
      <c r="E742" s="3">
        <f t="shared" si="44"/>
        <v>63.536011000000002</v>
      </c>
      <c r="F742" t="s">
        <v>205</v>
      </c>
      <c r="G742" t="s">
        <v>356</v>
      </c>
      <c r="H742" t="s">
        <v>1788</v>
      </c>
      <c r="N742" t="s">
        <v>2538</v>
      </c>
      <c r="O742" t="s">
        <v>12</v>
      </c>
      <c r="P742" t="s">
        <v>13</v>
      </c>
      <c r="Q742" t="s">
        <v>14</v>
      </c>
      <c r="R742" s="3">
        <f t="shared" si="45"/>
        <v>30</v>
      </c>
      <c r="S742">
        <v>30000000</v>
      </c>
      <c r="T742">
        <v>2012</v>
      </c>
      <c r="U742">
        <v>6.3</v>
      </c>
      <c r="V742" s="3">
        <f t="shared" si="46"/>
        <v>33.536011000000002</v>
      </c>
      <c r="W742" s="3"/>
      <c r="AH742" t="str">
        <v>Mel Gibson</v>
      </c>
      <c r="AI742" s="4">
        <f t="shared" si="47"/>
        <v>7.7666666666666657</v>
      </c>
    </row>
    <row r="743" spans="1:35" x14ac:dyDescent="0.3">
      <c r="A743" t="s">
        <v>9</v>
      </c>
      <c r="B743" t="s">
        <v>515</v>
      </c>
      <c r="C743">
        <v>115</v>
      </c>
      <c r="D743">
        <v>60491560</v>
      </c>
      <c r="E743" s="3">
        <f t="shared" si="44"/>
        <v>60.49156</v>
      </c>
      <c r="F743" t="s">
        <v>1792</v>
      </c>
      <c r="G743" t="s">
        <v>356</v>
      </c>
      <c r="H743" t="s">
        <v>1796</v>
      </c>
      <c r="I743" t="s">
        <v>918</v>
      </c>
      <c r="N743" t="s">
        <v>2539</v>
      </c>
      <c r="O743" t="s">
        <v>12</v>
      </c>
      <c r="P743" t="s">
        <v>13</v>
      </c>
      <c r="Q743" t="s">
        <v>90</v>
      </c>
      <c r="R743" s="3">
        <f t="shared" si="45"/>
        <v>27</v>
      </c>
      <c r="S743">
        <v>27000000</v>
      </c>
      <c r="T743">
        <v>1997</v>
      </c>
      <c r="U743">
        <v>6.6</v>
      </c>
      <c r="V743" s="3">
        <f t="shared" si="46"/>
        <v>33.49156</v>
      </c>
      <c r="W743" s="3"/>
      <c r="AH743" t="str">
        <v>Daniel Barnz</v>
      </c>
      <c r="AI743" s="4">
        <f t="shared" si="47"/>
        <v>5.6</v>
      </c>
    </row>
    <row r="744" spans="1:35" x14ac:dyDescent="0.3">
      <c r="A744" t="s">
        <v>9</v>
      </c>
      <c r="B744" t="s">
        <v>233</v>
      </c>
      <c r="C744">
        <v>87</v>
      </c>
      <c r="D744">
        <v>93375151</v>
      </c>
      <c r="E744" s="3">
        <f t="shared" si="44"/>
        <v>93.375151000000002</v>
      </c>
      <c r="F744" t="s">
        <v>171</v>
      </c>
      <c r="G744" t="s">
        <v>205</v>
      </c>
      <c r="H744" t="s">
        <v>1789</v>
      </c>
      <c r="I744" t="s">
        <v>1786</v>
      </c>
      <c r="N744" t="s">
        <v>2540</v>
      </c>
      <c r="O744" t="s">
        <v>12</v>
      </c>
      <c r="P744" t="s">
        <v>13</v>
      </c>
      <c r="Q744" t="s">
        <v>24</v>
      </c>
      <c r="R744" s="3">
        <f t="shared" si="45"/>
        <v>60</v>
      </c>
      <c r="S744">
        <v>60000000</v>
      </c>
      <c r="T744">
        <v>2001</v>
      </c>
      <c r="U744">
        <v>5.2</v>
      </c>
      <c r="V744" s="3">
        <f t="shared" si="46"/>
        <v>33.375151000000002</v>
      </c>
      <c r="W744" s="3"/>
      <c r="AH744" t="str">
        <v>Patrick Tatopoulos</v>
      </c>
      <c r="AI744" s="4">
        <f t="shared" si="47"/>
        <v>6.6</v>
      </c>
    </row>
    <row r="745" spans="1:35" x14ac:dyDescent="0.3">
      <c r="A745" t="s">
        <v>9</v>
      </c>
      <c r="B745" t="s">
        <v>35</v>
      </c>
      <c r="C745">
        <v>186</v>
      </c>
      <c r="D745">
        <v>258355354</v>
      </c>
      <c r="E745" s="3">
        <f t="shared" si="44"/>
        <v>258.35535399999998</v>
      </c>
      <c r="F745" t="s">
        <v>134</v>
      </c>
      <c r="G745" t="s">
        <v>1786</v>
      </c>
      <c r="N745" t="s">
        <v>2541</v>
      </c>
      <c r="O745" t="s">
        <v>12</v>
      </c>
      <c r="P745" t="s">
        <v>13</v>
      </c>
      <c r="Q745" t="s">
        <v>14</v>
      </c>
      <c r="R745" s="3">
        <f t="shared" si="45"/>
        <v>225</v>
      </c>
      <c r="S745">
        <v>225000000</v>
      </c>
      <c r="T745">
        <v>2013</v>
      </c>
      <c r="U745">
        <v>7.9</v>
      </c>
      <c r="V745" s="3">
        <f t="shared" si="46"/>
        <v>33.355353999999977</v>
      </c>
      <c r="W745" s="3"/>
      <c r="AH745" t="str">
        <v>Newt Arnold</v>
      </c>
      <c r="AI745" s="4">
        <f t="shared" si="47"/>
        <v>6.8</v>
      </c>
    </row>
    <row r="746" spans="1:35" x14ac:dyDescent="0.3">
      <c r="A746" t="s">
        <v>9</v>
      </c>
      <c r="B746" t="s">
        <v>150</v>
      </c>
      <c r="C746">
        <v>130</v>
      </c>
      <c r="D746">
        <v>103338338</v>
      </c>
      <c r="E746" s="3">
        <f t="shared" si="44"/>
        <v>103.33833799999999</v>
      </c>
      <c r="F746" t="s">
        <v>356</v>
      </c>
      <c r="G746" t="s">
        <v>1798</v>
      </c>
      <c r="H746" t="s">
        <v>1791</v>
      </c>
      <c r="N746" t="s">
        <v>2542</v>
      </c>
      <c r="O746" t="s">
        <v>12</v>
      </c>
      <c r="P746" t="s">
        <v>13</v>
      </c>
      <c r="Q746" t="s">
        <v>14</v>
      </c>
      <c r="R746" s="3">
        <f t="shared" si="45"/>
        <v>70</v>
      </c>
      <c r="S746">
        <v>70000000</v>
      </c>
      <c r="T746">
        <v>2006</v>
      </c>
      <c r="U746">
        <v>6.5</v>
      </c>
      <c r="V746" s="3">
        <f t="shared" si="46"/>
        <v>33.338337999999993</v>
      </c>
      <c r="W746" s="3"/>
      <c r="AH746" t="str">
        <v>Tuck Tucker</v>
      </c>
      <c r="AI746" s="4">
        <f t="shared" si="47"/>
        <v>5.9</v>
      </c>
    </row>
    <row r="747" spans="1:35" x14ac:dyDescent="0.3">
      <c r="A747" t="s">
        <v>9</v>
      </c>
      <c r="B747" t="s">
        <v>407</v>
      </c>
      <c r="C747">
        <v>101</v>
      </c>
      <c r="D747">
        <v>93307796</v>
      </c>
      <c r="E747" s="3">
        <f t="shared" si="44"/>
        <v>93.307795999999996</v>
      </c>
      <c r="F747" t="s">
        <v>205</v>
      </c>
      <c r="G747" t="s">
        <v>1788</v>
      </c>
      <c r="N747" t="s">
        <v>2543</v>
      </c>
      <c r="O747" t="s">
        <v>12</v>
      </c>
      <c r="P747" t="s">
        <v>13</v>
      </c>
      <c r="Q747" t="s">
        <v>14</v>
      </c>
      <c r="R747" s="3">
        <f t="shared" si="45"/>
        <v>60</v>
      </c>
      <c r="S747">
        <v>60000000</v>
      </c>
      <c r="T747">
        <v>2002</v>
      </c>
      <c r="U747">
        <v>6.1</v>
      </c>
      <c r="V747" s="3">
        <f t="shared" si="46"/>
        <v>33.307795999999996</v>
      </c>
      <c r="W747" s="3"/>
      <c r="AH747" t="str">
        <v>Michael Gornick</v>
      </c>
      <c r="AI747" s="4">
        <f t="shared" si="47"/>
        <v>6</v>
      </c>
    </row>
    <row r="748" spans="1:35" x14ac:dyDescent="0.3">
      <c r="A748" t="s">
        <v>9</v>
      </c>
      <c r="B748" t="s">
        <v>59</v>
      </c>
      <c r="C748">
        <v>94</v>
      </c>
      <c r="D748">
        <v>125305545</v>
      </c>
      <c r="E748" s="3">
        <f t="shared" si="44"/>
        <v>125.305545</v>
      </c>
      <c r="F748" t="s">
        <v>171</v>
      </c>
      <c r="G748" t="s">
        <v>134</v>
      </c>
      <c r="H748" t="s">
        <v>205</v>
      </c>
      <c r="I748" t="s">
        <v>1792</v>
      </c>
      <c r="J748" t="s">
        <v>918</v>
      </c>
      <c r="N748" t="s">
        <v>2544</v>
      </c>
      <c r="O748" t="s">
        <v>12</v>
      </c>
      <c r="P748" t="s">
        <v>13</v>
      </c>
      <c r="Q748" t="s">
        <v>14</v>
      </c>
      <c r="R748" s="3">
        <f t="shared" si="45"/>
        <v>92</v>
      </c>
      <c r="S748">
        <v>92000000</v>
      </c>
      <c r="T748">
        <v>2000</v>
      </c>
      <c r="U748">
        <v>5.5</v>
      </c>
      <c r="V748" s="3">
        <f t="shared" si="46"/>
        <v>33.305544999999995</v>
      </c>
      <c r="W748" s="3"/>
      <c r="AH748" t="str">
        <v>David Dobkin</v>
      </c>
      <c r="AI748" s="4">
        <f t="shared" si="47"/>
        <v>6.65</v>
      </c>
    </row>
    <row r="749" spans="1:35" x14ac:dyDescent="0.3">
      <c r="A749" t="s">
        <v>9</v>
      </c>
      <c r="B749" t="s">
        <v>664</v>
      </c>
      <c r="C749">
        <v>98</v>
      </c>
      <c r="D749">
        <v>57262492</v>
      </c>
      <c r="E749" s="3">
        <f t="shared" si="44"/>
        <v>57.262492000000002</v>
      </c>
      <c r="F749" t="s">
        <v>205</v>
      </c>
      <c r="G749" t="s">
        <v>1792</v>
      </c>
      <c r="N749" t="s">
        <v>2545</v>
      </c>
      <c r="O749" t="s">
        <v>12</v>
      </c>
      <c r="P749" t="s">
        <v>13</v>
      </c>
      <c r="Q749" t="s">
        <v>90</v>
      </c>
      <c r="R749" s="3">
        <f t="shared" si="45"/>
        <v>24</v>
      </c>
      <c r="S749">
        <v>24000000</v>
      </c>
      <c r="T749">
        <v>2000</v>
      </c>
      <c r="U749">
        <v>6.7</v>
      </c>
      <c r="V749" s="3">
        <f t="shared" si="46"/>
        <v>33.262492000000002</v>
      </c>
      <c r="W749" s="3"/>
      <c r="AH749" t="str">
        <v>Joe Pytka</v>
      </c>
      <c r="AI749" s="4">
        <f t="shared" si="47"/>
        <v>6.3</v>
      </c>
    </row>
    <row r="750" spans="1:35" x14ac:dyDescent="0.3">
      <c r="A750" t="s">
        <v>9</v>
      </c>
      <c r="B750" t="s">
        <v>1245</v>
      </c>
      <c r="C750">
        <v>121</v>
      </c>
      <c r="D750">
        <v>40158000</v>
      </c>
      <c r="E750" s="3">
        <f t="shared" si="44"/>
        <v>40.158000000000001</v>
      </c>
      <c r="F750" t="s">
        <v>356</v>
      </c>
      <c r="G750" t="s">
        <v>1798</v>
      </c>
      <c r="H750" t="s">
        <v>1788</v>
      </c>
      <c r="N750" t="s">
        <v>2546</v>
      </c>
      <c r="O750" t="s">
        <v>12</v>
      </c>
      <c r="P750" t="s">
        <v>36</v>
      </c>
      <c r="Q750" t="s">
        <v>90</v>
      </c>
      <c r="R750" s="3">
        <f t="shared" si="45"/>
        <v>7</v>
      </c>
      <c r="S750">
        <v>7000000</v>
      </c>
      <c r="T750">
        <v>1993</v>
      </c>
      <c r="U750">
        <v>7.6</v>
      </c>
      <c r="V750" s="3">
        <f t="shared" si="46"/>
        <v>33.158000000000001</v>
      </c>
      <c r="W750" s="3"/>
      <c r="AH750" t="str">
        <v>Alex Garland</v>
      </c>
      <c r="AI750" s="4">
        <f t="shared" si="47"/>
        <v>7.7</v>
      </c>
    </row>
    <row r="751" spans="1:35" x14ac:dyDescent="0.3">
      <c r="A751" t="s">
        <v>111</v>
      </c>
      <c r="B751" t="s">
        <v>268</v>
      </c>
      <c r="C751">
        <v>140</v>
      </c>
      <c r="D751">
        <v>120147445</v>
      </c>
      <c r="E751" s="3">
        <f t="shared" si="44"/>
        <v>120.147445</v>
      </c>
      <c r="F751" t="s">
        <v>356</v>
      </c>
      <c r="G751" t="s">
        <v>1794</v>
      </c>
      <c r="H751" t="s">
        <v>1797</v>
      </c>
      <c r="N751" t="s">
        <v>2547</v>
      </c>
      <c r="O751" t="s">
        <v>12</v>
      </c>
      <c r="P751" t="s">
        <v>13</v>
      </c>
      <c r="Q751" t="s">
        <v>14</v>
      </c>
      <c r="R751" s="3">
        <f t="shared" si="45"/>
        <v>87</v>
      </c>
      <c r="S751">
        <v>87000000</v>
      </c>
      <c r="T751">
        <v>2003</v>
      </c>
      <c r="U751">
        <v>7.3</v>
      </c>
      <c r="V751" s="3">
        <f t="shared" si="46"/>
        <v>33.147445000000005</v>
      </c>
      <c r="W751" s="3"/>
      <c r="AH751" t="str">
        <v>Diane English</v>
      </c>
      <c r="AI751" s="4">
        <f t="shared" si="47"/>
        <v>4.9000000000000004</v>
      </c>
    </row>
    <row r="752" spans="1:35" x14ac:dyDescent="0.3">
      <c r="A752" t="s">
        <v>9</v>
      </c>
      <c r="B752" t="s">
        <v>882</v>
      </c>
      <c r="C752">
        <v>101</v>
      </c>
      <c r="D752">
        <v>53146000</v>
      </c>
      <c r="E752" s="3">
        <f t="shared" si="44"/>
        <v>53.146000000000001</v>
      </c>
      <c r="F752" t="s">
        <v>1792</v>
      </c>
      <c r="G752" t="s">
        <v>356</v>
      </c>
      <c r="H752" t="s">
        <v>918</v>
      </c>
      <c r="N752" t="s">
        <v>2548</v>
      </c>
      <c r="O752" t="s">
        <v>12</v>
      </c>
      <c r="P752" t="s">
        <v>13</v>
      </c>
      <c r="Q752" t="s">
        <v>90</v>
      </c>
      <c r="R752" s="3">
        <f t="shared" si="45"/>
        <v>20</v>
      </c>
      <c r="S752">
        <v>20000000</v>
      </c>
      <c r="T752">
        <v>1996</v>
      </c>
      <c r="U752">
        <v>6.1</v>
      </c>
      <c r="V752" s="3">
        <f t="shared" si="46"/>
        <v>33.146000000000001</v>
      </c>
      <c r="W752" s="3"/>
      <c r="AH752" t="str">
        <v>Robert Ben Garant</v>
      </c>
      <c r="AI752" s="4">
        <f t="shared" si="47"/>
        <v>5.9</v>
      </c>
    </row>
    <row r="753" spans="1:35" x14ac:dyDescent="0.3">
      <c r="A753" t="s">
        <v>9</v>
      </c>
      <c r="B753" t="s">
        <v>691</v>
      </c>
      <c r="C753">
        <v>105</v>
      </c>
      <c r="D753">
        <v>67962333</v>
      </c>
      <c r="E753" s="3">
        <f t="shared" si="44"/>
        <v>67.962333000000001</v>
      </c>
      <c r="F753" t="s">
        <v>205</v>
      </c>
      <c r="G753" t="s">
        <v>1788</v>
      </c>
      <c r="N753" t="s">
        <v>2549</v>
      </c>
      <c r="O753" t="s">
        <v>12</v>
      </c>
      <c r="P753" t="s">
        <v>13</v>
      </c>
      <c r="Q753" t="s">
        <v>14</v>
      </c>
      <c r="R753" s="3">
        <f t="shared" si="45"/>
        <v>35</v>
      </c>
      <c r="S753">
        <v>35000000</v>
      </c>
      <c r="T753">
        <v>2005</v>
      </c>
      <c r="U753">
        <v>5.9</v>
      </c>
      <c r="V753" s="3">
        <f t="shared" si="46"/>
        <v>32.962333000000001</v>
      </c>
      <c r="W753" s="3"/>
      <c r="AH753" t="str">
        <v>Dean Israelite</v>
      </c>
      <c r="AI753" s="4">
        <f t="shared" si="47"/>
        <v>6.4</v>
      </c>
    </row>
    <row r="754" spans="1:35" x14ac:dyDescent="0.3">
      <c r="A754" t="s">
        <v>9</v>
      </c>
      <c r="B754" t="s">
        <v>1519</v>
      </c>
      <c r="C754">
        <v>122</v>
      </c>
      <c r="D754">
        <v>33451479</v>
      </c>
      <c r="E754" s="3">
        <f t="shared" si="44"/>
        <v>33.451478999999999</v>
      </c>
      <c r="F754" t="s">
        <v>356</v>
      </c>
      <c r="G754" t="s">
        <v>1788</v>
      </c>
      <c r="N754" t="s">
        <v>2550</v>
      </c>
      <c r="O754" t="s">
        <v>12</v>
      </c>
      <c r="P754" t="s">
        <v>13</v>
      </c>
      <c r="Q754" t="s">
        <v>24</v>
      </c>
      <c r="R754" s="3">
        <f t="shared" si="45"/>
        <v>0.5</v>
      </c>
      <c r="S754">
        <v>500000</v>
      </c>
      <c r="T754">
        <v>2008</v>
      </c>
      <c r="U754">
        <v>6.5</v>
      </c>
      <c r="V754" s="3">
        <f t="shared" si="46"/>
        <v>32.951478999999999</v>
      </c>
      <c r="W754" s="3"/>
      <c r="AH754" t="str">
        <v>Eric Leighton</v>
      </c>
      <c r="AI754" s="4">
        <f t="shared" si="47"/>
        <v>6.5</v>
      </c>
    </row>
    <row r="755" spans="1:35" x14ac:dyDescent="0.3">
      <c r="A755" t="s">
        <v>9</v>
      </c>
      <c r="B755" t="s">
        <v>27</v>
      </c>
      <c r="C755">
        <v>110</v>
      </c>
      <c r="D755">
        <v>58885635</v>
      </c>
      <c r="E755" s="3">
        <f t="shared" si="44"/>
        <v>58.885635000000001</v>
      </c>
      <c r="F755" t="s">
        <v>171</v>
      </c>
      <c r="G755" t="s">
        <v>620</v>
      </c>
      <c r="H755" t="s">
        <v>918</v>
      </c>
      <c r="N755" t="s">
        <v>2551</v>
      </c>
      <c r="O755" t="s">
        <v>12</v>
      </c>
      <c r="P755" t="s">
        <v>13</v>
      </c>
      <c r="Q755" t="s">
        <v>90</v>
      </c>
      <c r="R755" s="3">
        <f t="shared" si="45"/>
        <v>26</v>
      </c>
      <c r="S755">
        <v>26000000</v>
      </c>
      <c r="T755">
        <v>2004</v>
      </c>
      <c r="U755">
        <v>7.4</v>
      </c>
      <c r="V755" s="3">
        <f t="shared" si="46"/>
        <v>32.885635000000001</v>
      </c>
      <c r="W755" s="3"/>
      <c r="AH755" t="str">
        <v>Edward Burns</v>
      </c>
      <c r="AI755" s="4">
        <f t="shared" si="47"/>
        <v>6.35</v>
      </c>
    </row>
    <row r="756" spans="1:35" x14ac:dyDescent="0.3">
      <c r="A756" t="s">
        <v>9</v>
      </c>
      <c r="B756" t="s">
        <v>621</v>
      </c>
      <c r="C756">
        <v>118</v>
      </c>
      <c r="D756">
        <v>62877175</v>
      </c>
      <c r="E756" s="3">
        <f t="shared" si="44"/>
        <v>62.877175000000001</v>
      </c>
      <c r="F756" t="s">
        <v>205</v>
      </c>
      <c r="G756" t="s">
        <v>356</v>
      </c>
      <c r="H756" t="s">
        <v>1788</v>
      </c>
      <c r="N756" t="s">
        <v>2552</v>
      </c>
      <c r="O756" t="s">
        <v>12</v>
      </c>
      <c r="P756" t="s">
        <v>13</v>
      </c>
      <c r="Q756" t="s">
        <v>90</v>
      </c>
      <c r="R756" s="3">
        <f t="shared" si="45"/>
        <v>30</v>
      </c>
      <c r="S756">
        <v>30000000</v>
      </c>
      <c r="T756">
        <v>2008</v>
      </c>
      <c r="U756">
        <v>7.2</v>
      </c>
      <c r="V756" s="3">
        <f t="shared" si="46"/>
        <v>32.877175000000001</v>
      </c>
      <c r="W756" s="3"/>
      <c r="AH756" t="str">
        <v>Ed Gass-Donnelly</v>
      </c>
      <c r="AI756" s="4">
        <f t="shared" si="47"/>
        <v>4</v>
      </c>
    </row>
    <row r="757" spans="1:35" x14ac:dyDescent="0.3">
      <c r="A757" t="s">
        <v>9</v>
      </c>
      <c r="B757" t="s">
        <v>221</v>
      </c>
      <c r="C757">
        <v>87</v>
      </c>
      <c r="D757">
        <v>47860214</v>
      </c>
      <c r="E757" s="3">
        <f t="shared" si="44"/>
        <v>47.860213999999999</v>
      </c>
      <c r="F757" t="s">
        <v>620</v>
      </c>
      <c r="G757" t="s">
        <v>918</v>
      </c>
      <c r="N757" t="s">
        <v>2553</v>
      </c>
      <c r="O757" t="s">
        <v>12</v>
      </c>
      <c r="P757" t="s">
        <v>13</v>
      </c>
      <c r="Q757" t="s">
        <v>14</v>
      </c>
      <c r="R757" s="3">
        <f t="shared" si="45"/>
        <v>15</v>
      </c>
      <c r="S757">
        <v>15000000</v>
      </c>
      <c r="T757">
        <v>2006</v>
      </c>
      <c r="U757">
        <v>5</v>
      </c>
      <c r="V757" s="3">
        <f t="shared" si="46"/>
        <v>32.860213999999999</v>
      </c>
      <c r="W757" s="3"/>
      <c r="AH757" t="str">
        <v>Joe Chappelle</v>
      </c>
      <c r="AI757" s="4">
        <f t="shared" si="47"/>
        <v>4.9000000000000004</v>
      </c>
    </row>
    <row r="758" spans="1:35" x14ac:dyDescent="0.3">
      <c r="A758" t="s">
        <v>9</v>
      </c>
      <c r="B758" t="s">
        <v>115</v>
      </c>
      <c r="C758">
        <v>88</v>
      </c>
      <c r="D758">
        <v>47811275</v>
      </c>
      <c r="E758" s="3">
        <f t="shared" si="44"/>
        <v>47.811275000000002</v>
      </c>
      <c r="F758" t="s">
        <v>134</v>
      </c>
      <c r="G758" t="s">
        <v>205</v>
      </c>
      <c r="H758" t="s">
        <v>1789</v>
      </c>
      <c r="N758" t="s">
        <v>2554</v>
      </c>
      <c r="O758" t="s">
        <v>12</v>
      </c>
      <c r="P758" t="s">
        <v>13</v>
      </c>
      <c r="Q758" t="s">
        <v>24</v>
      </c>
      <c r="R758" s="3">
        <f t="shared" si="45"/>
        <v>15</v>
      </c>
      <c r="S758">
        <v>15000000</v>
      </c>
      <c r="T758">
        <v>2002</v>
      </c>
      <c r="U758">
        <v>5.4</v>
      </c>
      <c r="V758" s="3">
        <f t="shared" si="46"/>
        <v>32.811275000000002</v>
      </c>
      <c r="W758" s="3"/>
      <c r="AH758" t="str">
        <v>John Stockwell</v>
      </c>
      <c r="AI758" s="4">
        <f t="shared" si="47"/>
        <v>5.9666666666666659</v>
      </c>
    </row>
    <row r="759" spans="1:35" x14ac:dyDescent="0.3">
      <c r="A759" t="s">
        <v>9</v>
      </c>
      <c r="B759" t="s">
        <v>15</v>
      </c>
      <c r="C759">
        <v>123</v>
      </c>
      <c r="D759">
        <v>66808615</v>
      </c>
      <c r="E759" s="3">
        <f t="shared" si="44"/>
        <v>66.808615000000003</v>
      </c>
      <c r="F759" t="s">
        <v>134</v>
      </c>
      <c r="G759" t="s">
        <v>205</v>
      </c>
      <c r="H759" t="s">
        <v>1792</v>
      </c>
      <c r="I759" t="s">
        <v>1788</v>
      </c>
      <c r="N759" t="s">
        <v>2555</v>
      </c>
      <c r="O759" t="s">
        <v>12</v>
      </c>
      <c r="P759" t="s">
        <v>13</v>
      </c>
      <c r="Q759" t="s">
        <v>90</v>
      </c>
      <c r="R759" s="3">
        <f t="shared" si="45"/>
        <v>34</v>
      </c>
      <c r="S759">
        <v>34000000</v>
      </c>
      <c r="T759">
        <v>2001</v>
      </c>
      <c r="U759">
        <v>6.1</v>
      </c>
      <c r="V759" s="3">
        <f t="shared" si="46"/>
        <v>32.808615000000003</v>
      </c>
      <c r="W759" s="3"/>
      <c r="AH759" t="str">
        <v>Mark Helfrich</v>
      </c>
      <c r="AI759" s="4">
        <f t="shared" si="47"/>
        <v>5.6</v>
      </c>
    </row>
    <row r="760" spans="1:35" x14ac:dyDescent="0.3">
      <c r="A760" t="s">
        <v>9</v>
      </c>
      <c r="B760" t="s">
        <v>750</v>
      </c>
      <c r="C760">
        <v>123</v>
      </c>
      <c r="D760">
        <v>46800000</v>
      </c>
      <c r="E760" s="3">
        <f t="shared" si="44"/>
        <v>46.8</v>
      </c>
      <c r="F760" t="s">
        <v>171</v>
      </c>
      <c r="G760" t="s">
        <v>134</v>
      </c>
      <c r="H760" t="s">
        <v>1787</v>
      </c>
      <c r="I760" t="s">
        <v>918</v>
      </c>
      <c r="N760" t="s">
        <v>2556</v>
      </c>
      <c r="O760" t="s">
        <v>12</v>
      </c>
      <c r="P760" t="s">
        <v>17</v>
      </c>
      <c r="Q760" t="s">
        <v>24</v>
      </c>
      <c r="R760" s="3">
        <f t="shared" si="45"/>
        <v>14</v>
      </c>
      <c r="S760">
        <v>14000000</v>
      </c>
      <c r="T760">
        <v>1977</v>
      </c>
      <c r="U760">
        <v>7.1</v>
      </c>
      <c r="V760" s="3">
        <f t="shared" si="46"/>
        <v>32.799999999999997</v>
      </c>
      <c r="W760" s="3"/>
      <c r="AH760" t="str">
        <v>Michael Spierig</v>
      </c>
      <c r="AI760" s="4">
        <f t="shared" si="47"/>
        <v>6.5</v>
      </c>
    </row>
    <row r="761" spans="1:35" x14ac:dyDescent="0.3">
      <c r="A761" t="s">
        <v>9</v>
      </c>
      <c r="B761" t="s">
        <v>351</v>
      </c>
      <c r="C761">
        <v>141</v>
      </c>
      <c r="D761">
        <v>100614858</v>
      </c>
      <c r="E761" s="3">
        <f t="shared" si="44"/>
        <v>100.614858</v>
      </c>
      <c r="F761" t="s">
        <v>1786</v>
      </c>
      <c r="G761" t="s">
        <v>1796</v>
      </c>
      <c r="H761" t="s">
        <v>1788</v>
      </c>
      <c r="I761" t="s">
        <v>1787</v>
      </c>
      <c r="J761" t="s">
        <v>918</v>
      </c>
      <c r="N761" t="s">
        <v>2557</v>
      </c>
      <c r="O761" t="s">
        <v>12</v>
      </c>
      <c r="P761" t="s">
        <v>13</v>
      </c>
      <c r="Q761" t="s">
        <v>90</v>
      </c>
      <c r="R761" s="3">
        <f t="shared" si="45"/>
        <v>68</v>
      </c>
      <c r="S761">
        <v>68000000</v>
      </c>
      <c r="T761">
        <v>2001</v>
      </c>
      <c r="U761">
        <v>6.9</v>
      </c>
      <c r="V761" s="3">
        <f t="shared" si="46"/>
        <v>32.614857999999998</v>
      </c>
      <c r="W761" s="3"/>
      <c r="AH761" t="str">
        <v>Andrew Fleming</v>
      </c>
      <c r="AI761" s="4">
        <f t="shared" si="47"/>
        <v>6.15</v>
      </c>
    </row>
    <row r="762" spans="1:35" x14ac:dyDescent="0.3">
      <c r="A762" t="s">
        <v>9</v>
      </c>
      <c r="B762" t="s">
        <v>197</v>
      </c>
      <c r="C762">
        <v>103</v>
      </c>
      <c r="D762">
        <v>142614158</v>
      </c>
      <c r="E762" s="3">
        <f t="shared" si="44"/>
        <v>142.614158</v>
      </c>
      <c r="F762" t="s">
        <v>134</v>
      </c>
      <c r="G762" t="s">
        <v>1790</v>
      </c>
      <c r="H762" t="s">
        <v>205</v>
      </c>
      <c r="I762" t="s">
        <v>1789</v>
      </c>
      <c r="J762" t="s">
        <v>1786</v>
      </c>
      <c r="N762" t="s">
        <v>2558</v>
      </c>
      <c r="O762" t="s">
        <v>12</v>
      </c>
      <c r="P762" t="s">
        <v>13</v>
      </c>
      <c r="Q762" t="s">
        <v>24</v>
      </c>
      <c r="R762" s="3">
        <f t="shared" si="45"/>
        <v>110</v>
      </c>
      <c r="S762">
        <v>110000000</v>
      </c>
      <c r="T762">
        <v>2011</v>
      </c>
      <c r="U762">
        <v>5.5</v>
      </c>
      <c r="V762" s="3">
        <f t="shared" si="46"/>
        <v>32.614158000000003</v>
      </c>
      <c r="W762" s="3"/>
      <c r="AH762" t="str">
        <v>Spike Jonze</v>
      </c>
      <c r="AI762" s="4">
        <f t="shared" si="47"/>
        <v>7.5750000000000002</v>
      </c>
    </row>
    <row r="763" spans="1:35" x14ac:dyDescent="0.3">
      <c r="A763" t="s">
        <v>9</v>
      </c>
      <c r="B763" t="s">
        <v>342</v>
      </c>
      <c r="C763">
        <v>134</v>
      </c>
      <c r="D763">
        <v>67523385</v>
      </c>
      <c r="E763" s="3">
        <f t="shared" si="44"/>
        <v>67.523385000000005</v>
      </c>
      <c r="F763" t="s">
        <v>205</v>
      </c>
      <c r="N763" t="s">
        <v>2559</v>
      </c>
      <c r="O763" t="s">
        <v>12</v>
      </c>
      <c r="P763" t="s">
        <v>13</v>
      </c>
      <c r="Q763" t="s">
        <v>90</v>
      </c>
      <c r="R763" s="3">
        <f t="shared" si="45"/>
        <v>35</v>
      </c>
      <c r="S763">
        <v>35000000</v>
      </c>
      <c r="T763">
        <v>2012</v>
      </c>
      <c r="U763">
        <v>6.2</v>
      </c>
      <c r="V763" s="3">
        <f t="shared" si="46"/>
        <v>32.523385000000005</v>
      </c>
      <c r="W763" s="3"/>
      <c r="AH763" t="str">
        <v>Damien Chazelle</v>
      </c>
      <c r="AI763" s="4">
        <f t="shared" si="47"/>
        <v>8.5</v>
      </c>
    </row>
    <row r="764" spans="1:35" x14ac:dyDescent="0.3">
      <c r="A764" t="s">
        <v>9</v>
      </c>
      <c r="B764" t="s">
        <v>1519</v>
      </c>
      <c r="C764">
        <v>129</v>
      </c>
      <c r="D764">
        <v>34522221</v>
      </c>
      <c r="E764" s="3">
        <f t="shared" si="44"/>
        <v>34.522221000000002</v>
      </c>
      <c r="F764" t="s">
        <v>356</v>
      </c>
      <c r="N764" t="s">
        <v>2560</v>
      </c>
      <c r="O764" t="s">
        <v>12</v>
      </c>
      <c r="P764" t="s">
        <v>13</v>
      </c>
      <c r="Q764" t="s">
        <v>14</v>
      </c>
      <c r="R764" s="3">
        <f t="shared" si="45"/>
        <v>2</v>
      </c>
      <c r="S764">
        <v>2000000</v>
      </c>
      <c r="T764">
        <v>2011</v>
      </c>
      <c r="U764">
        <v>7</v>
      </c>
      <c r="V764" s="3">
        <f t="shared" si="46"/>
        <v>32.522221000000002</v>
      </c>
      <c r="W764" s="3"/>
      <c r="AH764" t="str">
        <v>John McNaughton</v>
      </c>
      <c r="AI764" s="4">
        <f t="shared" si="47"/>
        <v>6.5</v>
      </c>
    </row>
    <row r="765" spans="1:35" x14ac:dyDescent="0.3">
      <c r="A765" t="s">
        <v>9</v>
      </c>
      <c r="B765" t="s">
        <v>486</v>
      </c>
      <c r="C765">
        <v>112</v>
      </c>
      <c r="D765">
        <v>39462438</v>
      </c>
      <c r="E765" s="3">
        <f t="shared" si="44"/>
        <v>39.462437999999999</v>
      </c>
      <c r="F765" t="s">
        <v>356</v>
      </c>
      <c r="G765" t="s">
        <v>1798</v>
      </c>
      <c r="H765" t="s">
        <v>1788</v>
      </c>
      <c r="N765" t="s">
        <v>2561</v>
      </c>
      <c r="O765" t="s">
        <v>12</v>
      </c>
      <c r="P765" t="s">
        <v>13</v>
      </c>
      <c r="Q765" t="s">
        <v>90</v>
      </c>
      <c r="R765" s="3">
        <f t="shared" si="45"/>
        <v>7</v>
      </c>
      <c r="S765">
        <v>7000000</v>
      </c>
      <c r="T765">
        <v>2009</v>
      </c>
      <c r="U765">
        <v>7.3</v>
      </c>
      <c r="V765" s="3">
        <f t="shared" si="46"/>
        <v>32.462437999999999</v>
      </c>
      <c r="W765" s="3"/>
      <c r="AH765" t="str">
        <v>Chia-Liang Liu</v>
      </c>
      <c r="AI765" s="4">
        <f t="shared" si="47"/>
        <v>7.6</v>
      </c>
    </row>
    <row r="766" spans="1:35" x14ac:dyDescent="0.3">
      <c r="A766" t="s">
        <v>9</v>
      </c>
      <c r="B766" t="s">
        <v>202</v>
      </c>
      <c r="C766">
        <v>117</v>
      </c>
      <c r="D766">
        <v>72455275</v>
      </c>
      <c r="E766" s="3">
        <f t="shared" si="44"/>
        <v>72.455275</v>
      </c>
      <c r="F766" t="s">
        <v>171</v>
      </c>
      <c r="G766" t="s">
        <v>134</v>
      </c>
      <c r="H766" t="s">
        <v>356</v>
      </c>
      <c r="I766" t="s">
        <v>1788</v>
      </c>
      <c r="J766" t="s">
        <v>1795</v>
      </c>
      <c r="N766" t="s">
        <v>2562</v>
      </c>
      <c r="O766" t="s">
        <v>12</v>
      </c>
      <c r="P766" t="s">
        <v>13</v>
      </c>
      <c r="Q766" t="s">
        <v>90</v>
      </c>
      <c r="R766" s="3">
        <f t="shared" si="45"/>
        <v>40</v>
      </c>
      <c r="S766">
        <v>40000000</v>
      </c>
      <c r="T766">
        <v>1992</v>
      </c>
      <c r="U766">
        <v>7.8</v>
      </c>
      <c r="V766" s="3">
        <f t="shared" si="46"/>
        <v>32.455275</v>
      </c>
      <c r="W766" s="3"/>
      <c r="AH766" t="str">
        <v>Nicole Holofcener</v>
      </c>
      <c r="AI766" s="4">
        <f t="shared" si="47"/>
        <v>6.6749999999999998</v>
      </c>
    </row>
    <row r="767" spans="1:35" x14ac:dyDescent="0.3">
      <c r="A767" t="s">
        <v>9</v>
      </c>
      <c r="B767" t="s">
        <v>164</v>
      </c>
      <c r="C767">
        <v>111</v>
      </c>
      <c r="D767">
        <v>90356857</v>
      </c>
      <c r="E767" s="3">
        <f t="shared" si="44"/>
        <v>90.356857000000005</v>
      </c>
      <c r="F767" t="s">
        <v>171</v>
      </c>
      <c r="G767" t="s">
        <v>205</v>
      </c>
      <c r="H767" t="s">
        <v>1792</v>
      </c>
      <c r="I767" t="s">
        <v>918</v>
      </c>
      <c r="N767" t="s">
        <v>2563</v>
      </c>
      <c r="O767" t="s">
        <v>12</v>
      </c>
      <c r="P767" t="s">
        <v>13</v>
      </c>
      <c r="Q767" t="s">
        <v>14</v>
      </c>
      <c r="R767" s="3">
        <f t="shared" si="45"/>
        <v>58</v>
      </c>
      <c r="S767">
        <v>58000000</v>
      </c>
      <c r="T767">
        <v>2010</v>
      </c>
      <c r="U767">
        <v>7.1</v>
      </c>
      <c r="V767" s="3">
        <f t="shared" si="46"/>
        <v>32.356857000000005</v>
      </c>
      <c r="W767" s="3"/>
      <c r="AH767" t="str">
        <v>Kimberly Peirce</v>
      </c>
      <c r="AI767" s="4">
        <f t="shared" si="47"/>
        <v>6.666666666666667</v>
      </c>
    </row>
    <row r="768" spans="1:35" x14ac:dyDescent="0.3">
      <c r="A768" t="s">
        <v>9</v>
      </c>
      <c r="B768" t="s">
        <v>66</v>
      </c>
      <c r="C768">
        <v>142</v>
      </c>
      <c r="D768">
        <v>72306065</v>
      </c>
      <c r="E768" s="3">
        <f t="shared" si="44"/>
        <v>72.306065000000004</v>
      </c>
      <c r="F768" t="s">
        <v>356</v>
      </c>
      <c r="G768" t="s">
        <v>1794</v>
      </c>
      <c r="H768" t="s">
        <v>918</v>
      </c>
      <c r="N768" t="s">
        <v>2564</v>
      </c>
      <c r="O768" t="s">
        <v>12</v>
      </c>
      <c r="P768" t="s">
        <v>13</v>
      </c>
      <c r="Q768" t="s">
        <v>14</v>
      </c>
      <c r="R768" s="3">
        <f t="shared" si="45"/>
        <v>40</v>
      </c>
      <c r="S768">
        <v>40000000</v>
      </c>
      <c r="T768">
        <v>2015</v>
      </c>
      <c r="U768">
        <v>7.6</v>
      </c>
      <c r="V768" s="3">
        <f t="shared" si="46"/>
        <v>32.306065000000004</v>
      </c>
      <c r="W768" s="3"/>
      <c r="AH768" t="str">
        <v>Carter Smith</v>
      </c>
      <c r="AI768" s="4">
        <f t="shared" si="47"/>
        <v>5.9</v>
      </c>
    </row>
    <row r="769" spans="1:35" x14ac:dyDescent="0.3">
      <c r="A769" t="s">
        <v>9</v>
      </c>
      <c r="B769" t="s">
        <v>284</v>
      </c>
      <c r="C769">
        <v>90</v>
      </c>
      <c r="D769">
        <v>72266306</v>
      </c>
      <c r="E769" s="3">
        <f t="shared" si="44"/>
        <v>72.266306</v>
      </c>
      <c r="F769" t="s">
        <v>1792</v>
      </c>
      <c r="G769" t="s">
        <v>356</v>
      </c>
      <c r="H769" t="s">
        <v>1796</v>
      </c>
      <c r="I769" t="s">
        <v>918</v>
      </c>
      <c r="N769" t="s">
        <v>2565</v>
      </c>
      <c r="O769" t="s">
        <v>12</v>
      </c>
      <c r="P769" t="s">
        <v>13</v>
      </c>
      <c r="Q769" t="s">
        <v>14</v>
      </c>
      <c r="R769" s="3">
        <f t="shared" si="45"/>
        <v>40</v>
      </c>
      <c r="S769">
        <v>40000000</v>
      </c>
      <c r="T769">
        <v>2008</v>
      </c>
      <c r="U769">
        <v>6.6</v>
      </c>
      <c r="V769" s="3">
        <f t="shared" si="46"/>
        <v>32.266306</v>
      </c>
      <c r="W769" s="3"/>
      <c r="AH769" t="str">
        <v>Rob Hedden</v>
      </c>
      <c r="AI769" s="4">
        <f t="shared" si="47"/>
        <v>4.5</v>
      </c>
    </row>
    <row r="770" spans="1:35" x14ac:dyDescent="0.3">
      <c r="A770" t="s">
        <v>9</v>
      </c>
      <c r="B770" t="s">
        <v>714</v>
      </c>
      <c r="C770">
        <v>122</v>
      </c>
      <c r="D770">
        <v>54235441</v>
      </c>
      <c r="E770" s="3">
        <f t="shared" ref="E770:E833" si="48">D770/1000000</f>
        <v>54.235441000000002</v>
      </c>
      <c r="F770" t="s">
        <v>205</v>
      </c>
      <c r="G770" t="s">
        <v>356</v>
      </c>
      <c r="N770" t="s">
        <v>2566</v>
      </c>
      <c r="O770" t="s">
        <v>12</v>
      </c>
      <c r="P770" t="s">
        <v>13</v>
      </c>
      <c r="Q770" t="s">
        <v>24</v>
      </c>
      <c r="R770" s="3">
        <f t="shared" ref="R770:R833" si="49">S770/1000000</f>
        <v>22</v>
      </c>
      <c r="S770">
        <v>22000000</v>
      </c>
      <c r="T770">
        <v>2014</v>
      </c>
      <c r="U770">
        <v>7.3</v>
      </c>
      <c r="V770" s="3">
        <f t="shared" ref="V770:V833" si="50">E770-R770</f>
        <v>32.235441000000002</v>
      </c>
      <c r="W770" s="3"/>
      <c r="AH770" t="str">
        <v>Florian Henckel von Donnersmarck</v>
      </c>
      <c r="AI770" s="4">
        <f t="shared" ref="AI770:AI833" si="51">AVERAGEIFS($U$2:$U$3724, $B$2:$B$3724, AH770)</f>
        <v>7.25</v>
      </c>
    </row>
    <row r="771" spans="1:35" x14ac:dyDescent="0.3">
      <c r="A771" t="s">
        <v>9</v>
      </c>
      <c r="B771" t="s">
        <v>172</v>
      </c>
      <c r="C771">
        <v>138</v>
      </c>
      <c r="D771">
        <v>112225777</v>
      </c>
      <c r="E771" s="3">
        <f t="shared" si="48"/>
        <v>112.22577699999999</v>
      </c>
      <c r="F771" t="s">
        <v>171</v>
      </c>
      <c r="G771" t="s">
        <v>1792</v>
      </c>
      <c r="H771" t="s">
        <v>1787</v>
      </c>
      <c r="I771" t="s">
        <v>918</v>
      </c>
      <c r="N771" t="s">
        <v>2567</v>
      </c>
      <c r="O771" t="s">
        <v>12</v>
      </c>
      <c r="P771" t="s">
        <v>13</v>
      </c>
      <c r="Q771" t="s">
        <v>90</v>
      </c>
      <c r="R771" s="3">
        <f t="shared" si="49"/>
        <v>80</v>
      </c>
      <c r="S771">
        <v>80000000</v>
      </c>
      <c r="T771">
        <v>1997</v>
      </c>
      <c r="U771">
        <v>7.3</v>
      </c>
      <c r="V771" s="3">
        <f t="shared" si="50"/>
        <v>32.225776999999994</v>
      </c>
      <c r="W771" s="3"/>
      <c r="AH771" t="str">
        <v>John Carney</v>
      </c>
      <c r="AI771" s="4">
        <f t="shared" si="51"/>
        <v>7.65</v>
      </c>
    </row>
    <row r="772" spans="1:35" x14ac:dyDescent="0.3">
      <c r="A772" t="s">
        <v>9</v>
      </c>
      <c r="B772" t="s">
        <v>672</v>
      </c>
      <c r="C772">
        <v>91</v>
      </c>
      <c r="D772">
        <v>36200000</v>
      </c>
      <c r="E772" s="3">
        <f t="shared" si="48"/>
        <v>36.200000000000003</v>
      </c>
      <c r="F772" t="s">
        <v>620</v>
      </c>
      <c r="G772" t="s">
        <v>918</v>
      </c>
      <c r="N772" t="s">
        <v>2568</v>
      </c>
      <c r="O772" t="s">
        <v>12</v>
      </c>
      <c r="P772" t="s">
        <v>13</v>
      </c>
      <c r="Q772" t="s">
        <v>90</v>
      </c>
      <c r="R772" s="3">
        <f t="shared" si="49"/>
        <v>4</v>
      </c>
      <c r="S772">
        <v>4000000</v>
      </c>
      <c r="T772">
        <v>1982</v>
      </c>
      <c r="U772">
        <v>5.7</v>
      </c>
      <c r="V772" s="3">
        <f t="shared" si="50"/>
        <v>32.200000000000003</v>
      </c>
      <c r="W772" s="3"/>
      <c r="AH772" t="str">
        <v>David Koepp</v>
      </c>
      <c r="AI772" s="4">
        <f t="shared" si="51"/>
        <v>6.4599999999999991</v>
      </c>
    </row>
    <row r="773" spans="1:35" x14ac:dyDescent="0.3">
      <c r="A773" t="s">
        <v>9</v>
      </c>
      <c r="B773" t="s">
        <v>399</v>
      </c>
      <c r="C773">
        <v>109</v>
      </c>
      <c r="D773">
        <v>69148997</v>
      </c>
      <c r="E773" s="3">
        <f t="shared" si="48"/>
        <v>69.148996999999994</v>
      </c>
      <c r="F773" t="s">
        <v>205</v>
      </c>
      <c r="G773" t="s">
        <v>1792</v>
      </c>
      <c r="N773" t="s">
        <v>2569</v>
      </c>
      <c r="O773" t="s">
        <v>12</v>
      </c>
      <c r="P773" t="s">
        <v>13</v>
      </c>
      <c r="Q773" t="s">
        <v>14</v>
      </c>
      <c r="R773" s="3">
        <f t="shared" si="49"/>
        <v>37</v>
      </c>
      <c r="S773">
        <v>37000000</v>
      </c>
      <c r="T773">
        <v>2004</v>
      </c>
      <c r="U773">
        <v>5.4</v>
      </c>
      <c r="V773" s="3">
        <f t="shared" si="50"/>
        <v>32.148996999999994</v>
      </c>
      <c r="W773" s="3"/>
      <c r="AH773" t="str">
        <v>Harmony Korine</v>
      </c>
      <c r="AI773" s="4">
        <f t="shared" si="51"/>
        <v>5.3</v>
      </c>
    </row>
    <row r="774" spans="1:35" x14ac:dyDescent="0.3">
      <c r="A774" t="s">
        <v>9</v>
      </c>
      <c r="B774" t="s">
        <v>194</v>
      </c>
      <c r="C774">
        <v>122</v>
      </c>
      <c r="D774">
        <v>117144465</v>
      </c>
      <c r="E774" s="3">
        <f t="shared" si="48"/>
        <v>117.144465</v>
      </c>
      <c r="F774" t="s">
        <v>1792</v>
      </c>
      <c r="G774" t="s">
        <v>918</v>
      </c>
      <c r="N774" t="s">
        <v>2570</v>
      </c>
      <c r="O774" t="s">
        <v>12</v>
      </c>
      <c r="P774" t="s">
        <v>13</v>
      </c>
      <c r="Q774" t="s">
        <v>14</v>
      </c>
      <c r="R774" s="3">
        <f t="shared" si="49"/>
        <v>85</v>
      </c>
      <c r="S774">
        <v>85000000</v>
      </c>
      <c r="T774">
        <v>2007</v>
      </c>
      <c r="U774">
        <v>6.9</v>
      </c>
      <c r="V774" s="3">
        <f t="shared" si="50"/>
        <v>32.144464999999997</v>
      </c>
      <c r="W774" s="3"/>
      <c r="AH774" t="str">
        <v>Jeff Wadlow</v>
      </c>
      <c r="AI774" s="4">
        <f t="shared" si="51"/>
        <v>6.3666666666666671</v>
      </c>
    </row>
    <row r="775" spans="1:35" x14ac:dyDescent="0.3">
      <c r="A775" t="s">
        <v>9</v>
      </c>
      <c r="B775" t="s">
        <v>1372</v>
      </c>
      <c r="C775">
        <v>95</v>
      </c>
      <c r="D775">
        <v>40066497</v>
      </c>
      <c r="E775" s="3">
        <f t="shared" si="48"/>
        <v>40.066496999999998</v>
      </c>
      <c r="F775" t="s">
        <v>356</v>
      </c>
      <c r="G775" t="s">
        <v>1798</v>
      </c>
      <c r="N775" t="s">
        <v>2571</v>
      </c>
      <c r="O775" t="s">
        <v>12</v>
      </c>
      <c r="P775" t="s">
        <v>13</v>
      </c>
      <c r="Q775" t="s">
        <v>14</v>
      </c>
      <c r="R775" s="3">
        <f t="shared" si="49"/>
        <v>8</v>
      </c>
      <c r="S775">
        <v>8000000</v>
      </c>
      <c r="T775">
        <v>2004</v>
      </c>
      <c r="U775">
        <v>3.5</v>
      </c>
      <c r="V775" s="3">
        <f t="shared" si="50"/>
        <v>32.066496999999998</v>
      </c>
      <c r="W775" s="3"/>
      <c r="AH775" t="str">
        <v>Ben Younger</v>
      </c>
      <c r="AI775" s="4">
        <f t="shared" si="51"/>
        <v>7</v>
      </c>
    </row>
    <row r="776" spans="1:35" x14ac:dyDescent="0.3">
      <c r="A776" t="s">
        <v>9</v>
      </c>
      <c r="B776" t="s">
        <v>948</v>
      </c>
      <c r="C776">
        <v>128</v>
      </c>
      <c r="D776">
        <v>52066000</v>
      </c>
      <c r="E776" s="3">
        <f t="shared" si="48"/>
        <v>52.066000000000003</v>
      </c>
      <c r="F776" t="s">
        <v>1793</v>
      </c>
      <c r="G776" t="s">
        <v>356</v>
      </c>
      <c r="H776" t="s">
        <v>1794</v>
      </c>
      <c r="N776" t="s">
        <v>2572</v>
      </c>
      <c r="O776" t="s">
        <v>12</v>
      </c>
      <c r="P776" t="s">
        <v>17</v>
      </c>
      <c r="Q776" t="s">
        <v>14</v>
      </c>
      <c r="R776" s="3">
        <f t="shared" si="49"/>
        <v>20</v>
      </c>
      <c r="S776">
        <v>20000000</v>
      </c>
      <c r="T776">
        <v>2014</v>
      </c>
      <c r="U776">
        <v>7.5</v>
      </c>
      <c r="V776" s="3">
        <f t="shared" si="50"/>
        <v>32.066000000000003</v>
      </c>
      <c r="W776" s="3"/>
      <c r="AH776" t="str">
        <v>Rick Friedberg</v>
      </c>
      <c r="AI776" s="4">
        <f t="shared" si="51"/>
        <v>5.3</v>
      </c>
    </row>
    <row r="777" spans="1:35" x14ac:dyDescent="0.3">
      <c r="A777" t="s">
        <v>9</v>
      </c>
      <c r="B777" t="s">
        <v>37</v>
      </c>
      <c r="C777">
        <v>153</v>
      </c>
      <c r="D777">
        <v>262030663</v>
      </c>
      <c r="E777" s="3">
        <f t="shared" si="48"/>
        <v>262.030663</v>
      </c>
      <c r="F777" t="s">
        <v>171</v>
      </c>
      <c r="G777" t="s">
        <v>134</v>
      </c>
      <c r="H777" t="s">
        <v>1786</v>
      </c>
      <c r="N777" t="s">
        <v>2573</v>
      </c>
      <c r="O777" t="s">
        <v>12</v>
      </c>
      <c r="P777" t="s">
        <v>13</v>
      </c>
      <c r="Q777" t="s">
        <v>14</v>
      </c>
      <c r="R777" s="3">
        <f t="shared" si="49"/>
        <v>230</v>
      </c>
      <c r="S777">
        <v>230000000</v>
      </c>
      <c r="T777">
        <v>2012</v>
      </c>
      <c r="U777">
        <v>7</v>
      </c>
      <c r="V777" s="3">
        <f t="shared" si="50"/>
        <v>32.030663000000004</v>
      </c>
      <c r="W777" s="3"/>
      <c r="AH777" t="str">
        <v>Ron Shelton</v>
      </c>
      <c r="AI777" s="4">
        <f t="shared" si="51"/>
        <v>5.8999999999999995</v>
      </c>
    </row>
    <row r="778" spans="1:35" x14ac:dyDescent="0.3">
      <c r="A778" t="s">
        <v>9</v>
      </c>
      <c r="B778" t="s">
        <v>1527</v>
      </c>
      <c r="C778">
        <v>152</v>
      </c>
      <c r="D778">
        <v>36000000</v>
      </c>
      <c r="E778" s="3">
        <f t="shared" si="48"/>
        <v>36</v>
      </c>
      <c r="F778" t="s">
        <v>356</v>
      </c>
      <c r="G778" t="s">
        <v>1789</v>
      </c>
      <c r="H778" t="s">
        <v>1788</v>
      </c>
      <c r="N778" t="s">
        <v>2574</v>
      </c>
      <c r="O778" t="s">
        <v>12</v>
      </c>
      <c r="P778" t="s">
        <v>13</v>
      </c>
      <c r="Q778" t="s">
        <v>482</v>
      </c>
      <c r="R778" s="3">
        <f t="shared" si="49"/>
        <v>4</v>
      </c>
      <c r="S778">
        <v>4000000</v>
      </c>
      <c r="T778">
        <v>1952</v>
      </c>
      <c r="U778">
        <v>6.7</v>
      </c>
      <c r="V778" s="3">
        <f t="shared" si="50"/>
        <v>32</v>
      </c>
      <c r="W778" s="3"/>
      <c r="AH778" t="str">
        <v>Kasi Lemmons</v>
      </c>
      <c r="AI778" s="4">
        <f t="shared" si="51"/>
        <v>5.85</v>
      </c>
    </row>
    <row r="779" spans="1:35" x14ac:dyDescent="0.3">
      <c r="A779" t="s">
        <v>9</v>
      </c>
      <c r="B779" t="s">
        <v>96</v>
      </c>
      <c r="C779">
        <v>102</v>
      </c>
      <c r="D779">
        <v>176997107</v>
      </c>
      <c r="E779" s="3">
        <f t="shared" si="48"/>
        <v>176.997107</v>
      </c>
      <c r="F779" t="s">
        <v>171</v>
      </c>
      <c r="G779" t="s">
        <v>134</v>
      </c>
      <c r="H779" t="s">
        <v>1790</v>
      </c>
      <c r="I779" t="s">
        <v>205</v>
      </c>
      <c r="J779" t="s">
        <v>1789</v>
      </c>
      <c r="K779" t="s">
        <v>1786</v>
      </c>
      <c r="N779" t="s">
        <v>2575</v>
      </c>
      <c r="O779" t="s">
        <v>12</v>
      </c>
      <c r="P779" t="s">
        <v>13</v>
      </c>
      <c r="Q779" t="s">
        <v>24</v>
      </c>
      <c r="R779" s="3">
        <f t="shared" si="49"/>
        <v>145</v>
      </c>
      <c r="S779">
        <v>145000000</v>
      </c>
      <c r="T779">
        <v>2014</v>
      </c>
      <c r="U779">
        <v>7.9</v>
      </c>
      <c r="V779" s="3">
        <f t="shared" si="50"/>
        <v>31.997107</v>
      </c>
      <c r="W779" s="3"/>
      <c r="AH779" t="str">
        <v>Matt Bettinelli-Olpin</v>
      </c>
      <c r="AI779" s="4">
        <f t="shared" si="51"/>
        <v>4</v>
      </c>
    </row>
    <row r="780" spans="1:35" x14ac:dyDescent="0.3">
      <c r="A780" t="s">
        <v>9</v>
      </c>
      <c r="B780" t="s">
        <v>10</v>
      </c>
      <c r="C780">
        <v>107</v>
      </c>
      <c r="D780">
        <v>38400000</v>
      </c>
      <c r="E780" s="3">
        <f t="shared" si="48"/>
        <v>38.4</v>
      </c>
      <c r="F780" t="s">
        <v>171</v>
      </c>
      <c r="G780" t="s">
        <v>1787</v>
      </c>
      <c r="N780" t="s">
        <v>2576</v>
      </c>
      <c r="O780" t="s">
        <v>12</v>
      </c>
      <c r="P780" t="s">
        <v>17</v>
      </c>
      <c r="Q780" t="s">
        <v>90</v>
      </c>
      <c r="R780" s="3">
        <f t="shared" si="49"/>
        <v>6.5</v>
      </c>
      <c r="S780">
        <v>6500000</v>
      </c>
      <c r="T780">
        <v>1984</v>
      </c>
      <c r="U780">
        <v>8.1</v>
      </c>
      <c r="V780" s="3">
        <f t="shared" si="50"/>
        <v>31.9</v>
      </c>
      <c r="W780" s="3"/>
      <c r="AH780" t="str">
        <v>Christian Ditter</v>
      </c>
      <c r="AI780" s="4">
        <f t="shared" si="51"/>
        <v>6.1</v>
      </c>
    </row>
    <row r="781" spans="1:35" x14ac:dyDescent="0.3">
      <c r="A781" t="s">
        <v>9</v>
      </c>
      <c r="B781" t="s">
        <v>617</v>
      </c>
      <c r="C781">
        <v>85</v>
      </c>
      <c r="D781">
        <v>57859105</v>
      </c>
      <c r="E781" s="3">
        <f t="shared" si="48"/>
        <v>57.859105</v>
      </c>
      <c r="F781" t="s">
        <v>1796</v>
      </c>
      <c r="G781" t="s">
        <v>918</v>
      </c>
      <c r="N781" t="s">
        <v>2577</v>
      </c>
      <c r="O781" t="s">
        <v>12</v>
      </c>
      <c r="P781" t="s">
        <v>13</v>
      </c>
      <c r="Q781" t="s">
        <v>14</v>
      </c>
      <c r="R781" s="3">
        <f t="shared" si="49"/>
        <v>26</v>
      </c>
      <c r="S781">
        <v>26000000</v>
      </c>
      <c r="T781">
        <v>2005</v>
      </c>
      <c r="U781">
        <v>6.5</v>
      </c>
      <c r="V781" s="3">
        <f t="shared" si="50"/>
        <v>31.859105</v>
      </c>
      <c r="W781" s="3"/>
      <c r="AH781" t="str">
        <v>Jonas Elmer</v>
      </c>
      <c r="AI781" s="4">
        <f t="shared" si="51"/>
        <v>5.6</v>
      </c>
    </row>
    <row r="782" spans="1:35" x14ac:dyDescent="0.3">
      <c r="A782" t="s">
        <v>9</v>
      </c>
      <c r="B782" t="s">
        <v>62</v>
      </c>
      <c r="C782">
        <v>120</v>
      </c>
      <c r="D782">
        <v>46338728</v>
      </c>
      <c r="E782" s="3">
        <f t="shared" si="48"/>
        <v>46.338728000000003</v>
      </c>
      <c r="F782" t="s">
        <v>356</v>
      </c>
      <c r="G782" t="s">
        <v>1788</v>
      </c>
      <c r="N782" t="s">
        <v>2578</v>
      </c>
      <c r="O782" t="s">
        <v>12</v>
      </c>
      <c r="P782" t="s">
        <v>13</v>
      </c>
      <c r="Q782" t="s">
        <v>14</v>
      </c>
      <c r="R782" s="3">
        <f t="shared" si="49"/>
        <v>14.5</v>
      </c>
      <c r="S782">
        <v>14500000</v>
      </c>
      <c r="T782">
        <v>1996</v>
      </c>
      <c r="U782">
        <v>6.8</v>
      </c>
      <c r="V782" s="3">
        <f t="shared" si="50"/>
        <v>31.838728000000003</v>
      </c>
      <c r="W782" s="3"/>
      <c r="AH782" t="str">
        <v>Elia Kazan</v>
      </c>
      <c r="AI782" s="4">
        <f t="shared" si="51"/>
        <v>8.1999999999999993</v>
      </c>
    </row>
    <row r="783" spans="1:35" x14ac:dyDescent="0.3">
      <c r="A783" t="s">
        <v>9</v>
      </c>
      <c r="B783" t="s">
        <v>1187</v>
      </c>
      <c r="C783">
        <v>107</v>
      </c>
      <c r="D783">
        <v>44726644</v>
      </c>
      <c r="E783" s="3">
        <f t="shared" si="48"/>
        <v>44.726644</v>
      </c>
      <c r="F783" t="s">
        <v>171</v>
      </c>
      <c r="G783" t="s">
        <v>1792</v>
      </c>
      <c r="H783" t="s">
        <v>356</v>
      </c>
      <c r="I783" t="s">
        <v>918</v>
      </c>
      <c r="J783" t="s">
        <v>1304</v>
      </c>
      <c r="N783" t="s">
        <v>2579</v>
      </c>
      <c r="O783" t="s">
        <v>12</v>
      </c>
      <c r="P783" t="s">
        <v>13</v>
      </c>
      <c r="Q783" t="s">
        <v>90</v>
      </c>
      <c r="R783" s="3">
        <f t="shared" si="49"/>
        <v>13</v>
      </c>
      <c r="S783">
        <v>13000000</v>
      </c>
      <c r="T783">
        <v>1988</v>
      </c>
      <c r="U783">
        <v>6.8</v>
      </c>
      <c r="V783" s="3">
        <f t="shared" si="50"/>
        <v>31.726644</v>
      </c>
      <c r="W783" s="3"/>
      <c r="AH783" t="str">
        <v>Bonnie Hunt</v>
      </c>
      <c r="AI783" s="4">
        <f t="shared" si="51"/>
        <v>6.9</v>
      </c>
    </row>
    <row r="784" spans="1:35" x14ac:dyDescent="0.3">
      <c r="A784" t="s">
        <v>9</v>
      </c>
      <c r="B784" t="s">
        <v>131</v>
      </c>
      <c r="C784">
        <v>99</v>
      </c>
      <c r="D784">
        <v>52691009</v>
      </c>
      <c r="E784" s="3">
        <f t="shared" si="48"/>
        <v>52.691009000000001</v>
      </c>
      <c r="F784" t="s">
        <v>205</v>
      </c>
      <c r="G784" t="s">
        <v>1789</v>
      </c>
      <c r="N784" t="s">
        <v>2580</v>
      </c>
      <c r="O784" t="s">
        <v>12</v>
      </c>
      <c r="P784" t="s">
        <v>13</v>
      </c>
      <c r="Q784" t="s">
        <v>24</v>
      </c>
      <c r="R784" s="3">
        <f t="shared" si="49"/>
        <v>21</v>
      </c>
      <c r="S784">
        <v>21000000</v>
      </c>
      <c r="T784">
        <v>2011</v>
      </c>
      <c r="U784">
        <v>6.6</v>
      </c>
      <c r="V784" s="3">
        <f t="shared" si="50"/>
        <v>31.691009000000001</v>
      </c>
      <c r="W784" s="3"/>
      <c r="AH784" t="str">
        <v>Dominique Othenin-Girard</v>
      </c>
      <c r="AI784" s="4">
        <f t="shared" si="51"/>
        <v>5.2</v>
      </c>
    </row>
    <row r="785" spans="1:35" x14ac:dyDescent="0.3">
      <c r="A785" t="s">
        <v>9</v>
      </c>
      <c r="B785" t="s">
        <v>504</v>
      </c>
      <c r="C785">
        <v>90</v>
      </c>
      <c r="D785">
        <v>81517441</v>
      </c>
      <c r="E785" s="3">
        <f t="shared" si="48"/>
        <v>81.517441000000005</v>
      </c>
      <c r="F785" t="s">
        <v>171</v>
      </c>
      <c r="G785" t="s">
        <v>1792</v>
      </c>
      <c r="H785" t="s">
        <v>356</v>
      </c>
      <c r="I785" t="s">
        <v>918</v>
      </c>
      <c r="N785" t="s">
        <v>2581</v>
      </c>
      <c r="O785" t="s">
        <v>12</v>
      </c>
      <c r="P785" t="s">
        <v>13</v>
      </c>
      <c r="Q785" t="s">
        <v>90</v>
      </c>
      <c r="R785" s="3">
        <f t="shared" si="49"/>
        <v>50</v>
      </c>
      <c r="S785">
        <v>50000000</v>
      </c>
      <c r="T785">
        <v>1999</v>
      </c>
      <c r="U785">
        <v>7.1</v>
      </c>
      <c r="V785" s="3">
        <f t="shared" si="50"/>
        <v>31.517441000000005</v>
      </c>
      <c r="W785" s="3"/>
      <c r="AH785" t="str">
        <v>Phil Joanou</v>
      </c>
      <c r="AI785" s="4">
        <f t="shared" si="51"/>
        <v>6.9</v>
      </c>
    </row>
    <row r="786" spans="1:35" x14ac:dyDescent="0.3">
      <c r="A786" t="s">
        <v>9</v>
      </c>
      <c r="B786" t="s">
        <v>586</v>
      </c>
      <c r="C786">
        <v>134</v>
      </c>
      <c r="D786">
        <v>56505065</v>
      </c>
      <c r="E786" s="3">
        <f t="shared" si="48"/>
        <v>56.505065000000002</v>
      </c>
      <c r="F786" t="s">
        <v>171</v>
      </c>
      <c r="G786" t="s">
        <v>1793</v>
      </c>
      <c r="H786" t="s">
        <v>356</v>
      </c>
      <c r="I786" t="s">
        <v>1794</v>
      </c>
      <c r="J786" t="s">
        <v>1788</v>
      </c>
      <c r="K786" t="s">
        <v>1304</v>
      </c>
      <c r="N786" t="s">
        <v>2582</v>
      </c>
      <c r="O786" t="s">
        <v>12</v>
      </c>
      <c r="P786" t="s">
        <v>13</v>
      </c>
      <c r="Q786" t="s">
        <v>90</v>
      </c>
      <c r="R786" s="3">
        <f t="shared" si="49"/>
        <v>25</v>
      </c>
      <c r="S786">
        <v>25000000</v>
      </c>
      <c r="T786">
        <v>1993</v>
      </c>
      <c r="U786">
        <v>7.8</v>
      </c>
      <c r="V786" s="3">
        <f t="shared" si="50"/>
        <v>31.505065000000002</v>
      </c>
      <c r="W786" s="3"/>
      <c r="AH786" t="str">
        <v>Andrey Konchalovskiy</v>
      </c>
      <c r="AI786" s="4">
        <f t="shared" si="51"/>
        <v>5.35</v>
      </c>
    </row>
    <row r="787" spans="1:35" x14ac:dyDescent="0.3">
      <c r="A787" t="s">
        <v>9</v>
      </c>
      <c r="B787" t="s">
        <v>1008</v>
      </c>
      <c r="C787">
        <v>95</v>
      </c>
      <c r="D787">
        <v>51431160</v>
      </c>
      <c r="E787" s="3">
        <f t="shared" si="48"/>
        <v>51.431159999999998</v>
      </c>
      <c r="F787" t="s">
        <v>205</v>
      </c>
      <c r="G787" t="s">
        <v>1789</v>
      </c>
      <c r="H787" t="s">
        <v>1788</v>
      </c>
      <c r="N787" t="s">
        <v>2583</v>
      </c>
      <c r="O787" t="s">
        <v>12</v>
      </c>
      <c r="P787" t="s">
        <v>13</v>
      </c>
      <c r="Q787" t="s">
        <v>24</v>
      </c>
      <c r="R787" s="3">
        <f t="shared" si="49"/>
        <v>20</v>
      </c>
      <c r="S787">
        <v>20000000</v>
      </c>
      <c r="T787">
        <v>2004</v>
      </c>
      <c r="U787">
        <v>5.9</v>
      </c>
      <c r="V787" s="3">
        <f t="shared" si="50"/>
        <v>31.431159999999998</v>
      </c>
      <c r="W787" s="3"/>
      <c r="AH787" t="str">
        <v>Richard Fleischer</v>
      </c>
      <c r="AI787" s="4">
        <f t="shared" si="51"/>
        <v>6.65</v>
      </c>
    </row>
    <row r="788" spans="1:35" x14ac:dyDescent="0.3">
      <c r="A788" t="s">
        <v>9</v>
      </c>
      <c r="B788" t="s">
        <v>78</v>
      </c>
      <c r="C788">
        <v>91</v>
      </c>
      <c r="D788">
        <v>35385560</v>
      </c>
      <c r="E788" s="3">
        <f t="shared" si="48"/>
        <v>35.385559999999998</v>
      </c>
      <c r="F788" t="s">
        <v>1796</v>
      </c>
      <c r="G788" t="s">
        <v>918</v>
      </c>
      <c r="N788" t="s">
        <v>2584</v>
      </c>
      <c r="O788" t="s">
        <v>12</v>
      </c>
      <c r="P788" t="s">
        <v>13</v>
      </c>
      <c r="Q788" t="s">
        <v>90</v>
      </c>
      <c r="R788" s="3">
        <f t="shared" si="49"/>
        <v>4</v>
      </c>
      <c r="S788">
        <v>4000000</v>
      </c>
      <c r="T788">
        <v>2015</v>
      </c>
      <c r="U788">
        <v>4.5999999999999996</v>
      </c>
      <c r="V788" s="3">
        <f t="shared" si="50"/>
        <v>31.385559999999998</v>
      </c>
      <c r="W788" s="3"/>
      <c r="AH788" t="str">
        <v>Mickey Liddell</v>
      </c>
      <c r="AI788" s="4">
        <f t="shared" si="51"/>
        <v>3.8</v>
      </c>
    </row>
    <row r="789" spans="1:35" x14ac:dyDescent="0.3">
      <c r="A789" t="s">
        <v>9</v>
      </c>
      <c r="B789" t="s">
        <v>761</v>
      </c>
      <c r="C789">
        <v>98</v>
      </c>
      <c r="D789">
        <v>66359959</v>
      </c>
      <c r="E789" s="3">
        <f t="shared" si="48"/>
        <v>66.359959000000003</v>
      </c>
      <c r="F789" t="s">
        <v>205</v>
      </c>
      <c r="G789" t="s">
        <v>620</v>
      </c>
      <c r="H789" t="s">
        <v>1788</v>
      </c>
      <c r="N789" t="s">
        <v>2585</v>
      </c>
      <c r="O789" t="s">
        <v>12</v>
      </c>
      <c r="P789" t="s">
        <v>13</v>
      </c>
      <c r="Q789" t="s">
        <v>14</v>
      </c>
      <c r="R789" s="3">
        <f t="shared" si="49"/>
        <v>35</v>
      </c>
      <c r="S789">
        <v>35000000</v>
      </c>
      <c r="T789">
        <v>2013</v>
      </c>
      <c r="U789">
        <v>6.9</v>
      </c>
      <c r="V789" s="3">
        <f t="shared" si="50"/>
        <v>31.359959000000003</v>
      </c>
      <c r="W789" s="3"/>
      <c r="AH789" t="str">
        <v>Matthew O'Callaghan</v>
      </c>
      <c r="AI789" s="4">
        <f t="shared" si="51"/>
        <v>6.6</v>
      </c>
    </row>
    <row r="790" spans="1:35" x14ac:dyDescent="0.3">
      <c r="A790" t="s">
        <v>9</v>
      </c>
      <c r="B790" t="s">
        <v>537</v>
      </c>
      <c r="C790">
        <v>110</v>
      </c>
      <c r="D790">
        <v>52353636</v>
      </c>
      <c r="E790" s="3">
        <f t="shared" si="48"/>
        <v>52.353636000000002</v>
      </c>
      <c r="F790" t="s">
        <v>205</v>
      </c>
      <c r="G790" t="s">
        <v>356</v>
      </c>
      <c r="N790" t="s">
        <v>2586</v>
      </c>
      <c r="O790" t="s">
        <v>12</v>
      </c>
      <c r="P790" t="s">
        <v>13</v>
      </c>
      <c r="Q790" t="s">
        <v>90</v>
      </c>
      <c r="R790" s="3">
        <f t="shared" si="49"/>
        <v>21</v>
      </c>
      <c r="S790">
        <v>21000000</v>
      </c>
      <c r="T790">
        <v>2001</v>
      </c>
      <c r="U790">
        <v>7.6</v>
      </c>
      <c r="V790" s="3">
        <f t="shared" si="50"/>
        <v>31.353636000000002</v>
      </c>
      <c r="W790" s="3"/>
      <c r="AH790" t="str">
        <v>Leon Ichaso</v>
      </c>
      <c r="AI790" s="4">
        <f t="shared" si="51"/>
        <v>5.9</v>
      </c>
    </row>
    <row r="791" spans="1:35" x14ac:dyDescent="0.3">
      <c r="A791" t="s">
        <v>9</v>
      </c>
      <c r="B791" t="s">
        <v>597</v>
      </c>
      <c r="C791">
        <v>105</v>
      </c>
      <c r="D791">
        <v>71347010</v>
      </c>
      <c r="E791" s="3">
        <f t="shared" si="48"/>
        <v>71.347009999999997</v>
      </c>
      <c r="F791" t="s">
        <v>205</v>
      </c>
      <c r="G791" t="s">
        <v>1788</v>
      </c>
      <c r="N791" t="s">
        <v>2587</v>
      </c>
      <c r="O791" t="s">
        <v>12</v>
      </c>
      <c r="P791" t="s">
        <v>13</v>
      </c>
      <c r="Q791" t="s">
        <v>90</v>
      </c>
      <c r="R791" s="3">
        <f t="shared" si="49"/>
        <v>40</v>
      </c>
      <c r="S791">
        <v>40000000</v>
      </c>
      <c r="T791">
        <v>2009</v>
      </c>
      <c r="U791">
        <v>7.1</v>
      </c>
      <c r="V791" s="3">
        <f t="shared" si="50"/>
        <v>31.347009999999997</v>
      </c>
      <c r="W791" s="3"/>
      <c r="AH791" t="str">
        <v>John Sayles</v>
      </c>
      <c r="AI791" s="4">
        <f t="shared" si="51"/>
        <v>7.2</v>
      </c>
    </row>
    <row r="792" spans="1:35" x14ac:dyDescent="0.3">
      <c r="A792" t="s">
        <v>9</v>
      </c>
      <c r="B792" t="s">
        <v>10</v>
      </c>
      <c r="C792">
        <v>141</v>
      </c>
      <c r="D792">
        <v>146282411</v>
      </c>
      <c r="E792" s="3">
        <f t="shared" si="48"/>
        <v>146.282411</v>
      </c>
      <c r="F792" t="s">
        <v>171</v>
      </c>
      <c r="G792" t="s">
        <v>205</v>
      </c>
      <c r="H792" t="s">
        <v>918</v>
      </c>
      <c r="N792" t="s">
        <v>2588</v>
      </c>
      <c r="O792" t="s">
        <v>12</v>
      </c>
      <c r="P792" t="s">
        <v>13</v>
      </c>
      <c r="Q792" t="s">
        <v>90</v>
      </c>
      <c r="R792" s="3">
        <f t="shared" si="49"/>
        <v>115</v>
      </c>
      <c r="S792">
        <v>115000000</v>
      </c>
      <c r="T792">
        <v>1994</v>
      </c>
      <c r="U792">
        <v>7.2</v>
      </c>
      <c r="V792" s="3">
        <f t="shared" si="50"/>
        <v>31.282410999999996</v>
      </c>
      <c r="W792" s="3"/>
      <c r="AH792" t="str">
        <v>Gregory Widen</v>
      </c>
      <c r="AI792" s="4">
        <f t="shared" si="51"/>
        <v>6.6</v>
      </c>
    </row>
    <row r="793" spans="1:35" x14ac:dyDescent="0.3">
      <c r="A793" t="s">
        <v>9</v>
      </c>
      <c r="B793" t="s">
        <v>330</v>
      </c>
      <c r="C793">
        <v>122</v>
      </c>
      <c r="D793">
        <v>76261036</v>
      </c>
      <c r="E793" s="3">
        <f t="shared" si="48"/>
        <v>76.261036000000004</v>
      </c>
      <c r="F793" t="s">
        <v>1792</v>
      </c>
      <c r="G793" t="s">
        <v>356</v>
      </c>
      <c r="H793" t="s">
        <v>918</v>
      </c>
      <c r="N793" t="s">
        <v>2589</v>
      </c>
      <c r="O793" t="s">
        <v>12</v>
      </c>
      <c r="P793" t="s">
        <v>13</v>
      </c>
      <c r="Q793" t="s">
        <v>90</v>
      </c>
      <c r="R793" s="3">
        <f t="shared" si="49"/>
        <v>45</v>
      </c>
      <c r="S793">
        <v>45000000</v>
      </c>
      <c r="T793">
        <v>2001</v>
      </c>
      <c r="U793">
        <v>7.7</v>
      </c>
      <c r="V793" s="3">
        <f t="shared" si="50"/>
        <v>31.261036000000004</v>
      </c>
      <c r="W793" s="3"/>
      <c r="AH793" t="str">
        <v>Russ Meyer</v>
      </c>
      <c r="AI793" s="4">
        <f t="shared" si="51"/>
        <v>6.2</v>
      </c>
    </row>
    <row r="794" spans="1:35" x14ac:dyDescent="0.3">
      <c r="A794" t="s">
        <v>9</v>
      </c>
      <c r="B794" t="s">
        <v>406</v>
      </c>
      <c r="C794">
        <v>99</v>
      </c>
      <c r="D794">
        <v>101217900</v>
      </c>
      <c r="E794" s="3">
        <f t="shared" si="48"/>
        <v>101.2179</v>
      </c>
      <c r="F794" t="s">
        <v>134</v>
      </c>
      <c r="G794" t="s">
        <v>1790</v>
      </c>
      <c r="H794" t="s">
        <v>1793</v>
      </c>
      <c r="I794" t="s">
        <v>356</v>
      </c>
      <c r="J794" t="s">
        <v>1789</v>
      </c>
      <c r="K794" t="s">
        <v>1786</v>
      </c>
      <c r="L794" t="s">
        <v>1791</v>
      </c>
      <c r="N794" t="s">
        <v>2590</v>
      </c>
      <c r="O794" t="s">
        <v>12</v>
      </c>
      <c r="P794" t="s">
        <v>13</v>
      </c>
      <c r="Q794" t="s">
        <v>24</v>
      </c>
      <c r="R794" s="3">
        <f t="shared" si="49"/>
        <v>70</v>
      </c>
      <c r="S794">
        <v>70000000</v>
      </c>
      <c r="T794">
        <v>1998</v>
      </c>
      <c r="U794">
        <v>7</v>
      </c>
      <c r="V794" s="3">
        <f t="shared" si="50"/>
        <v>31.2179</v>
      </c>
      <c r="W794" s="3"/>
      <c r="AH794" t="str">
        <v>Ernest R. Dickerson</v>
      </c>
      <c r="AI794" s="4">
        <f t="shared" si="51"/>
        <v>6.7</v>
      </c>
    </row>
    <row r="795" spans="1:35" x14ac:dyDescent="0.3">
      <c r="A795" t="s">
        <v>111</v>
      </c>
      <c r="B795" t="s">
        <v>970</v>
      </c>
      <c r="C795">
        <v>108</v>
      </c>
      <c r="D795">
        <v>32000000</v>
      </c>
      <c r="E795" s="3">
        <f t="shared" si="48"/>
        <v>32</v>
      </c>
      <c r="F795" t="s">
        <v>620</v>
      </c>
      <c r="G795" t="s">
        <v>1796</v>
      </c>
      <c r="H795" t="s">
        <v>918</v>
      </c>
      <c r="N795" t="s">
        <v>2591</v>
      </c>
      <c r="O795" t="s">
        <v>12</v>
      </c>
      <c r="P795" t="s">
        <v>13</v>
      </c>
      <c r="Q795" t="s">
        <v>90</v>
      </c>
      <c r="R795" s="3">
        <f t="shared" si="49"/>
        <v>0.80694699999999997</v>
      </c>
      <c r="S795">
        <v>806947</v>
      </c>
      <c r="T795">
        <v>1960</v>
      </c>
      <c r="U795">
        <v>8.5</v>
      </c>
      <c r="V795" s="3">
        <f t="shared" si="50"/>
        <v>31.193052999999999</v>
      </c>
      <c r="W795" s="3"/>
      <c r="AH795" t="str">
        <v>Lone Scherfig</v>
      </c>
      <c r="AI795" s="4">
        <f t="shared" si="51"/>
        <v>7.15</v>
      </c>
    </row>
    <row r="796" spans="1:35" x14ac:dyDescent="0.3">
      <c r="A796" t="s">
        <v>9</v>
      </c>
      <c r="B796" t="s">
        <v>235</v>
      </c>
      <c r="C796">
        <v>88</v>
      </c>
      <c r="D796">
        <v>130174897</v>
      </c>
      <c r="E796" s="3">
        <f t="shared" si="48"/>
        <v>130.17489699999999</v>
      </c>
      <c r="F796" t="s">
        <v>134</v>
      </c>
      <c r="G796" t="s">
        <v>1790</v>
      </c>
      <c r="H796" t="s">
        <v>205</v>
      </c>
      <c r="I796" t="s">
        <v>1789</v>
      </c>
      <c r="N796" t="s">
        <v>2592</v>
      </c>
      <c r="O796" t="s">
        <v>12</v>
      </c>
      <c r="P796" t="s">
        <v>13</v>
      </c>
      <c r="Q796" t="s">
        <v>52</v>
      </c>
      <c r="R796" s="3">
        <f t="shared" si="49"/>
        <v>99</v>
      </c>
      <c r="S796">
        <v>99000000</v>
      </c>
      <c r="T796">
        <v>2015</v>
      </c>
      <c r="U796">
        <v>7.2</v>
      </c>
      <c r="V796" s="3">
        <f t="shared" si="50"/>
        <v>31.174896999999987</v>
      </c>
      <c r="W796" s="3"/>
      <c r="AH796" t="str">
        <v>Mary Harron</v>
      </c>
      <c r="AI796" s="4">
        <f t="shared" si="51"/>
        <v>7.6</v>
      </c>
    </row>
    <row r="797" spans="1:35" x14ac:dyDescent="0.3">
      <c r="A797" t="s">
        <v>9</v>
      </c>
      <c r="B797" t="s">
        <v>1188</v>
      </c>
      <c r="C797">
        <v>102</v>
      </c>
      <c r="D797">
        <v>44134898</v>
      </c>
      <c r="E797" s="3">
        <f t="shared" si="48"/>
        <v>44.134898</v>
      </c>
      <c r="F797" t="s">
        <v>205</v>
      </c>
      <c r="G797" t="s">
        <v>356</v>
      </c>
      <c r="N797" t="s">
        <v>2593</v>
      </c>
      <c r="O797" t="s">
        <v>12</v>
      </c>
      <c r="P797" t="s">
        <v>13</v>
      </c>
      <c r="Q797" t="s">
        <v>14</v>
      </c>
      <c r="R797" s="3">
        <f t="shared" si="49"/>
        <v>13</v>
      </c>
      <c r="S797">
        <v>13000000</v>
      </c>
      <c r="T797">
        <v>2014</v>
      </c>
      <c r="U797">
        <v>7.3</v>
      </c>
      <c r="V797" s="3">
        <f t="shared" si="50"/>
        <v>31.134898</v>
      </c>
      <c r="W797" s="3"/>
      <c r="AH797" t="str">
        <v>Duncan Tucker</v>
      </c>
      <c r="AI797" s="4">
        <f t="shared" si="51"/>
        <v>7.4</v>
      </c>
    </row>
    <row r="798" spans="1:35" x14ac:dyDescent="0.3">
      <c r="A798" t="s">
        <v>9</v>
      </c>
      <c r="B798" t="s">
        <v>510</v>
      </c>
      <c r="C798">
        <v>113</v>
      </c>
      <c r="D798">
        <v>61094903</v>
      </c>
      <c r="E798" s="3">
        <f t="shared" si="48"/>
        <v>61.094903000000002</v>
      </c>
      <c r="F798" t="s">
        <v>171</v>
      </c>
      <c r="G798" t="s">
        <v>1796</v>
      </c>
      <c r="H798" t="s">
        <v>918</v>
      </c>
      <c r="N798" t="s">
        <v>2594</v>
      </c>
      <c r="O798" t="s">
        <v>12</v>
      </c>
      <c r="P798" t="s">
        <v>17</v>
      </c>
      <c r="Q798" t="s">
        <v>14</v>
      </c>
      <c r="R798" s="3">
        <f t="shared" si="49"/>
        <v>30</v>
      </c>
      <c r="S798">
        <v>30000000</v>
      </c>
      <c r="T798">
        <v>2011</v>
      </c>
      <c r="U798">
        <v>6.9</v>
      </c>
      <c r="V798" s="3">
        <f t="shared" si="50"/>
        <v>31.094903000000002</v>
      </c>
      <c r="W798" s="3"/>
      <c r="AH798" t="str">
        <v>Kenneth Lonergan</v>
      </c>
      <c r="AI798" s="4">
        <f t="shared" si="51"/>
        <v>7.1</v>
      </c>
    </row>
    <row r="799" spans="1:35" x14ac:dyDescent="0.3">
      <c r="A799" t="s">
        <v>9</v>
      </c>
      <c r="B799" t="s">
        <v>506</v>
      </c>
      <c r="C799">
        <v>109</v>
      </c>
      <c r="D799">
        <v>81022333</v>
      </c>
      <c r="E799" s="3">
        <f t="shared" si="48"/>
        <v>81.022333000000003</v>
      </c>
      <c r="F799" t="s">
        <v>171</v>
      </c>
      <c r="G799" t="s">
        <v>134</v>
      </c>
      <c r="H799" t="s">
        <v>1796</v>
      </c>
      <c r="I799" t="s">
        <v>1787</v>
      </c>
      <c r="N799" t="s">
        <v>2595</v>
      </c>
      <c r="O799" t="s">
        <v>12</v>
      </c>
      <c r="P799" t="s">
        <v>13</v>
      </c>
      <c r="Q799" t="s">
        <v>14</v>
      </c>
      <c r="R799" s="3">
        <f t="shared" si="49"/>
        <v>50</v>
      </c>
      <c r="S799">
        <v>50000000</v>
      </c>
      <c r="T799">
        <v>1995</v>
      </c>
      <c r="U799">
        <v>5</v>
      </c>
      <c r="V799" s="3">
        <f t="shared" si="50"/>
        <v>31.022333000000003</v>
      </c>
      <c r="W799" s="3"/>
      <c r="AH799" t="str">
        <v>Fred Walton</v>
      </c>
      <c r="AI799" s="4">
        <f t="shared" si="51"/>
        <v>6.2</v>
      </c>
    </row>
    <row r="800" spans="1:35" x14ac:dyDescent="0.3">
      <c r="A800" t="s">
        <v>9</v>
      </c>
      <c r="B800" t="s">
        <v>120</v>
      </c>
      <c r="C800">
        <v>115</v>
      </c>
      <c r="D800">
        <v>181015141</v>
      </c>
      <c r="E800" s="3">
        <f t="shared" si="48"/>
        <v>181.015141</v>
      </c>
      <c r="F800" t="s">
        <v>171</v>
      </c>
      <c r="G800" t="s">
        <v>134</v>
      </c>
      <c r="H800" t="s">
        <v>1786</v>
      </c>
      <c r="N800" t="s">
        <v>2596</v>
      </c>
      <c r="O800" t="s">
        <v>12</v>
      </c>
      <c r="P800" t="s">
        <v>13</v>
      </c>
      <c r="Q800" t="s">
        <v>14</v>
      </c>
      <c r="R800" s="3">
        <f t="shared" si="49"/>
        <v>150</v>
      </c>
      <c r="S800">
        <v>150000000</v>
      </c>
      <c r="T800">
        <v>2011</v>
      </c>
      <c r="U800">
        <v>7</v>
      </c>
      <c r="V800" s="3">
        <f t="shared" si="50"/>
        <v>31.015141</v>
      </c>
      <c r="W800" s="3"/>
      <c r="AH800" t="str">
        <v>Patricia Rozema</v>
      </c>
      <c r="AI800" s="4">
        <f t="shared" si="51"/>
        <v>6.7</v>
      </c>
    </row>
    <row r="801" spans="1:35" x14ac:dyDescent="0.3">
      <c r="A801" t="s">
        <v>9</v>
      </c>
      <c r="B801" t="s">
        <v>932</v>
      </c>
      <c r="C801">
        <v>81</v>
      </c>
      <c r="D801">
        <v>52008288</v>
      </c>
      <c r="E801" s="3">
        <f t="shared" si="48"/>
        <v>52.008288</v>
      </c>
      <c r="F801" t="s">
        <v>1790</v>
      </c>
      <c r="G801" t="s">
        <v>205</v>
      </c>
      <c r="H801" t="s">
        <v>1786</v>
      </c>
      <c r="I801" t="s">
        <v>1791</v>
      </c>
      <c r="N801" t="s">
        <v>2597</v>
      </c>
      <c r="O801" t="s">
        <v>12</v>
      </c>
      <c r="P801" t="s">
        <v>13</v>
      </c>
      <c r="Q801" t="s">
        <v>90</v>
      </c>
      <c r="R801" s="3">
        <f t="shared" si="49"/>
        <v>21</v>
      </c>
      <c r="S801">
        <v>21000000</v>
      </c>
      <c r="T801">
        <v>1999</v>
      </c>
      <c r="U801">
        <v>7.8</v>
      </c>
      <c r="V801" s="3">
        <f t="shared" si="50"/>
        <v>31.008288</v>
      </c>
      <c r="W801" s="3"/>
      <c r="AH801" t="str">
        <v>James Gray</v>
      </c>
      <c r="AI801" s="4">
        <f t="shared" si="51"/>
        <v>6.75</v>
      </c>
    </row>
    <row r="802" spans="1:35" x14ac:dyDescent="0.3">
      <c r="A802" t="s">
        <v>9</v>
      </c>
      <c r="B802" t="s">
        <v>1479</v>
      </c>
      <c r="C802">
        <v>135</v>
      </c>
      <c r="D802">
        <v>36000000</v>
      </c>
      <c r="E802" s="3">
        <f t="shared" si="48"/>
        <v>36</v>
      </c>
      <c r="F802" t="s">
        <v>356</v>
      </c>
      <c r="G802" t="s">
        <v>1794</v>
      </c>
      <c r="N802" t="s">
        <v>2598</v>
      </c>
      <c r="O802" t="s">
        <v>12</v>
      </c>
      <c r="P802" t="s">
        <v>13</v>
      </c>
      <c r="Q802" t="s">
        <v>555</v>
      </c>
      <c r="R802" s="3">
        <f t="shared" si="49"/>
        <v>5</v>
      </c>
      <c r="S802">
        <v>5000000</v>
      </c>
      <c r="T802">
        <v>1953</v>
      </c>
      <c r="U802">
        <v>6.8</v>
      </c>
      <c r="V802" s="3">
        <f t="shared" si="50"/>
        <v>31</v>
      </c>
      <c r="W802" s="3"/>
      <c r="AH802" t="str">
        <v>Steve Bendelack</v>
      </c>
      <c r="AI802" s="4">
        <f t="shared" si="51"/>
        <v>6.3</v>
      </c>
    </row>
    <row r="803" spans="1:35" x14ac:dyDescent="0.3">
      <c r="A803" t="s">
        <v>9</v>
      </c>
      <c r="B803" t="s">
        <v>358</v>
      </c>
      <c r="C803">
        <v>115</v>
      </c>
      <c r="D803">
        <v>55973336</v>
      </c>
      <c r="E803" s="3">
        <f t="shared" si="48"/>
        <v>55.973336000000003</v>
      </c>
      <c r="F803" t="s">
        <v>171</v>
      </c>
      <c r="G803" t="s">
        <v>1792</v>
      </c>
      <c r="H803" t="s">
        <v>918</v>
      </c>
      <c r="N803" t="s">
        <v>2599</v>
      </c>
      <c r="O803" t="s">
        <v>12</v>
      </c>
      <c r="P803" t="s">
        <v>13</v>
      </c>
      <c r="Q803" t="s">
        <v>90</v>
      </c>
      <c r="R803" s="3">
        <f t="shared" si="49"/>
        <v>25</v>
      </c>
      <c r="S803">
        <v>25000000</v>
      </c>
      <c r="T803">
        <v>2000</v>
      </c>
      <c r="U803">
        <v>6.1</v>
      </c>
      <c r="V803" s="3">
        <f t="shared" si="50"/>
        <v>30.973336000000003</v>
      </c>
      <c r="W803" s="3"/>
      <c r="AH803" t="str">
        <v>John Ottman</v>
      </c>
      <c r="AI803" s="4">
        <f t="shared" si="51"/>
        <v>4.0999999999999996</v>
      </c>
    </row>
    <row r="804" spans="1:35" x14ac:dyDescent="0.3">
      <c r="A804" t="s">
        <v>9</v>
      </c>
      <c r="B804" t="s">
        <v>1599</v>
      </c>
      <c r="C804">
        <v>87</v>
      </c>
      <c r="D804">
        <v>33349949</v>
      </c>
      <c r="E804" s="3">
        <f t="shared" si="48"/>
        <v>33.349949000000002</v>
      </c>
      <c r="F804" t="s">
        <v>20</v>
      </c>
      <c r="N804" t="s">
        <v>2600</v>
      </c>
      <c r="O804" t="s">
        <v>12</v>
      </c>
      <c r="P804" t="s">
        <v>13</v>
      </c>
      <c r="Q804" t="s">
        <v>24</v>
      </c>
      <c r="R804" s="3">
        <f t="shared" si="49"/>
        <v>2.5</v>
      </c>
      <c r="S804">
        <v>2500000</v>
      </c>
      <c r="T804">
        <v>2012</v>
      </c>
      <c r="U804">
        <v>5.0999999999999996</v>
      </c>
      <c r="V804" s="3">
        <f t="shared" si="50"/>
        <v>30.849949000000002</v>
      </c>
      <c r="W804" s="3"/>
      <c r="AH804" t="str">
        <v>Grant Heslov</v>
      </c>
      <c r="AI804" s="4">
        <f t="shared" si="51"/>
        <v>6.2</v>
      </c>
    </row>
    <row r="805" spans="1:35" x14ac:dyDescent="0.3">
      <c r="A805" t="s">
        <v>9</v>
      </c>
      <c r="B805" t="s">
        <v>366</v>
      </c>
      <c r="C805">
        <v>114</v>
      </c>
      <c r="D805">
        <v>70836296</v>
      </c>
      <c r="E805" s="3">
        <f t="shared" si="48"/>
        <v>70.836296000000004</v>
      </c>
      <c r="F805" t="s">
        <v>205</v>
      </c>
      <c r="G805" t="s">
        <v>356</v>
      </c>
      <c r="H805" t="s">
        <v>1786</v>
      </c>
      <c r="I805" t="s">
        <v>1788</v>
      </c>
      <c r="N805" t="s">
        <v>2601</v>
      </c>
      <c r="O805" t="s">
        <v>12</v>
      </c>
      <c r="P805" t="s">
        <v>13</v>
      </c>
      <c r="Q805" t="s">
        <v>14</v>
      </c>
      <c r="R805" s="3">
        <f t="shared" si="49"/>
        <v>40</v>
      </c>
      <c r="S805">
        <v>40000000</v>
      </c>
      <c r="T805">
        <v>2001</v>
      </c>
      <c r="U805">
        <v>5.9</v>
      </c>
      <c r="V805" s="3">
        <f t="shared" si="50"/>
        <v>30.836296000000004</v>
      </c>
      <c r="W805" s="3"/>
      <c r="AH805" t="str">
        <v>Dustin Hoffman</v>
      </c>
      <c r="AI805" s="4">
        <f t="shared" si="51"/>
        <v>6.8</v>
      </c>
    </row>
    <row r="806" spans="1:35" x14ac:dyDescent="0.3">
      <c r="A806" t="s">
        <v>9</v>
      </c>
      <c r="B806" t="s">
        <v>1301</v>
      </c>
      <c r="C806">
        <v>97</v>
      </c>
      <c r="D806">
        <v>32600000</v>
      </c>
      <c r="E806" s="3">
        <f t="shared" si="48"/>
        <v>32.6</v>
      </c>
      <c r="F806" t="s">
        <v>620</v>
      </c>
      <c r="G806" t="s">
        <v>918</v>
      </c>
      <c r="N806" t="s">
        <v>2602</v>
      </c>
      <c r="O806" t="s">
        <v>12</v>
      </c>
      <c r="P806" t="s">
        <v>13</v>
      </c>
      <c r="Q806" t="s">
        <v>90</v>
      </c>
      <c r="R806" s="3">
        <f t="shared" si="49"/>
        <v>1.8</v>
      </c>
      <c r="S806">
        <v>1800000</v>
      </c>
      <c r="T806">
        <v>1984</v>
      </c>
      <c r="U806">
        <v>5.9</v>
      </c>
      <c r="V806" s="3">
        <f t="shared" si="50"/>
        <v>30.8</v>
      </c>
      <c r="W806" s="3"/>
      <c r="AH806" t="str">
        <v>Glen Morgan</v>
      </c>
      <c r="AI806" s="4">
        <f t="shared" si="51"/>
        <v>5.35</v>
      </c>
    </row>
    <row r="807" spans="1:35" x14ac:dyDescent="0.3">
      <c r="A807" t="s">
        <v>9</v>
      </c>
      <c r="B807" t="s">
        <v>697</v>
      </c>
      <c r="C807">
        <v>88</v>
      </c>
      <c r="D807">
        <v>30859000</v>
      </c>
      <c r="E807" s="3">
        <f t="shared" si="48"/>
        <v>30.859000000000002</v>
      </c>
      <c r="F807" t="s">
        <v>620</v>
      </c>
      <c r="G807" t="s">
        <v>918</v>
      </c>
      <c r="N807" t="s">
        <v>2603</v>
      </c>
      <c r="O807" t="s">
        <v>12</v>
      </c>
      <c r="P807" t="s">
        <v>13</v>
      </c>
      <c r="Q807" t="s">
        <v>90</v>
      </c>
      <c r="R807" s="3">
        <f t="shared" si="49"/>
        <v>8.3531999999999995E-2</v>
      </c>
      <c r="S807">
        <v>83532</v>
      </c>
      <c r="T807">
        <v>1974</v>
      </c>
      <c r="U807">
        <v>7.5</v>
      </c>
      <c r="V807" s="3">
        <f t="shared" si="50"/>
        <v>30.775468</v>
      </c>
      <c r="W807" s="3"/>
      <c r="AH807" t="str">
        <v>Fred Savage</v>
      </c>
      <c r="AI807" s="4">
        <f t="shared" si="51"/>
        <v>2.9</v>
      </c>
    </row>
    <row r="808" spans="1:35" x14ac:dyDescent="0.3">
      <c r="A808" t="s">
        <v>9</v>
      </c>
      <c r="B808" t="s">
        <v>1298</v>
      </c>
      <c r="C808">
        <v>112</v>
      </c>
      <c r="D808">
        <v>37295394</v>
      </c>
      <c r="E808" s="3">
        <f t="shared" si="48"/>
        <v>37.295394000000002</v>
      </c>
      <c r="F808" t="s">
        <v>205</v>
      </c>
      <c r="G808" t="s">
        <v>356</v>
      </c>
      <c r="N808" t="s">
        <v>2604</v>
      </c>
      <c r="O808" t="s">
        <v>12</v>
      </c>
      <c r="P808" t="s">
        <v>13</v>
      </c>
      <c r="Q808" t="s">
        <v>14</v>
      </c>
      <c r="R808" s="3">
        <f t="shared" si="49"/>
        <v>6.6</v>
      </c>
      <c r="S808">
        <v>6600000</v>
      </c>
      <c r="T808">
        <v>2011</v>
      </c>
      <c r="U808">
        <v>5.7</v>
      </c>
      <c r="V808" s="3">
        <f t="shared" si="50"/>
        <v>30.695394</v>
      </c>
      <c r="W808" s="3"/>
      <c r="AH808" t="str">
        <v>Lawrence Kasdan</v>
      </c>
      <c r="AI808" s="4">
        <f t="shared" si="51"/>
        <v>6.5500000000000007</v>
      </c>
    </row>
    <row r="809" spans="1:35" x14ac:dyDescent="0.3">
      <c r="A809" t="s">
        <v>9</v>
      </c>
      <c r="B809" t="s">
        <v>254</v>
      </c>
      <c r="C809">
        <v>88</v>
      </c>
      <c r="D809">
        <v>120618403</v>
      </c>
      <c r="E809" s="3">
        <f t="shared" si="48"/>
        <v>120.618403</v>
      </c>
      <c r="F809" t="s">
        <v>134</v>
      </c>
      <c r="G809" t="s">
        <v>1790</v>
      </c>
      <c r="H809" t="s">
        <v>1789</v>
      </c>
      <c r="I809" t="s">
        <v>1786</v>
      </c>
      <c r="J809" t="s">
        <v>1791</v>
      </c>
      <c r="K809" t="s">
        <v>1795</v>
      </c>
      <c r="N809" t="s">
        <v>2605</v>
      </c>
      <c r="O809" t="s">
        <v>12</v>
      </c>
      <c r="P809" t="s">
        <v>13</v>
      </c>
      <c r="Q809" t="s">
        <v>52</v>
      </c>
      <c r="R809" s="3">
        <f t="shared" si="49"/>
        <v>90</v>
      </c>
      <c r="S809">
        <v>90000000</v>
      </c>
      <c r="T809">
        <v>1998</v>
      </c>
      <c r="U809">
        <v>7.5</v>
      </c>
      <c r="V809" s="3">
        <f t="shared" si="50"/>
        <v>30.618403000000001</v>
      </c>
      <c r="W809" s="3"/>
      <c r="AH809" t="str">
        <v>Steve Carver</v>
      </c>
      <c r="AI809" s="4">
        <f t="shared" si="51"/>
        <v>6.3</v>
      </c>
    </row>
    <row r="810" spans="1:35" x14ac:dyDescent="0.3">
      <c r="A810" t="s">
        <v>9</v>
      </c>
      <c r="B810" t="s">
        <v>1684</v>
      </c>
      <c r="C810">
        <v>83</v>
      </c>
      <c r="D810">
        <v>31537320</v>
      </c>
      <c r="E810" s="3">
        <f t="shared" si="48"/>
        <v>31.537320000000001</v>
      </c>
      <c r="F810" t="s">
        <v>620</v>
      </c>
      <c r="G810" t="s">
        <v>1796</v>
      </c>
      <c r="H810" t="s">
        <v>918</v>
      </c>
      <c r="N810" t="s">
        <v>2606</v>
      </c>
      <c r="O810" t="s">
        <v>12</v>
      </c>
      <c r="P810" t="s">
        <v>13</v>
      </c>
      <c r="Q810" t="s">
        <v>90</v>
      </c>
      <c r="R810" s="3">
        <f t="shared" si="49"/>
        <v>1</v>
      </c>
      <c r="S810">
        <v>1000000</v>
      </c>
      <c r="T810">
        <v>2014</v>
      </c>
      <c r="U810">
        <v>5.7</v>
      </c>
      <c r="V810" s="3">
        <f t="shared" si="50"/>
        <v>30.537320000000001</v>
      </c>
      <c r="W810" s="3"/>
      <c r="AH810" t="str">
        <v>Robert Harmon</v>
      </c>
      <c r="AI810" s="4">
        <f t="shared" si="51"/>
        <v>5.15</v>
      </c>
    </row>
    <row r="811" spans="1:35" x14ac:dyDescent="0.3">
      <c r="A811" t="s">
        <v>9</v>
      </c>
      <c r="B811" t="s">
        <v>454</v>
      </c>
      <c r="C811">
        <v>90</v>
      </c>
      <c r="D811">
        <v>40485039</v>
      </c>
      <c r="E811" s="3">
        <f t="shared" si="48"/>
        <v>40.485039</v>
      </c>
      <c r="F811" t="s">
        <v>134</v>
      </c>
      <c r="G811" t="s">
        <v>205</v>
      </c>
      <c r="H811" t="s">
        <v>1798</v>
      </c>
      <c r="I811" t="s">
        <v>1787</v>
      </c>
      <c r="N811" t="s">
        <v>2607</v>
      </c>
      <c r="O811" t="s">
        <v>12</v>
      </c>
      <c r="P811" t="s">
        <v>13</v>
      </c>
      <c r="Q811" t="s">
        <v>24</v>
      </c>
      <c r="R811" s="3">
        <f t="shared" si="49"/>
        <v>10</v>
      </c>
      <c r="S811">
        <v>10000000</v>
      </c>
      <c r="T811">
        <v>1989</v>
      </c>
      <c r="U811">
        <v>6.9</v>
      </c>
      <c r="V811" s="3">
        <f t="shared" si="50"/>
        <v>30.485039</v>
      </c>
      <c r="W811" s="3"/>
      <c r="AH811" t="str">
        <v>Steve James</v>
      </c>
      <c r="AI811" s="4">
        <f t="shared" si="51"/>
        <v>7.5500000000000007</v>
      </c>
    </row>
    <row r="812" spans="1:35" x14ac:dyDescent="0.3">
      <c r="A812" t="s">
        <v>111</v>
      </c>
      <c r="B812" t="s">
        <v>112</v>
      </c>
      <c r="C812">
        <v>206</v>
      </c>
      <c r="D812">
        <v>70405498</v>
      </c>
      <c r="E812" s="3">
        <f t="shared" si="48"/>
        <v>70.405497999999994</v>
      </c>
      <c r="F812" t="s">
        <v>356</v>
      </c>
      <c r="G812" t="s">
        <v>1794</v>
      </c>
      <c r="H812" t="s">
        <v>918</v>
      </c>
      <c r="N812" t="s">
        <v>2608</v>
      </c>
      <c r="O812" t="s">
        <v>12</v>
      </c>
      <c r="P812" t="s">
        <v>184</v>
      </c>
      <c r="Q812" t="s">
        <v>90</v>
      </c>
      <c r="R812" s="3">
        <f t="shared" si="49"/>
        <v>40</v>
      </c>
      <c r="S812">
        <v>40000000</v>
      </c>
      <c r="T812">
        <v>1991</v>
      </c>
      <c r="U812">
        <v>8</v>
      </c>
      <c r="V812" s="3">
        <f t="shared" si="50"/>
        <v>30.405497999999994</v>
      </c>
      <c r="W812" s="3"/>
      <c r="AH812" t="str">
        <v>Troy Miller</v>
      </c>
      <c r="AI812" s="4">
        <f t="shared" si="51"/>
        <v>3.4</v>
      </c>
    </row>
    <row r="813" spans="1:35" x14ac:dyDescent="0.3">
      <c r="A813" t="s">
        <v>9</v>
      </c>
      <c r="B813" t="s">
        <v>216</v>
      </c>
      <c r="C813">
        <v>100</v>
      </c>
      <c r="D813">
        <v>90341670</v>
      </c>
      <c r="E813" s="3">
        <f t="shared" si="48"/>
        <v>90.341669999999993</v>
      </c>
      <c r="F813" t="s">
        <v>171</v>
      </c>
      <c r="G813" t="s">
        <v>134</v>
      </c>
      <c r="H813" t="s">
        <v>1786</v>
      </c>
      <c r="I813" t="s">
        <v>918</v>
      </c>
      <c r="N813" t="s">
        <v>2609</v>
      </c>
      <c r="O813" t="s">
        <v>12</v>
      </c>
      <c r="P813" t="s">
        <v>13</v>
      </c>
      <c r="Q813" t="s">
        <v>14</v>
      </c>
      <c r="R813" s="3">
        <f t="shared" si="49"/>
        <v>60</v>
      </c>
      <c r="S813">
        <v>60000000</v>
      </c>
      <c r="T813">
        <v>2002</v>
      </c>
      <c r="U813">
        <v>5.5</v>
      </c>
      <c r="V813" s="3">
        <f t="shared" si="50"/>
        <v>30.341669999999993</v>
      </c>
      <c r="W813" s="3"/>
      <c r="AH813" t="str">
        <v>Russell Mulcahy</v>
      </c>
      <c r="AI813" s="4">
        <f t="shared" si="51"/>
        <v>6.5</v>
      </c>
    </row>
    <row r="814" spans="1:35" x14ac:dyDescent="0.3">
      <c r="A814" t="s">
        <v>9</v>
      </c>
      <c r="B814" t="s">
        <v>686</v>
      </c>
      <c r="C814">
        <v>105</v>
      </c>
      <c r="D814">
        <v>35811509</v>
      </c>
      <c r="E814" s="3">
        <f t="shared" si="48"/>
        <v>35.811509000000001</v>
      </c>
      <c r="F814" t="s">
        <v>1793</v>
      </c>
      <c r="G814" t="s">
        <v>356</v>
      </c>
      <c r="H814" t="s">
        <v>1798</v>
      </c>
      <c r="I814" t="s">
        <v>1788</v>
      </c>
      <c r="N814" t="s">
        <v>2610</v>
      </c>
      <c r="O814" t="s">
        <v>12</v>
      </c>
      <c r="P814" t="s">
        <v>63</v>
      </c>
      <c r="Q814" t="s">
        <v>14</v>
      </c>
      <c r="R814" s="3">
        <f t="shared" si="49"/>
        <v>5.5</v>
      </c>
      <c r="S814">
        <v>5500000</v>
      </c>
      <c r="T814">
        <v>1996</v>
      </c>
      <c r="U814">
        <v>7.7</v>
      </c>
      <c r="V814" s="3">
        <f t="shared" si="50"/>
        <v>30.311509000000001</v>
      </c>
      <c r="W814" s="3"/>
      <c r="AH814" t="str">
        <v>Edward Norton</v>
      </c>
      <c r="AI814" s="4">
        <f t="shared" si="51"/>
        <v>6.4</v>
      </c>
    </row>
    <row r="815" spans="1:35" x14ac:dyDescent="0.3">
      <c r="A815" t="s">
        <v>9</v>
      </c>
      <c r="B815" t="s">
        <v>549</v>
      </c>
      <c r="C815">
        <v>98</v>
      </c>
      <c r="D815">
        <v>53302314</v>
      </c>
      <c r="E815" s="3">
        <f t="shared" si="48"/>
        <v>53.302314000000003</v>
      </c>
      <c r="F815" t="s">
        <v>620</v>
      </c>
      <c r="G815" t="s">
        <v>918</v>
      </c>
      <c r="N815" t="s">
        <v>2611</v>
      </c>
      <c r="O815" t="s">
        <v>12</v>
      </c>
      <c r="P815" t="s">
        <v>13</v>
      </c>
      <c r="Q815" t="s">
        <v>90</v>
      </c>
      <c r="R815" s="3">
        <f t="shared" si="49"/>
        <v>23</v>
      </c>
      <c r="S815">
        <v>23000000</v>
      </c>
      <c r="T815">
        <v>2000</v>
      </c>
      <c r="U815">
        <v>6.7</v>
      </c>
      <c r="V815" s="3">
        <f t="shared" si="50"/>
        <v>30.302314000000003</v>
      </c>
      <c r="W815" s="3"/>
      <c r="AH815" t="str">
        <v>Benny Boom</v>
      </c>
      <c r="AI815" s="4">
        <f t="shared" si="51"/>
        <v>5.9</v>
      </c>
    </row>
    <row r="816" spans="1:35" x14ac:dyDescent="0.3">
      <c r="A816" t="s">
        <v>9</v>
      </c>
      <c r="B816" t="s">
        <v>490</v>
      </c>
      <c r="C816">
        <v>107</v>
      </c>
      <c r="D816">
        <v>80270227</v>
      </c>
      <c r="E816" s="3">
        <f t="shared" si="48"/>
        <v>80.270227000000006</v>
      </c>
      <c r="F816" t="s">
        <v>171</v>
      </c>
      <c r="G816" t="s">
        <v>134</v>
      </c>
      <c r="H816" t="s">
        <v>205</v>
      </c>
      <c r="N816" t="s">
        <v>2612</v>
      </c>
      <c r="O816" t="s">
        <v>12</v>
      </c>
      <c r="P816" t="s">
        <v>13</v>
      </c>
      <c r="Q816" t="s">
        <v>14</v>
      </c>
      <c r="R816" s="3">
        <f t="shared" si="49"/>
        <v>50</v>
      </c>
      <c r="S816">
        <v>50000000</v>
      </c>
      <c r="T816">
        <v>2005</v>
      </c>
      <c r="U816">
        <v>5.0999999999999996</v>
      </c>
      <c r="V816" s="3">
        <f t="shared" si="50"/>
        <v>30.270227000000006</v>
      </c>
      <c r="W816" s="3"/>
      <c r="AH816" t="str">
        <v>Rob Minkoff</v>
      </c>
      <c r="AI816" s="4">
        <f t="shared" si="51"/>
        <v>5.9399999999999995</v>
      </c>
    </row>
    <row r="817" spans="1:35" x14ac:dyDescent="0.3">
      <c r="A817" t="s">
        <v>9</v>
      </c>
      <c r="B817" t="s">
        <v>764</v>
      </c>
      <c r="C817">
        <v>99</v>
      </c>
      <c r="D817">
        <v>60269340</v>
      </c>
      <c r="E817" s="3">
        <f t="shared" si="48"/>
        <v>60.26934</v>
      </c>
      <c r="F817" t="s">
        <v>205</v>
      </c>
      <c r="G817" t="s">
        <v>1788</v>
      </c>
      <c r="N817" t="s">
        <v>2613</v>
      </c>
      <c r="O817" t="s">
        <v>12</v>
      </c>
      <c r="P817" t="s">
        <v>13</v>
      </c>
      <c r="Q817" t="s">
        <v>14</v>
      </c>
      <c r="R817" s="3">
        <f t="shared" si="49"/>
        <v>30</v>
      </c>
      <c r="S817">
        <v>30000000</v>
      </c>
      <c r="T817">
        <v>2008</v>
      </c>
      <c r="U817">
        <v>6</v>
      </c>
      <c r="V817" s="3">
        <f t="shared" si="50"/>
        <v>30.26934</v>
      </c>
      <c r="W817" s="3"/>
      <c r="AH817" t="str">
        <v>Michael Rymer</v>
      </c>
      <c r="AI817" s="4">
        <f t="shared" si="51"/>
        <v>5.65</v>
      </c>
    </row>
    <row r="818" spans="1:35" x14ac:dyDescent="0.3">
      <c r="A818" t="s">
        <v>9</v>
      </c>
      <c r="B818" t="s">
        <v>293</v>
      </c>
      <c r="C818">
        <v>101</v>
      </c>
      <c r="D818">
        <v>41227069</v>
      </c>
      <c r="E818" s="3">
        <f t="shared" si="48"/>
        <v>41.227069</v>
      </c>
      <c r="F818" t="s">
        <v>356</v>
      </c>
      <c r="G818" t="s">
        <v>1788</v>
      </c>
      <c r="N818" t="s">
        <v>2614</v>
      </c>
      <c r="O818" t="s">
        <v>12</v>
      </c>
      <c r="P818" t="s">
        <v>13</v>
      </c>
      <c r="Q818" t="s">
        <v>24</v>
      </c>
      <c r="R818" s="3">
        <f t="shared" si="49"/>
        <v>11</v>
      </c>
      <c r="S818">
        <v>11000000</v>
      </c>
      <c r="T818">
        <v>2002</v>
      </c>
      <c r="U818">
        <v>7.4</v>
      </c>
      <c r="V818" s="3">
        <f t="shared" si="50"/>
        <v>30.227069</v>
      </c>
      <c r="W818" s="3"/>
      <c r="AH818" t="str">
        <v>Mike Nichols</v>
      </c>
      <c r="AI818" s="4">
        <f t="shared" si="51"/>
        <v>6.58</v>
      </c>
    </row>
    <row r="819" spans="1:35" x14ac:dyDescent="0.3">
      <c r="A819" t="s">
        <v>9</v>
      </c>
      <c r="B819" t="s">
        <v>497</v>
      </c>
      <c r="C819">
        <v>99</v>
      </c>
      <c r="D819">
        <v>70163652</v>
      </c>
      <c r="E819" s="3">
        <f t="shared" si="48"/>
        <v>70.163651999999999</v>
      </c>
      <c r="F819" t="s">
        <v>205</v>
      </c>
      <c r="G819" t="s">
        <v>1792</v>
      </c>
      <c r="N819" t="s">
        <v>2615</v>
      </c>
      <c r="O819" t="s">
        <v>12</v>
      </c>
      <c r="P819" t="s">
        <v>13</v>
      </c>
      <c r="Q819" t="s">
        <v>14</v>
      </c>
      <c r="R819" s="3">
        <f t="shared" si="49"/>
        <v>40</v>
      </c>
      <c r="S819">
        <v>40000000</v>
      </c>
      <c r="T819">
        <v>2006</v>
      </c>
      <c r="U819">
        <v>4.5999999999999996</v>
      </c>
      <c r="V819" s="3">
        <f t="shared" si="50"/>
        <v>30.163651999999999</v>
      </c>
      <c r="W819" s="3"/>
      <c r="AH819" t="str">
        <v>Mira Nair</v>
      </c>
      <c r="AI819" s="4">
        <f t="shared" si="51"/>
        <v>6.45</v>
      </c>
    </row>
    <row r="820" spans="1:35" x14ac:dyDescent="0.3">
      <c r="A820" t="s">
        <v>9</v>
      </c>
      <c r="B820" t="s">
        <v>38</v>
      </c>
      <c r="C820">
        <v>176</v>
      </c>
      <c r="D820">
        <v>130127620</v>
      </c>
      <c r="E820" s="3">
        <f t="shared" si="48"/>
        <v>130.12762000000001</v>
      </c>
      <c r="F820" t="s">
        <v>1793</v>
      </c>
      <c r="G820" t="s">
        <v>1792</v>
      </c>
      <c r="H820" t="s">
        <v>356</v>
      </c>
      <c r="N820" t="s">
        <v>2616</v>
      </c>
      <c r="O820" t="s">
        <v>12</v>
      </c>
      <c r="P820" t="s">
        <v>13</v>
      </c>
      <c r="Q820" t="s">
        <v>90</v>
      </c>
      <c r="R820" s="3">
        <f t="shared" si="49"/>
        <v>100</v>
      </c>
      <c r="S820">
        <v>100000000</v>
      </c>
      <c r="T820">
        <v>2007</v>
      </c>
      <c r="U820">
        <v>7.8</v>
      </c>
      <c r="V820" s="3">
        <f t="shared" si="50"/>
        <v>30.127620000000007</v>
      </c>
      <c r="W820" s="3"/>
      <c r="AH820" t="str">
        <v>Michael Martin</v>
      </c>
      <c r="AI820" s="4">
        <f t="shared" si="51"/>
        <v>3.9</v>
      </c>
    </row>
    <row r="821" spans="1:35" x14ac:dyDescent="0.3">
      <c r="A821" t="s">
        <v>9</v>
      </c>
      <c r="B821" t="s">
        <v>598</v>
      </c>
      <c r="C821">
        <v>117</v>
      </c>
      <c r="D821">
        <v>70100000</v>
      </c>
      <c r="E821" s="3">
        <f t="shared" si="48"/>
        <v>70.099999999999994</v>
      </c>
      <c r="F821" t="s">
        <v>205</v>
      </c>
      <c r="G821" t="s">
        <v>356</v>
      </c>
      <c r="H821" t="s">
        <v>1788</v>
      </c>
      <c r="N821" t="s">
        <v>2617</v>
      </c>
      <c r="O821" t="s">
        <v>12</v>
      </c>
      <c r="P821" t="s">
        <v>13</v>
      </c>
      <c r="Q821" t="s">
        <v>90</v>
      </c>
      <c r="R821" s="3">
        <f t="shared" si="49"/>
        <v>40</v>
      </c>
      <c r="S821">
        <v>40000000</v>
      </c>
      <c r="T821">
        <v>1992</v>
      </c>
      <c r="U821">
        <v>5.4</v>
      </c>
      <c r="V821" s="3">
        <f t="shared" si="50"/>
        <v>30.099999999999994</v>
      </c>
      <c r="W821" s="3"/>
      <c r="AH821" t="str">
        <v>Carol Reed</v>
      </c>
      <c r="AI821" s="4">
        <f t="shared" si="51"/>
        <v>7.5</v>
      </c>
    </row>
    <row r="822" spans="1:35" x14ac:dyDescent="0.3">
      <c r="A822" t="s">
        <v>9</v>
      </c>
      <c r="B822" t="s">
        <v>765</v>
      </c>
      <c r="C822">
        <v>114</v>
      </c>
      <c r="D822">
        <v>60033780</v>
      </c>
      <c r="E822" s="3">
        <f t="shared" si="48"/>
        <v>60.03378</v>
      </c>
      <c r="F822" t="s">
        <v>356</v>
      </c>
      <c r="G822" t="s">
        <v>1788</v>
      </c>
      <c r="N822" t="s">
        <v>2618</v>
      </c>
      <c r="O822" t="s">
        <v>12</v>
      </c>
      <c r="P822" t="s">
        <v>13</v>
      </c>
      <c r="Q822" t="s">
        <v>14</v>
      </c>
      <c r="R822" s="3">
        <f t="shared" si="49"/>
        <v>30</v>
      </c>
      <c r="S822">
        <v>30000000</v>
      </c>
      <c r="T822">
        <v>1998</v>
      </c>
      <c r="U822">
        <v>5.9</v>
      </c>
      <c r="V822" s="3">
        <f t="shared" si="50"/>
        <v>30.03378</v>
      </c>
      <c r="W822" s="3"/>
      <c r="AH822" t="str">
        <v>Asghar Farhadi</v>
      </c>
      <c r="AI822" s="4">
        <f t="shared" si="51"/>
        <v>8.4</v>
      </c>
    </row>
    <row r="823" spans="1:35" x14ac:dyDescent="0.3">
      <c r="A823" t="s">
        <v>9</v>
      </c>
      <c r="B823" t="s">
        <v>66</v>
      </c>
      <c r="C823">
        <v>145</v>
      </c>
      <c r="D823">
        <v>132014112</v>
      </c>
      <c r="E823" s="3">
        <f t="shared" si="48"/>
        <v>132.01411200000001</v>
      </c>
      <c r="F823" t="s">
        <v>171</v>
      </c>
      <c r="G823" t="s">
        <v>1796</v>
      </c>
      <c r="H823" t="s">
        <v>1787</v>
      </c>
      <c r="I823" t="s">
        <v>918</v>
      </c>
      <c r="N823" t="s">
        <v>2619</v>
      </c>
      <c r="O823" t="s">
        <v>12</v>
      </c>
      <c r="P823" t="s">
        <v>13</v>
      </c>
      <c r="Q823" t="s">
        <v>14</v>
      </c>
      <c r="R823" s="3">
        <f t="shared" si="49"/>
        <v>102</v>
      </c>
      <c r="S823">
        <v>102000000</v>
      </c>
      <c r="T823">
        <v>2002</v>
      </c>
      <c r="U823">
        <v>7.7</v>
      </c>
      <c r="V823" s="3">
        <f t="shared" si="50"/>
        <v>30.014112000000011</v>
      </c>
      <c r="W823" s="3"/>
      <c r="AH823" t="str">
        <v>Derek Cianfrance</v>
      </c>
      <c r="AI823" s="4">
        <f t="shared" si="51"/>
        <v>7.35</v>
      </c>
    </row>
    <row r="824" spans="1:35" x14ac:dyDescent="0.3">
      <c r="A824" t="s">
        <v>9</v>
      </c>
      <c r="B824" t="s">
        <v>1619</v>
      </c>
      <c r="C824">
        <v>79</v>
      </c>
      <c r="D824">
        <v>30500882</v>
      </c>
      <c r="E824" s="3">
        <f t="shared" si="48"/>
        <v>30.500882000000001</v>
      </c>
      <c r="F824" t="s">
        <v>134</v>
      </c>
      <c r="G824" t="s">
        <v>1793</v>
      </c>
      <c r="H824" t="s">
        <v>356</v>
      </c>
      <c r="I824" t="s">
        <v>620</v>
      </c>
      <c r="J824" t="s">
        <v>918</v>
      </c>
      <c r="N824" t="s">
        <v>2620</v>
      </c>
      <c r="O824" t="s">
        <v>12</v>
      </c>
      <c r="P824" t="s">
        <v>13</v>
      </c>
      <c r="Q824" t="s">
        <v>90</v>
      </c>
      <c r="R824" s="3">
        <f t="shared" si="49"/>
        <v>0.5</v>
      </c>
      <c r="S824">
        <v>500000</v>
      </c>
      <c r="T824">
        <v>2003</v>
      </c>
      <c r="U824">
        <v>5.7</v>
      </c>
      <c r="V824" s="3">
        <f t="shared" si="50"/>
        <v>30.000882000000001</v>
      </c>
      <c r="W824" s="3"/>
      <c r="AH824" t="str">
        <v>Victor Nunez</v>
      </c>
      <c r="AI824" s="4">
        <f t="shared" si="51"/>
        <v>7.15</v>
      </c>
    </row>
    <row r="825" spans="1:35" x14ac:dyDescent="0.3">
      <c r="A825" t="s">
        <v>9</v>
      </c>
      <c r="B825" t="s">
        <v>293</v>
      </c>
      <c r="C825">
        <v>99</v>
      </c>
      <c r="D825">
        <v>109993847</v>
      </c>
      <c r="E825" s="3">
        <f t="shared" si="48"/>
        <v>109.993847</v>
      </c>
      <c r="F825" t="s">
        <v>205</v>
      </c>
      <c r="G825" t="s">
        <v>1789</v>
      </c>
      <c r="H825" t="s">
        <v>1786</v>
      </c>
      <c r="I825" t="s">
        <v>1788</v>
      </c>
      <c r="N825" t="s">
        <v>2621</v>
      </c>
      <c r="O825" t="s">
        <v>12</v>
      </c>
      <c r="P825" t="s">
        <v>13</v>
      </c>
      <c r="Q825" t="s">
        <v>24</v>
      </c>
      <c r="R825" s="3">
        <f t="shared" si="49"/>
        <v>80</v>
      </c>
      <c r="S825">
        <v>80000000</v>
      </c>
      <c r="T825">
        <v>2008</v>
      </c>
      <c r="U825">
        <v>6.1</v>
      </c>
      <c r="V825" s="3">
        <f t="shared" si="50"/>
        <v>29.993847000000002</v>
      </c>
      <c r="W825" s="3"/>
      <c r="AH825" t="str">
        <v>DJ Pooh</v>
      </c>
      <c r="AI825" s="4">
        <f t="shared" si="51"/>
        <v>4.3</v>
      </c>
    </row>
    <row r="826" spans="1:35" x14ac:dyDescent="0.3">
      <c r="A826" t="s">
        <v>9</v>
      </c>
      <c r="B826" t="s">
        <v>114</v>
      </c>
      <c r="C826">
        <v>89</v>
      </c>
      <c r="D826">
        <v>179982968</v>
      </c>
      <c r="E826" s="3">
        <f t="shared" si="48"/>
        <v>179.982968</v>
      </c>
      <c r="F826" t="s">
        <v>171</v>
      </c>
      <c r="G826" t="s">
        <v>134</v>
      </c>
      <c r="H826" t="s">
        <v>1790</v>
      </c>
      <c r="I826" t="s">
        <v>205</v>
      </c>
      <c r="J826" t="s">
        <v>1789</v>
      </c>
      <c r="N826" t="s">
        <v>2622</v>
      </c>
      <c r="O826" t="s">
        <v>12</v>
      </c>
      <c r="P826" t="s">
        <v>13</v>
      </c>
      <c r="Q826" t="s">
        <v>24</v>
      </c>
      <c r="R826" s="3">
        <f t="shared" si="49"/>
        <v>150</v>
      </c>
      <c r="S826">
        <v>150000000</v>
      </c>
      <c r="T826">
        <v>2008</v>
      </c>
      <c r="U826">
        <v>6.7</v>
      </c>
      <c r="V826" s="3">
        <f t="shared" si="50"/>
        <v>29.982968</v>
      </c>
      <c r="W826" s="3"/>
      <c r="AH826" t="str">
        <v>Paul Weiland</v>
      </c>
      <c r="AI826" s="4">
        <f t="shared" si="51"/>
        <v>5.8</v>
      </c>
    </row>
    <row r="827" spans="1:35" x14ac:dyDescent="0.3">
      <c r="A827" t="s">
        <v>9</v>
      </c>
      <c r="B827" t="s">
        <v>1480</v>
      </c>
      <c r="C827">
        <v>109</v>
      </c>
      <c r="D827">
        <v>34468224</v>
      </c>
      <c r="E827" s="3">
        <f t="shared" si="48"/>
        <v>34.468223999999999</v>
      </c>
      <c r="F827" t="s">
        <v>1793</v>
      </c>
      <c r="G827" t="s">
        <v>1792</v>
      </c>
      <c r="H827" t="s">
        <v>356</v>
      </c>
      <c r="I827" t="s">
        <v>918</v>
      </c>
      <c r="N827" t="s">
        <v>2623</v>
      </c>
      <c r="O827" t="s">
        <v>12</v>
      </c>
      <c r="P827" t="s">
        <v>13</v>
      </c>
      <c r="Q827" t="s">
        <v>90</v>
      </c>
      <c r="R827" s="3">
        <f t="shared" si="49"/>
        <v>4.5</v>
      </c>
      <c r="S827">
        <v>4500000</v>
      </c>
      <c r="T827">
        <v>2003</v>
      </c>
      <c r="U827">
        <v>7.3</v>
      </c>
      <c r="V827" s="3">
        <f t="shared" si="50"/>
        <v>29.968223999999999</v>
      </c>
      <c r="W827" s="3"/>
      <c r="AH827" t="str">
        <v>Michael Mayer</v>
      </c>
      <c r="AI827" s="4">
        <f t="shared" si="51"/>
        <v>6.5</v>
      </c>
    </row>
    <row r="828" spans="1:35" x14ac:dyDescent="0.3">
      <c r="A828" t="s">
        <v>9</v>
      </c>
      <c r="B828" t="s">
        <v>143</v>
      </c>
      <c r="C828">
        <v>121</v>
      </c>
      <c r="D828">
        <v>79948113</v>
      </c>
      <c r="E828" s="3">
        <f t="shared" si="48"/>
        <v>79.948113000000006</v>
      </c>
      <c r="F828" t="s">
        <v>356</v>
      </c>
      <c r="G828" t="s">
        <v>1796</v>
      </c>
      <c r="H828" t="s">
        <v>1787</v>
      </c>
      <c r="I828" t="s">
        <v>918</v>
      </c>
      <c r="N828" t="s">
        <v>2624</v>
      </c>
      <c r="O828" t="s">
        <v>12</v>
      </c>
      <c r="P828" t="s">
        <v>13</v>
      </c>
      <c r="Q828" t="s">
        <v>14</v>
      </c>
      <c r="R828" s="3">
        <f t="shared" si="49"/>
        <v>50</v>
      </c>
      <c r="S828">
        <v>50000000</v>
      </c>
      <c r="T828">
        <v>2009</v>
      </c>
      <c r="U828">
        <v>6.2</v>
      </c>
      <c r="V828" s="3">
        <f t="shared" si="50"/>
        <v>29.948113000000006</v>
      </c>
      <c r="W828" s="3"/>
      <c r="AH828" t="str">
        <v>Jody Hill</v>
      </c>
      <c r="AI828" s="4">
        <f t="shared" si="51"/>
        <v>5.8</v>
      </c>
    </row>
    <row r="829" spans="1:35" x14ac:dyDescent="0.3">
      <c r="A829" t="s">
        <v>9</v>
      </c>
      <c r="B829" t="s">
        <v>116</v>
      </c>
      <c r="C829">
        <v>119</v>
      </c>
      <c r="D829">
        <v>179883016</v>
      </c>
      <c r="E829" s="3">
        <f t="shared" si="48"/>
        <v>179.883016</v>
      </c>
      <c r="F829" t="s">
        <v>171</v>
      </c>
      <c r="G829" t="s">
        <v>134</v>
      </c>
      <c r="H829" t="s">
        <v>1786</v>
      </c>
      <c r="I829" t="s">
        <v>1787</v>
      </c>
      <c r="J829" t="s">
        <v>918</v>
      </c>
      <c r="N829" t="s">
        <v>2625</v>
      </c>
      <c r="O829" t="s">
        <v>12</v>
      </c>
      <c r="P829" t="s">
        <v>13</v>
      </c>
      <c r="Q829" t="s">
        <v>14</v>
      </c>
      <c r="R829" s="3">
        <f t="shared" si="49"/>
        <v>150</v>
      </c>
      <c r="S829">
        <v>150000000</v>
      </c>
      <c r="T829">
        <v>2009</v>
      </c>
      <c r="U829">
        <v>6.7</v>
      </c>
      <c r="V829" s="3">
        <f t="shared" si="50"/>
        <v>29.883015999999998</v>
      </c>
      <c r="W829" s="3"/>
      <c r="AH829" t="str">
        <v>Terry George</v>
      </c>
      <c r="AI829" s="4">
        <f t="shared" si="51"/>
        <v>8.1</v>
      </c>
    </row>
    <row r="830" spans="1:35" x14ac:dyDescent="0.3">
      <c r="A830" t="s">
        <v>9</v>
      </c>
      <c r="B830" t="s">
        <v>1601</v>
      </c>
      <c r="C830">
        <v>75</v>
      </c>
      <c r="D830">
        <v>32230907</v>
      </c>
      <c r="E830" s="3">
        <f t="shared" si="48"/>
        <v>32.230907000000002</v>
      </c>
      <c r="F830" t="s">
        <v>205</v>
      </c>
      <c r="G830" t="s">
        <v>20</v>
      </c>
      <c r="N830" t="s">
        <v>2626</v>
      </c>
      <c r="O830" t="s">
        <v>12</v>
      </c>
      <c r="P830" t="s">
        <v>13</v>
      </c>
      <c r="Q830" t="s">
        <v>90</v>
      </c>
      <c r="R830" s="3">
        <f t="shared" si="49"/>
        <v>2.5</v>
      </c>
      <c r="S830">
        <v>2500000</v>
      </c>
      <c r="T830">
        <v>2013</v>
      </c>
      <c r="U830">
        <v>6.7</v>
      </c>
      <c r="V830" s="3">
        <f t="shared" si="50"/>
        <v>29.730907000000002</v>
      </c>
      <c r="W830" s="3"/>
      <c r="AH830" t="str">
        <v>Todd Graff</v>
      </c>
      <c r="AI830" s="4">
        <f t="shared" si="51"/>
        <v>6.0500000000000007</v>
      </c>
    </row>
    <row r="831" spans="1:35" x14ac:dyDescent="0.3">
      <c r="A831" t="s">
        <v>111</v>
      </c>
      <c r="B831" t="s">
        <v>1073</v>
      </c>
      <c r="C831">
        <v>100</v>
      </c>
      <c r="D831">
        <v>44667095</v>
      </c>
      <c r="E831" s="3">
        <f t="shared" si="48"/>
        <v>44.667095000000003</v>
      </c>
      <c r="F831" t="s">
        <v>205</v>
      </c>
      <c r="G831" t="s">
        <v>356</v>
      </c>
      <c r="H831" t="s">
        <v>1788</v>
      </c>
      <c r="N831" t="s">
        <v>2627</v>
      </c>
      <c r="O831" t="s">
        <v>12</v>
      </c>
      <c r="P831" t="s">
        <v>184</v>
      </c>
      <c r="Q831" t="s">
        <v>14</v>
      </c>
      <c r="R831" s="3">
        <f t="shared" si="49"/>
        <v>15</v>
      </c>
      <c r="S831">
        <v>15000000</v>
      </c>
      <c r="T831">
        <v>2011</v>
      </c>
      <c r="U831">
        <v>8</v>
      </c>
      <c r="V831" s="3">
        <f t="shared" si="50"/>
        <v>29.667095000000003</v>
      </c>
      <c r="W831" s="3"/>
      <c r="AH831" t="str">
        <v>Noah Baumbach</v>
      </c>
      <c r="AI831" s="4">
        <f t="shared" si="51"/>
        <v>6.85</v>
      </c>
    </row>
    <row r="832" spans="1:35" x14ac:dyDescent="0.3">
      <c r="A832" t="s">
        <v>9</v>
      </c>
      <c r="B832" t="s">
        <v>488</v>
      </c>
      <c r="C832">
        <v>138</v>
      </c>
      <c r="D832">
        <v>64604977</v>
      </c>
      <c r="E832" s="3">
        <f t="shared" si="48"/>
        <v>64.604977000000005</v>
      </c>
      <c r="F832" t="s">
        <v>1792</v>
      </c>
      <c r="G832" t="s">
        <v>356</v>
      </c>
      <c r="H832" t="s">
        <v>1796</v>
      </c>
      <c r="I832" t="s">
        <v>918</v>
      </c>
      <c r="N832" t="s">
        <v>2628</v>
      </c>
      <c r="O832" t="s">
        <v>12</v>
      </c>
      <c r="P832" t="s">
        <v>13</v>
      </c>
      <c r="Q832" t="s">
        <v>90</v>
      </c>
      <c r="R832" s="3">
        <f t="shared" si="49"/>
        <v>35</v>
      </c>
      <c r="S832">
        <v>35000000</v>
      </c>
      <c r="T832">
        <v>1997</v>
      </c>
      <c r="U832">
        <v>8.3000000000000007</v>
      </c>
      <c r="V832" s="3">
        <f t="shared" si="50"/>
        <v>29.604977000000005</v>
      </c>
      <c r="W832" s="3"/>
      <c r="AH832" t="str">
        <v>Mark Steven Johnson</v>
      </c>
      <c r="AI832" s="4">
        <f t="shared" si="51"/>
        <v>6.0500000000000007</v>
      </c>
    </row>
    <row r="833" spans="1:35" x14ac:dyDescent="0.3">
      <c r="A833" t="s">
        <v>9</v>
      </c>
      <c r="B833" t="s">
        <v>537</v>
      </c>
      <c r="C833">
        <v>94</v>
      </c>
      <c r="D833">
        <v>45507053</v>
      </c>
      <c r="E833" s="3">
        <f t="shared" si="48"/>
        <v>45.507052999999999</v>
      </c>
      <c r="F833" t="s">
        <v>134</v>
      </c>
      <c r="G833" t="s">
        <v>205</v>
      </c>
      <c r="H833" t="s">
        <v>356</v>
      </c>
      <c r="I833" t="s">
        <v>1788</v>
      </c>
      <c r="N833" t="s">
        <v>2629</v>
      </c>
      <c r="O833" t="s">
        <v>12</v>
      </c>
      <c r="P833" t="s">
        <v>13</v>
      </c>
      <c r="Q833" t="s">
        <v>14</v>
      </c>
      <c r="R833" s="3">
        <f t="shared" si="49"/>
        <v>16</v>
      </c>
      <c r="S833">
        <v>16000000</v>
      </c>
      <c r="T833">
        <v>2012</v>
      </c>
      <c r="U833">
        <v>7.8</v>
      </c>
      <c r="V833" s="3">
        <f t="shared" si="50"/>
        <v>29.507052999999999</v>
      </c>
      <c r="W833" s="3"/>
      <c r="AH833" t="str">
        <v>Martin Weisz</v>
      </c>
      <c r="AI833" s="4">
        <f t="shared" si="51"/>
        <v>5.0999999999999996</v>
      </c>
    </row>
    <row r="834" spans="1:35" x14ac:dyDescent="0.3">
      <c r="A834" t="s">
        <v>9</v>
      </c>
      <c r="B834" t="s">
        <v>320</v>
      </c>
      <c r="C834">
        <v>109</v>
      </c>
      <c r="D834">
        <v>74484168</v>
      </c>
      <c r="E834" s="3">
        <f t="shared" ref="E834:E897" si="52">D834/1000000</f>
        <v>74.484167999999997</v>
      </c>
      <c r="F834" t="s">
        <v>171</v>
      </c>
      <c r="G834" t="s">
        <v>1792</v>
      </c>
      <c r="H834" t="s">
        <v>356</v>
      </c>
      <c r="I834" t="s">
        <v>1796</v>
      </c>
      <c r="J834" t="s">
        <v>918</v>
      </c>
      <c r="N834" t="s">
        <v>2630</v>
      </c>
      <c r="O834" t="s">
        <v>12</v>
      </c>
      <c r="P834" t="s">
        <v>13</v>
      </c>
      <c r="Q834" t="s">
        <v>90</v>
      </c>
      <c r="R834" s="3">
        <f t="shared" ref="R834:R897" si="53">S834/1000000</f>
        <v>45</v>
      </c>
      <c r="S834">
        <v>45000000</v>
      </c>
      <c r="T834">
        <v>2005</v>
      </c>
      <c r="U834">
        <v>6.9</v>
      </c>
      <c r="V834" s="3">
        <f t="shared" ref="V834:V897" si="54">E834-R834</f>
        <v>29.484167999999997</v>
      </c>
      <c r="W834" s="3"/>
      <c r="AH834" t="str">
        <v>Rusty Cundieff</v>
      </c>
      <c r="AI834" s="4">
        <f t="shared" ref="AI834:AI897" si="55">AVERAGEIFS($U$2:$U$3724, $B$2:$B$3724, AH834)</f>
        <v>6.1</v>
      </c>
    </row>
    <row r="835" spans="1:35" x14ac:dyDescent="0.3">
      <c r="A835" t="s">
        <v>9</v>
      </c>
      <c r="B835" t="s">
        <v>200</v>
      </c>
      <c r="C835">
        <v>133</v>
      </c>
      <c r="D835">
        <v>51483949</v>
      </c>
      <c r="E835" s="3">
        <f t="shared" si="52"/>
        <v>51.483949000000003</v>
      </c>
      <c r="F835" t="s">
        <v>171</v>
      </c>
      <c r="G835" t="s">
        <v>1786</v>
      </c>
      <c r="H835" t="s">
        <v>918</v>
      </c>
      <c r="N835" t="s">
        <v>2631</v>
      </c>
      <c r="O835" t="s">
        <v>12</v>
      </c>
      <c r="P835" t="s">
        <v>17</v>
      </c>
      <c r="Q835" t="s">
        <v>90</v>
      </c>
      <c r="R835" s="3">
        <f t="shared" si="53"/>
        <v>22</v>
      </c>
      <c r="S835">
        <v>22000000</v>
      </c>
      <c r="T835">
        <v>2003</v>
      </c>
      <c r="U835">
        <v>7</v>
      </c>
      <c r="V835" s="3">
        <f t="shared" si="54"/>
        <v>29.483949000000003</v>
      </c>
      <c r="W835" s="3"/>
      <c r="AH835" t="str">
        <v>Joby Harold</v>
      </c>
      <c r="AI835" s="4">
        <f t="shared" si="55"/>
        <v>6.5</v>
      </c>
    </row>
    <row r="836" spans="1:35" x14ac:dyDescent="0.3">
      <c r="A836" t="s">
        <v>9</v>
      </c>
      <c r="B836" t="s">
        <v>413</v>
      </c>
      <c r="C836">
        <v>95</v>
      </c>
      <c r="D836">
        <v>34099640</v>
      </c>
      <c r="E836" s="3">
        <f t="shared" si="52"/>
        <v>34.099640000000001</v>
      </c>
      <c r="F836" t="s">
        <v>356</v>
      </c>
      <c r="G836" t="s">
        <v>1789</v>
      </c>
      <c r="H836" t="s">
        <v>1797</v>
      </c>
      <c r="N836" t="s">
        <v>2632</v>
      </c>
      <c r="O836" t="s">
        <v>12</v>
      </c>
      <c r="P836" t="s">
        <v>13</v>
      </c>
      <c r="Q836" t="s">
        <v>24</v>
      </c>
      <c r="R836" s="3">
        <f t="shared" si="53"/>
        <v>5</v>
      </c>
      <c r="S836">
        <v>5000000</v>
      </c>
      <c r="T836">
        <v>2000</v>
      </c>
      <c r="U836">
        <v>7</v>
      </c>
      <c r="V836" s="3">
        <f t="shared" si="54"/>
        <v>29.099640000000001</v>
      </c>
      <c r="W836" s="3"/>
      <c r="AH836" t="str">
        <v>Alexander Witt</v>
      </c>
      <c r="AI836" s="4">
        <f t="shared" si="55"/>
        <v>6.2</v>
      </c>
    </row>
    <row r="837" spans="1:35" x14ac:dyDescent="0.3">
      <c r="A837" t="s">
        <v>9</v>
      </c>
      <c r="B837" t="s">
        <v>549</v>
      </c>
      <c r="C837">
        <v>86</v>
      </c>
      <c r="D837">
        <v>54098051</v>
      </c>
      <c r="E837" s="3">
        <f t="shared" si="52"/>
        <v>54.098050999999998</v>
      </c>
      <c r="F837" t="s">
        <v>620</v>
      </c>
      <c r="N837" t="s">
        <v>2633</v>
      </c>
      <c r="O837" t="s">
        <v>12</v>
      </c>
      <c r="P837" t="s">
        <v>113</v>
      </c>
      <c r="Q837" t="s">
        <v>90</v>
      </c>
      <c r="R837" s="3">
        <f t="shared" si="53"/>
        <v>25</v>
      </c>
      <c r="S837">
        <v>25000000</v>
      </c>
      <c r="T837">
        <v>2006</v>
      </c>
      <c r="U837">
        <v>5.8</v>
      </c>
      <c r="V837" s="3">
        <f t="shared" si="54"/>
        <v>29.098050999999998</v>
      </c>
      <c r="W837" s="3"/>
      <c r="AH837" t="str">
        <v>Tommy Wirkola</v>
      </c>
      <c r="AI837" s="4">
        <f t="shared" si="55"/>
        <v>6.25</v>
      </c>
    </row>
    <row r="838" spans="1:35" x14ac:dyDescent="0.3">
      <c r="A838" t="s">
        <v>9</v>
      </c>
      <c r="B838" t="s">
        <v>1345</v>
      </c>
      <c r="C838">
        <v>112</v>
      </c>
      <c r="D838">
        <v>32541719</v>
      </c>
      <c r="E838" s="3">
        <f t="shared" si="52"/>
        <v>32.541719000000001</v>
      </c>
      <c r="F838" t="s">
        <v>205</v>
      </c>
      <c r="G838" t="s">
        <v>356</v>
      </c>
      <c r="H838" t="s">
        <v>1788</v>
      </c>
      <c r="I838" t="s">
        <v>1797</v>
      </c>
      <c r="N838" t="s">
        <v>2634</v>
      </c>
      <c r="O838" t="s">
        <v>12</v>
      </c>
      <c r="P838" t="s">
        <v>17</v>
      </c>
      <c r="Q838" t="s">
        <v>14</v>
      </c>
      <c r="R838" s="3">
        <f t="shared" si="53"/>
        <v>3.500159</v>
      </c>
      <c r="S838">
        <v>3500159</v>
      </c>
      <c r="T838">
        <v>2002</v>
      </c>
      <c r="U838">
        <v>6.7</v>
      </c>
      <c r="V838" s="3">
        <f t="shared" si="54"/>
        <v>29.04156</v>
      </c>
      <c r="W838" s="3"/>
      <c r="AH838" t="str">
        <v>Ron Underwood</v>
      </c>
      <c r="AI838" s="4">
        <f t="shared" si="55"/>
        <v>5.5</v>
      </c>
    </row>
    <row r="839" spans="1:35" x14ac:dyDescent="0.3">
      <c r="A839" t="s">
        <v>9</v>
      </c>
      <c r="B839" t="s">
        <v>92</v>
      </c>
      <c r="C839">
        <v>100</v>
      </c>
      <c r="D839">
        <v>63939454</v>
      </c>
      <c r="E839" s="3">
        <f t="shared" si="52"/>
        <v>63.939453999999998</v>
      </c>
      <c r="F839" t="s">
        <v>134</v>
      </c>
      <c r="G839" t="s">
        <v>205</v>
      </c>
      <c r="H839" t="s">
        <v>1789</v>
      </c>
      <c r="I839" t="s">
        <v>1787</v>
      </c>
      <c r="N839" t="s">
        <v>2635</v>
      </c>
      <c r="O839" t="s">
        <v>12</v>
      </c>
      <c r="P839" t="s">
        <v>13</v>
      </c>
      <c r="Q839" t="s">
        <v>24</v>
      </c>
      <c r="R839" s="3">
        <f t="shared" si="53"/>
        <v>35</v>
      </c>
      <c r="S839">
        <v>35000000</v>
      </c>
      <c r="T839">
        <v>2005</v>
      </c>
      <c r="U839">
        <v>6.2</v>
      </c>
      <c r="V839" s="3">
        <f t="shared" si="54"/>
        <v>28.939453999999998</v>
      </c>
      <c r="W839" s="3"/>
      <c r="AH839" t="str">
        <v>Peter Atencio</v>
      </c>
      <c r="AI839" s="4">
        <f t="shared" si="55"/>
        <v>6.4</v>
      </c>
    </row>
    <row r="840" spans="1:35" x14ac:dyDescent="0.3">
      <c r="A840" t="s">
        <v>9</v>
      </c>
      <c r="B840" t="s">
        <v>330</v>
      </c>
      <c r="C840">
        <v>119</v>
      </c>
      <c r="D840">
        <v>98895417</v>
      </c>
      <c r="E840" s="3">
        <f t="shared" si="52"/>
        <v>98.895416999999995</v>
      </c>
      <c r="F840" t="s">
        <v>171</v>
      </c>
      <c r="G840" t="s">
        <v>918</v>
      </c>
      <c r="N840" t="s">
        <v>2636</v>
      </c>
      <c r="O840" t="s">
        <v>12</v>
      </c>
      <c r="P840" t="s">
        <v>13</v>
      </c>
      <c r="Q840" t="s">
        <v>90</v>
      </c>
      <c r="R840" s="3">
        <f t="shared" si="53"/>
        <v>70</v>
      </c>
      <c r="S840">
        <v>70000000</v>
      </c>
      <c r="T840">
        <v>2013</v>
      </c>
      <c r="U840">
        <v>6.5</v>
      </c>
      <c r="V840" s="3">
        <f t="shared" si="54"/>
        <v>28.895416999999995</v>
      </c>
      <c r="W840" s="3"/>
      <c r="AH840" t="str">
        <v>Tom Hanks</v>
      </c>
      <c r="AI840" s="4">
        <f t="shared" si="55"/>
        <v>6.5</v>
      </c>
    </row>
    <row r="841" spans="1:35" x14ac:dyDescent="0.3">
      <c r="A841" t="s">
        <v>9</v>
      </c>
      <c r="B841" t="s">
        <v>112</v>
      </c>
      <c r="C841">
        <v>126</v>
      </c>
      <c r="D841">
        <v>43848100</v>
      </c>
      <c r="E841" s="3">
        <f t="shared" si="52"/>
        <v>43.848100000000002</v>
      </c>
      <c r="F841" t="s">
        <v>1792</v>
      </c>
      <c r="G841" t="s">
        <v>356</v>
      </c>
      <c r="N841" t="s">
        <v>2637</v>
      </c>
      <c r="O841" t="s">
        <v>12</v>
      </c>
      <c r="P841" t="s">
        <v>13</v>
      </c>
      <c r="Q841" t="s">
        <v>90</v>
      </c>
      <c r="R841" s="3">
        <f t="shared" si="53"/>
        <v>15</v>
      </c>
      <c r="S841">
        <v>15000000</v>
      </c>
      <c r="T841">
        <v>1987</v>
      </c>
      <c r="U841">
        <v>7.4</v>
      </c>
      <c r="V841" s="3">
        <f t="shared" si="54"/>
        <v>28.848100000000002</v>
      </c>
      <c r="W841" s="3"/>
      <c r="AH841" t="str">
        <v>Brian Klugman</v>
      </c>
      <c r="AI841" s="4">
        <f t="shared" si="55"/>
        <v>7.1</v>
      </c>
    </row>
    <row r="842" spans="1:35" x14ac:dyDescent="0.3">
      <c r="A842" t="s">
        <v>9</v>
      </c>
      <c r="B842" t="s">
        <v>240</v>
      </c>
      <c r="C842">
        <v>90</v>
      </c>
      <c r="D842">
        <v>63826569</v>
      </c>
      <c r="E842" s="3">
        <f t="shared" si="52"/>
        <v>63.826568999999999</v>
      </c>
      <c r="F842" t="s">
        <v>205</v>
      </c>
      <c r="N842" t="s">
        <v>2638</v>
      </c>
      <c r="O842" t="s">
        <v>12</v>
      </c>
      <c r="P842" t="s">
        <v>13</v>
      </c>
      <c r="Q842" t="s">
        <v>14</v>
      </c>
      <c r="R842" s="3">
        <f t="shared" si="53"/>
        <v>35</v>
      </c>
      <c r="S842">
        <v>35000000</v>
      </c>
      <c r="T842">
        <v>1997</v>
      </c>
      <c r="U842">
        <v>6.3</v>
      </c>
      <c r="V842" s="3">
        <f t="shared" si="54"/>
        <v>28.826568999999999</v>
      </c>
      <c r="W842" s="3"/>
      <c r="AH842" t="str">
        <v>George A. Romero</v>
      </c>
      <c r="AI842" s="4">
        <f t="shared" si="55"/>
        <v>5.6333333333333329</v>
      </c>
    </row>
    <row r="843" spans="1:35" x14ac:dyDescent="0.3">
      <c r="A843" t="s">
        <v>9</v>
      </c>
      <c r="B843" t="s">
        <v>56</v>
      </c>
      <c r="C843">
        <v>136</v>
      </c>
      <c r="D843">
        <v>93771072</v>
      </c>
      <c r="E843" s="3">
        <f t="shared" si="52"/>
        <v>93.771072000000004</v>
      </c>
      <c r="F843" t="s">
        <v>171</v>
      </c>
      <c r="G843" t="s">
        <v>134</v>
      </c>
      <c r="H843" t="s">
        <v>205</v>
      </c>
      <c r="I843" t="s">
        <v>1788</v>
      </c>
      <c r="J843" t="s">
        <v>918</v>
      </c>
      <c r="K843" t="s">
        <v>1304</v>
      </c>
      <c r="N843" t="s">
        <v>2639</v>
      </c>
      <c r="O843" t="s">
        <v>12</v>
      </c>
      <c r="P843" t="s">
        <v>13</v>
      </c>
      <c r="Q843" t="s">
        <v>14</v>
      </c>
      <c r="R843" s="3">
        <f t="shared" si="53"/>
        <v>65</v>
      </c>
      <c r="S843">
        <v>65000000</v>
      </c>
      <c r="T843">
        <v>1998</v>
      </c>
      <c r="U843">
        <v>6.7</v>
      </c>
      <c r="V843" s="3">
        <f t="shared" si="54"/>
        <v>28.771072000000004</v>
      </c>
      <c r="W843" s="3"/>
      <c r="AH843" t="str">
        <v>Kevin Tenney</v>
      </c>
      <c r="AI843" s="4">
        <f t="shared" si="55"/>
        <v>5.7</v>
      </c>
    </row>
    <row r="844" spans="1:35" x14ac:dyDescent="0.3">
      <c r="A844" t="s">
        <v>9</v>
      </c>
      <c r="B844" t="s">
        <v>640</v>
      </c>
      <c r="C844">
        <v>114</v>
      </c>
      <c r="D844">
        <v>50728000</v>
      </c>
      <c r="E844" s="3">
        <f t="shared" si="52"/>
        <v>50.728000000000002</v>
      </c>
      <c r="F844" t="s">
        <v>171</v>
      </c>
      <c r="G844" t="s">
        <v>1792</v>
      </c>
      <c r="H844" t="s">
        <v>356</v>
      </c>
      <c r="I844" t="s">
        <v>1796</v>
      </c>
      <c r="J844" t="s">
        <v>918</v>
      </c>
      <c r="N844" t="s">
        <v>2640</v>
      </c>
      <c r="O844" t="s">
        <v>12</v>
      </c>
      <c r="P844" t="s">
        <v>13</v>
      </c>
      <c r="Q844" t="s">
        <v>14</v>
      </c>
      <c r="R844" s="3">
        <f t="shared" si="53"/>
        <v>22</v>
      </c>
      <c r="S844">
        <v>22000000</v>
      </c>
      <c r="T844">
        <v>1995</v>
      </c>
      <c r="U844">
        <v>5.8</v>
      </c>
      <c r="V844" s="3">
        <f t="shared" si="54"/>
        <v>28.728000000000002</v>
      </c>
      <c r="W844" s="3"/>
      <c r="AH844" t="str">
        <v>David Mirkin</v>
      </c>
      <c r="AI844" s="4">
        <f t="shared" si="55"/>
        <v>6.2</v>
      </c>
    </row>
    <row r="845" spans="1:35" x14ac:dyDescent="0.3">
      <c r="A845" t="s">
        <v>9</v>
      </c>
      <c r="B845" t="s">
        <v>289</v>
      </c>
      <c r="C845">
        <v>89</v>
      </c>
      <c r="D845">
        <v>58715510</v>
      </c>
      <c r="E845" s="3">
        <f t="shared" si="52"/>
        <v>58.715510000000002</v>
      </c>
      <c r="F845" t="s">
        <v>205</v>
      </c>
      <c r="G845" t="s">
        <v>1788</v>
      </c>
      <c r="N845" t="s">
        <v>2641</v>
      </c>
      <c r="O845" t="s">
        <v>12</v>
      </c>
      <c r="P845" t="s">
        <v>13</v>
      </c>
      <c r="Q845" t="s">
        <v>24</v>
      </c>
      <c r="R845" s="3">
        <f t="shared" si="53"/>
        <v>30</v>
      </c>
      <c r="S845">
        <v>30000000</v>
      </c>
      <c r="T845">
        <v>2009</v>
      </c>
      <c r="U845">
        <v>5.4</v>
      </c>
      <c r="V845" s="3">
        <f t="shared" si="54"/>
        <v>28.715510000000002</v>
      </c>
      <c r="W845" s="3"/>
      <c r="AH845" t="str">
        <v>Shana Feste</v>
      </c>
      <c r="AI845" s="4">
        <f t="shared" si="55"/>
        <v>6.4333333333333336</v>
      </c>
    </row>
    <row r="846" spans="1:35" x14ac:dyDescent="0.3">
      <c r="A846" t="s">
        <v>9</v>
      </c>
      <c r="B846" t="s">
        <v>750</v>
      </c>
      <c r="C846">
        <v>126</v>
      </c>
      <c r="D846">
        <v>62700000</v>
      </c>
      <c r="E846" s="3">
        <f t="shared" si="52"/>
        <v>62.7</v>
      </c>
      <c r="F846" t="s">
        <v>171</v>
      </c>
      <c r="G846" t="s">
        <v>134</v>
      </c>
      <c r="H846" t="s">
        <v>1787</v>
      </c>
      <c r="I846" t="s">
        <v>918</v>
      </c>
      <c r="N846" t="s">
        <v>2642</v>
      </c>
      <c r="O846" t="s">
        <v>12</v>
      </c>
      <c r="P846" t="s">
        <v>17</v>
      </c>
      <c r="Q846" t="s">
        <v>24</v>
      </c>
      <c r="R846" s="3">
        <f t="shared" si="53"/>
        <v>34</v>
      </c>
      <c r="S846">
        <v>34000000</v>
      </c>
      <c r="T846">
        <v>1979</v>
      </c>
      <c r="U846">
        <v>6.3</v>
      </c>
      <c r="V846" s="3">
        <f t="shared" si="54"/>
        <v>28.700000000000003</v>
      </c>
      <c r="W846" s="3"/>
      <c r="AH846" t="str">
        <v>Robert Townsend</v>
      </c>
      <c r="AI846" s="4">
        <f t="shared" si="55"/>
        <v>7</v>
      </c>
    </row>
    <row r="847" spans="1:35" x14ac:dyDescent="0.3">
      <c r="A847" t="s">
        <v>9</v>
      </c>
      <c r="B847" t="s">
        <v>946</v>
      </c>
      <c r="C847">
        <v>85</v>
      </c>
      <c r="D847">
        <v>48546578</v>
      </c>
      <c r="E847" s="3">
        <f t="shared" si="52"/>
        <v>48.546577999999997</v>
      </c>
      <c r="F847" t="s">
        <v>205</v>
      </c>
      <c r="G847" t="s">
        <v>1788</v>
      </c>
      <c r="N847" t="s">
        <v>2643</v>
      </c>
      <c r="O847" t="s">
        <v>12</v>
      </c>
      <c r="P847" t="s">
        <v>13</v>
      </c>
      <c r="Q847" t="s">
        <v>14</v>
      </c>
      <c r="R847" s="3">
        <f t="shared" si="53"/>
        <v>20</v>
      </c>
      <c r="S847">
        <v>20000000</v>
      </c>
      <c r="T847">
        <v>2006</v>
      </c>
      <c r="U847">
        <v>2.7</v>
      </c>
      <c r="V847" s="3">
        <f t="shared" si="54"/>
        <v>28.546577999999997</v>
      </c>
      <c r="W847" s="3"/>
      <c r="AH847" t="str">
        <v>Robert Marcarelli</v>
      </c>
      <c r="AI847" s="4">
        <f t="shared" si="55"/>
        <v>3.5</v>
      </c>
    </row>
    <row r="848" spans="1:35" x14ac:dyDescent="0.3">
      <c r="A848" t="s">
        <v>9</v>
      </c>
      <c r="B848" t="s">
        <v>165</v>
      </c>
      <c r="C848">
        <v>101</v>
      </c>
      <c r="D848">
        <v>131536019</v>
      </c>
      <c r="E848" s="3">
        <f t="shared" si="52"/>
        <v>131.53601900000001</v>
      </c>
      <c r="F848" t="s">
        <v>134</v>
      </c>
      <c r="G848" t="s">
        <v>1790</v>
      </c>
      <c r="H848" t="s">
        <v>205</v>
      </c>
      <c r="I848" t="s">
        <v>1789</v>
      </c>
      <c r="J848" t="s">
        <v>1791</v>
      </c>
      <c r="N848" t="s">
        <v>2644</v>
      </c>
      <c r="O848" t="s">
        <v>12</v>
      </c>
      <c r="P848" t="s">
        <v>13</v>
      </c>
      <c r="Q848" t="s">
        <v>52</v>
      </c>
      <c r="R848" s="3">
        <f t="shared" si="53"/>
        <v>103</v>
      </c>
      <c r="S848">
        <v>103000000</v>
      </c>
      <c r="T848">
        <v>2014</v>
      </c>
      <c r="U848">
        <v>6.4</v>
      </c>
      <c r="V848" s="3">
        <f t="shared" si="54"/>
        <v>28.53601900000001</v>
      </c>
      <c r="W848" s="3"/>
      <c r="AH848" t="str">
        <v>Anthony Bell</v>
      </c>
      <c r="AI848" s="4">
        <f t="shared" si="55"/>
        <v>5.3</v>
      </c>
    </row>
    <row r="849" spans="1:35" x14ac:dyDescent="0.3">
      <c r="A849" t="s">
        <v>9</v>
      </c>
      <c r="B849" t="s">
        <v>1373</v>
      </c>
      <c r="C849">
        <v>112</v>
      </c>
      <c r="D849">
        <v>36500000</v>
      </c>
      <c r="E849" s="3">
        <f t="shared" si="52"/>
        <v>36.5</v>
      </c>
      <c r="F849" t="s">
        <v>1793</v>
      </c>
      <c r="G849" t="s">
        <v>1792</v>
      </c>
      <c r="H849" t="s">
        <v>356</v>
      </c>
      <c r="N849" t="s">
        <v>2645</v>
      </c>
      <c r="O849" t="s">
        <v>12</v>
      </c>
      <c r="P849" t="s">
        <v>13</v>
      </c>
      <c r="Q849" t="s">
        <v>24</v>
      </c>
      <c r="R849" s="3">
        <f t="shared" si="53"/>
        <v>8</v>
      </c>
      <c r="S849">
        <v>8000000</v>
      </c>
      <c r="T849">
        <v>1979</v>
      </c>
      <c r="U849">
        <v>7.6</v>
      </c>
      <c r="V849" s="3">
        <f t="shared" si="54"/>
        <v>28.5</v>
      </c>
      <c r="W849" s="3"/>
      <c r="AH849" t="str">
        <v>Wayne Kramer</v>
      </c>
      <c r="AI849" s="4">
        <f t="shared" si="55"/>
        <v>7.2</v>
      </c>
    </row>
    <row r="850" spans="1:35" x14ac:dyDescent="0.3">
      <c r="A850" t="s">
        <v>9</v>
      </c>
      <c r="B850" t="s">
        <v>354</v>
      </c>
      <c r="C850">
        <v>101</v>
      </c>
      <c r="D850">
        <v>40962534</v>
      </c>
      <c r="E850" s="3">
        <f t="shared" si="52"/>
        <v>40.962533999999998</v>
      </c>
      <c r="F850" t="s">
        <v>356</v>
      </c>
      <c r="N850" t="s">
        <v>2646</v>
      </c>
      <c r="O850" t="s">
        <v>12</v>
      </c>
      <c r="P850" t="s">
        <v>13</v>
      </c>
      <c r="Q850" t="s">
        <v>90</v>
      </c>
      <c r="R850" s="3">
        <f t="shared" si="53"/>
        <v>12.5</v>
      </c>
      <c r="S850">
        <v>12500000</v>
      </c>
      <c r="T850">
        <v>2011</v>
      </c>
      <c r="U850">
        <v>7.1</v>
      </c>
      <c r="V850" s="3">
        <f t="shared" si="54"/>
        <v>28.462533999999998</v>
      </c>
      <c r="W850" s="3"/>
      <c r="AH850" t="str">
        <v>Don Mancini</v>
      </c>
      <c r="AI850" s="4">
        <f t="shared" si="55"/>
        <v>4.9000000000000004</v>
      </c>
    </row>
    <row r="851" spans="1:35" x14ac:dyDescent="0.3">
      <c r="A851" t="s">
        <v>9</v>
      </c>
      <c r="B851" t="s">
        <v>947</v>
      </c>
      <c r="C851">
        <v>72</v>
      </c>
      <c r="D851">
        <v>48423368</v>
      </c>
      <c r="E851" s="3">
        <f t="shared" si="52"/>
        <v>48.423368000000004</v>
      </c>
      <c r="F851" t="s">
        <v>134</v>
      </c>
      <c r="G851" t="s">
        <v>1790</v>
      </c>
      <c r="H851" t="s">
        <v>1789</v>
      </c>
      <c r="I851" t="s">
        <v>1786</v>
      </c>
      <c r="N851" t="s">
        <v>2647</v>
      </c>
      <c r="O851" t="s">
        <v>12</v>
      </c>
      <c r="P851" t="s">
        <v>13</v>
      </c>
      <c r="Q851" t="s">
        <v>52</v>
      </c>
      <c r="R851" s="3">
        <f t="shared" si="53"/>
        <v>20</v>
      </c>
      <c r="S851">
        <v>20000000</v>
      </c>
      <c r="T851">
        <v>2002</v>
      </c>
      <c r="U851">
        <v>5.8</v>
      </c>
      <c r="V851" s="3">
        <f t="shared" si="54"/>
        <v>28.423368000000004</v>
      </c>
      <c r="W851" s="3"/>
      <c r="AH851" t="str">
        <v>Shekhar Kapur</v>
      </c>
      <c r="AI851" s="4">
        <f t="shared" si="55"/>
        <v>6.9666666666666659</v>
      </c>
    </row>
    <row r="852" spans="1:35" x14ac:dyDescent="0.3">
      <c r="A852" t="s">
        <v>9</v>
      </c>
      <c r="B852" t="s">
        <v>1408</v>
      </c>
      <c r="C852">
        <v>121</v>
      </c>
      <c r="D852">
        <v>35400000</v>
      </c>
      <c r="E852" s="3">
        <f t="shared" si="52"/>
        <v>35.4</v>
      </c>
      <c r="F852" t="s">
        <v>171</v>
      </c>
      <c r="G852" t="s">
        <v>134</v>
      </c>
      <c r="H852" t="s">
        <v>918</v>
      </c>
      <c r="N852" t="s">
        <v>2648</v>
      </c>
      <c r="O852" t="s">
        <v>12</v>
      </c>
      <c r="P852" t="s">
        <v>17</v>
      </c>
      <c r="Q852" t="s">
        <v>24</v>
      </c>
      <c r="R852" s="3">
        <f t="shared" si="53"/>
        <v>7</v>
      </c>
      <c r="S852">
        <v>7000000</v>
      </c>
      <c r="T852">
        <v>1973</v>
      </c>
      <c r="U852">
        <v>6.8</v>
      </c>
      <c r="V852" s="3">
        <f t="shared" si="54"/>
        <v>28.4</v>
      </c>
      <c r="W852" s="3"/>
      <c r="AH852" t="str">
        <v>Ben Lewin</v>
      </c>
      <c r="AI852" s="4">
        <f t="shared" si="55"/>
        <v>7.2</v>
      </c>
    </row>
    <row r="853" spans="1:35" x14ac:dyDescent="0.3">
      <c r="A853" t="s">
        <v>9</v>
      </c>
      <c r="B853" t="s">
        <v>1529</v>
      </c>
      <c r="C853">
        <v>111</v>
      </c>
      <c r="D853">
        <v>31968347</v>
      </c>
      <c r="E853" s="3">
        <f t="shared" si="52"/>
        <v>31.968347000000001</v>
      </c>
      <c r="F853" t="s">
        <v>356</v>
      </c>
      <c r="G853" t="s">
        <v>1788</v>
      </c>
      <c r="N853" t="s">
        <v>2649</v>
      </c>
      <c r="O853" t="s">
        <v>12</v>
      </c>
      <c r="P853" t="s">
        <v>13</v>
      </c>
      <c r="Q853" t="s">
        <v>90</v>
      </c>
      <c r="R853" s="3">
        <f t="shared" si="53"/>
        <v>3.6</v>
      </c>
      <c r="S853">
        <v>3600000</v>
      </c>
      <c r="T853">
        <v>1995</v>
      </c>
      <c r="U853">
        <v>7.6</v>
      </c>
      <c r="V853" s="3">
        <f t="shared" si="54"/>
        <v>28.368347</v>
      </c>
      <c r="W853" s="3"/>
      <c r="AH853" t="str">
        <v>Brandon Camp</v>
      </c>
      <c r="AI853" s="4">
        <f t="shared" si="55"/>
        <v>5.6</v>
      </c>
    </row>
    <row r="854" spans="1:35" x14ac:dyDescent="0.3">
      <c r="A854" t="s">
        <v>9</v>
      </c>
      <c r="B854" t="s">
        <v>144</v>
      </c>
      <c r="C854">
        <v>101</v>
      </c>
      <c r="D854">
        <v>60328558</v>
      </c>
      <c r="E854" s="3">
        <f t="shared" si="52"/>
        <v>60.328558000000001</v>
      </c>
      <c r="F854" t="s">
        <v>205</v>
      </c>
      <c r="G854" t="s">
        <v>356</v>
      </c>
      <c r="H854" t="s">
        <v>1786</v>
      </c>
      <c r="N854" t="s">
        <v>2650</v>
      </c>
      <c r="O854" t="s">
        <v>12</v>
      </c>
      <c r="P854" t="s">
        <v>13</v>
      </c>
      <c r="Q854" t="s">
        <v>14</v>
      </c>
      <c r="R854" s="3">
        <f t="shared" si="53"/>
        <v>32</v>
      </c>
      <c r="S854">
        <v>32000000</v>
      </c>
      <c r="T854">
        <v>1988</v>
      </c>
      <c r="U854">
        <v>7</v>
      </c>
      <c r="V854" s="3">
        <f t="shared" si="54"/>
        <v>28.328558000000001</v>
      </c>
      <c r="W854" s="3"/>
      <c r="AH854" t="str">
        <v>Sergio Leone</v>
      </c>
      <c r="AI854" s="4">
        <f t="shared" si="55"/>
        <v>8.4333333333333318</v>
      </c>
    </row>
    <row r="855" spans="1:35" x14ac:dyDescent="0.3">
      <c r="A855" t="s">
        <v>9</v>
      </c>
      <c r="B855" t="s">
        <v>280</v>
      </c>
      <c r="C855">
        <v>109</v>
      </c>
      <c r="D855">
        <v>61280963</v>
      </c>
      <c r="E855" s="3">
        <f t="shared" si="52"/>
        <v>61.280963</v>
      </c>
      <c r="F855" t="s">
        <v>620</v>
      </c>
      <c r="G855" t="s">
        <v>1787</v>
      </c>
      <c r="H855" t="s">
        <v>918</v>
      </c>
      <c r="N855" t="s">
        <v>2651</v>
      </c>
      <c r="O855" t="s">
        <v>12</v>
      </c>
      <c r="P855" t="s">
        <v>13</v>
      </c>
      <c r="Q855" t="s">
        <v>90</v>
      </c>
      <c r="R855" s="3">
        <f t="shared" si="53"/>
        <v>33</v>
      </c>
      <c r="S855">
        <v>33000000</v>
      </c>
      <c r="T855">
        <v>2000</v>
      </c>
      <c r="U855">
        <v>6.3</v>
      </c>
      <c r="V855" s="3">
        <f t="shared" si="54"/>
        <v>28.280963</v>
      </c>
      <c r="W855" s="3"/>
      <c r="AH855" t="str">
        <v>Christopher Leitch</v>
      </c>
      <c r="AI855" s="4">
        <f t="shared" si="55"/>
        <v>3.2</v>
      </c>
    </row>
    <row r="856" spans="1:35" x14ac:dyDescent="0.3">
      <c r="A856" t="s">
        <v>9</v>
      </c>
      <c r="B856" t="s">
        <v>288</v>
      </c>
      <c r="C856">
        <v>101</v>
      </c>
      <c r="D856">
        <v>88200225</v>
      </c>
      <c r="E856" s="3">
        <f t="shared" si="52"/>
        <v>88.200225000000003</v>
      </c>
      <c r="F856" t="s">
        <v>205</v>
      </c>
      <c r="G856" t="s">
        <v>1792</v>
      </c>
      <c r="N856" t="s">
        <v>2652</v>
      </c>
      <c r="O856" t="s">
        <v>12</v>
      </c>
      <c r="P856" t="s">
        <v>13</v>
      </c>
      <c r="Q856" t="s">
        <v>14</v>
      </c>
      <c r="R856" s="3">
        <f t="shared" si="53"/>
        <v>60</v>
      </c>
      <c r="S856">
        <v>60000000</v>
      </c>
      <c r="T856">
        <v>2004</v>
      </c>
      <c r="U856">
        <v>6.1</v>
      </c>
      <c r="V856" s="3">
        <f t="shared" si="54"/>
        <v>28.200225000000003</v>
      </c>
      <c r="W856" s="3"/>
      <c r="AH856" t="str">
        <v>Alejandro Monteverde</v>
      </c>
      <c r="AI856" s="4">
        <f t="shared" si="55"/>
        <v>7.4</v>
      </c>
    </row>
    <row r="857" spans="1:35" x14ac:dyDescent="0.3">
      <c r="A857" t="s">
        <v>9</v>
      </c>
      <c r="B857" t="s">
        <v>747</v>
      </c>
      <c r="C857">
        <v>122</v>
      </c>
      <c r="D857">
        <v>39025000</v>
      </c>
      <c r="E857" s="3">
        <f t="shared" si="52"/>
        <v>39.024999999999999</v>
      </c>
      <c r="F857" t="s">
        <v>1792</v>
      </c>
      <c r="G857" t="s">
        <v>356</v>
      </c>
      <c r="N857" t="s">
        <v>2653</v>
      </c>
      <c r="O857" t="s">
        <v>12</v>
      </c>
      <c r="P857" t="s">
        <v>17</v>
      </c>
      <c r="Q857" t="s">
        <v>90</v>
      </c>
      <c r="R857" s="3">
        <f t="shared" si="53"/>
        <v>11</v>
      </c>
      <c r="S857">
        <v>11000000</v>
      </c>
      <c r="T857">
        <v>1995</v>
      </c>
      <c r="U857">
        <v>7.6</v>
      </c>
      <c r="V857" s="3">
        <f t="shared" si="54"/>
        <v>28.024999999999999</v>
      </c>
      <c r="W857" s="3"/>
      <c r="AH857" t="str">
        <v>Iain Softley</v>
      </c>
      <c r="AI857" s="4">
        <f t="shared" si="55"/>
        <v>6.5500000000000007</v>
      </c>
    </row>
    <row r="858" spans="1:35" x14ac:dyDescent="0.3">
      <c r="A858" t="s">
        <v>9</v>
      </c>
      <c r="B858" t="s">
        <v>333</v>
      </c>
      <c r="C858">
        <v>97</v>
      </c>
      <c r="D858">
        <v>43022524</v>
      </c>
      <c r="E858" s="3">
        <f t="shared" si="52"/>
        <v>43.022523999999997</v>
      </c>
      <c r="F858" t="s">
        <v>205</v>
      </c>
      <c r="G858" t="s">
        <v>356</v>
      </c>
      <c r="N858" t="s">
        <v>2654</v>
      </c>
      <c r="O858" t="s">
        <v>12</v>
      </c>
      <c r="P858" t="s">
        <v>13</v>
      </c>
      <c r="Q858" t="s">
        <v>90</v>
      </c>
      <c r="R858" s="3">
        <f t="shared" si="53"/>
        <v>15</v>
      </c>
      <c r="S858">
        <v>15000000</v>
      </c>
      <c r="T858">
        <v>1997</v>
      </c>
      <c r="U858">
        <v>7.1</v>
      </c>
      <c r="V858" s="3">
        <f t="shared" si="54"/>
        <v>28.022523999999997</v>
      </c>
      <c r="W858" s="3"/>
      <c r="AH858" t="str">
        <v>EugÃ¨ne LouriÃ©</v>
      </c>
      <c r="AI858" s="4">
        <f t="shared" si="55"/>
        <v>6.7</v>
      </c>
    </row>
    <row r="859" spans="1:35" x14ac:dyDescent="0.3">
      <c r="A859" t="s">
        <v>9</v>
      </c>
      <c r="B859" t="s">
        <v>333</v>
      </c>
      <c r="C859">
        <v>128</v>
      </c>
      <c r="D859">
        <v>83000000</v>
      </c>
      <c r="E859" s="3">
        <f t="shared" si="52"/>
        <v>83</v>
      </c>
      <c r="F859" t="s">
        <v>356</v>
      </c>
      <c r="G859" t="s">
        <v>918</v>
      </c>
      <c r="N859" t="s">
        <v>2655</v>
      </c>
      <c r="O859" t="s">
        <v>12</v>
      </c>
      <c r="P859" t="s">
        <v>13</v>
      </c>
      <c r="Q859" t="s">
        <v>90</v>
      </c>
      <c r="R859" s="3">
        <f t="shared" si="53"/>
        <v>55</v>
      </c>
      <c r="S859">
        <v>55000000</v>
      </c>
      <c r="T859">
        <v>1994</v>
      </c>
      <c r="U859">
        <v>6</v>
      </c>
      <c r="V859" s="3">
        <f t="shared" si="54"/>
        <v>28</v>
      </c>
      <c r="W859" s="3"/>
      <c r="AH859" t="str">
        <v>Matt Maiellaro</v>
      </c>
      <c r="AI859" s="4">
        <f t="shared" si="55"/>
        <v>6.9</v>
      </c>
    </row>
    <row r="860" spans="1:35" x14ac:dyDescent="0.3">
      <c r="A860" t="s">
        <v>9</v>
      </c>
      <c r="B860" t="s">
        <v>1106</v>
      </c>
      <c r="C860">
        <v>112</v>
      </c>
      <c r="D860">
        <v>42919096</v>
      </c>
      <c r="E860" s="3">
        <f t="shared" si="52"/>
        <v>42.919096000000003</v>
      </c>
      <c r="F860" t="s">
        <v>171</v>
      </c>
      <c r="G860" t="s">
        <v>356</v>
      </c>
      <c r="H860" t="s">
        <v>918</v>
      </c>
      <c r="N860" t="s">
        <v>2656</v>
      </c>
      <c r="O860" t="s">
        <v>12</v>
      </c>
      <c r="P860" t="s">
        <v>13</v>
      </c>
      <c r="Q860" t="s">
        <v>14</v>
      </c>
      <c r="R860" s="3">
        <f t="shared" si="53"/>
        <v>15</v>
      </c>
      <c r="S860">
        <v>15000000</v>
      </c>
      <c r="T860">
        <v>2013</v>
      </c>
      <c r="U860">
        <v>6.5</v>
      </c>
      <c r="V860" s="3">
        <f t="shared" si="54"/>
        <v>27.919096000000003</v>
      </c>
      <c r="W860" s="3"/>
      <c r="AH860" t="str">
        <v>Stephen Chbosky</v>
      </c>
      <c r="AI860" s="4">
        <f t="shared" si="55"/>
        <v>8</v>
      </c>
    </row>
    <row r="861" spans="1:35" x14ac:dyDescent="0.3">
      <c r="A861" t="s">
        <v>9</v>
      </c>
      <c r="B861" t="s">
        <v>949</v>
      </c>
      <c r="C861">
        <v>72</v>
      </c>
      <c r="D861">
        <v>47887943</v>
      </c>
      <c r="E861" s="3">
        <f t="shared" si="52"/>
        <v>47.887943</v>
      </c>
      <c r="F861" t="s">
        <v>134</v>
      </c>
      <c r="G861" t="s">
        <v>1790</v>
      </c>
      <c r="H861" t="s">
        <v>1789</v>
      </c>
      <c r="I861" t="s">
        <v>1791</v>
      </c>
      <c r="N861" t="s">
        <v>2657</v>
      </c>
      <c r="O861" t="s">
        <v>12</v>
      </c>
      <c r="P861" t="s">
        <v>13</v>
      </c>
      <c r="Q861" t="s">
        <v>52</v>
      </c>
      <c r="R861" s="3">
        <f t="shared" si="53"/>
        <v>20</v>
      </c>
      <c r="S861">
        <v>20000000</v>
      </c>
      <c r="T861">
        <v>2003</v>
      </c>
      <c r="U861">
        <v>5.4</v>
      </c>
      <c r="V861" s="3">
        <f t="shared" si="54"/>
        <v>27.887943</v>
      </c>
      <c r="W861" s="3"/>
      <c r="AH861" t="str">
        <v>Chris Eyre</v>
      </c>
      <c r="AI861" s="4">
        <f t="shared" si="55"/>
        <v>7.2</v>
      </c>
    </row>
    <row r="862" spans="1:35" x14ac:dyDescent="0.3">
      <c r="A862" t="s">
        <v>9</v>
      </c>
      <c r="B862" t="s">
        <v>751</v>
      </c>
      <c r="C862">
        <v>99</v>
      </c>
      <c r="D862">
        <v>58879132</v>
      </c>
      <c r="E862" s="3">
        <f t="shared" si="52"/>
        <v>58.879131999999998</v>
      </c>
      <c r="F862" t="s">
        <v>134</v>
      </c>
      <c r="G862" t="s">
        <v>205</v>
      </c>
      <c r="N862" t="s">
        <v>2658</v>
      </c>
      <c r="O862" t="s">
        <v>12</v>
      </c>
      <c r="P862" t="s">
        <v>13</v>
      </c>
      <c r="Q862" t="s">
        <v>90</v>
      </c>
      <c r="R862" s="3">
        <f t="shared" si="53"/>
        <v>31</v>
      </c>
      <c r="S862">
        <v>31000000</v>
      </c>
      <c r="T862">
        <v>2015</v>
      </c>
      <c r="U862">
        <v>6.1</v>
      </c>
      <c r="V862" s="3">
        <f t="shared" si="54"/>
        <v>27.879131999999998</v>
      </c>
      <c r="W862" s="3"/>
      <c r="AH862" t="str">
        <v>Liz Friedlander</v>
      </c>
      <c r="AI862" s="4">
        <f t="shared" si="55"/>
        <v>6.7</v>
      </c>
    </row>
    <row r="863" spans="1:35" x14ac:dyDescent="0.3">
      <c r="A863" t="s">
        <v>9</v>
      </c>
      <c r="B863" t="s">
        <v>950</v>
      </c>
      <c r="C863">
        <v>96</v>
      </c>
      <c r="D863">
        <v>47852604</v>
      </c>
      <c r="E863" s="3">
        <f t="shared" si="52"/>
        <v>47.852603999999999</v>
      </c>
      <c r="F863" t="s">
        <v>356</v>
      </c>
      <c r="G863" t="s">
        <v>1796</v>
      </c>
      <c r="H863" t="s">
        <v>918</v>
      </c>
      <c r="N863" t="s">
        <v>2659</v>
      </c>
      <c r="O863" t="s">
        <v>12</v>
      </c>
      <c r="P863" t="s">
        <v>13</v>
      </c>
      <c r="Q863" t="s">
        <v>14</v>
      </c>
      <c r="R863" s="3">
        <f t="shared" si="53"/>
        <v>20</v>
      </c>
      <c r="S863">
        <v>20000000</v>
      </c>
      <c r="T863">
        <v>2007</v>
      </c>
      <c r="U863">
        <v>5.9</v>
      </c>
      <c r="V863" s="3">
        <f t="shared" si="54"/>
        <v>27.852603999999999</v>
      </c>
      <c r="W863" s="3"/>
      <c r="AH863" t="str">
        <v>Ken Scott</v>
      </c>
      <c r="AI863" s="4">
        <f t="shared" si="55"/>
        <v>5.9</v>
      </c>
    </row>
    <row r="864" spans="1:35" x14ac:dyDescent="0.3">
      <c r="A864" t="s">
        <v>9</v>
      </c>
      <c r="B864" t="s">
        <v>1574</v>
      </c>
      <c r="C864">
        <v>87</v>
      </c>
      <c r="D864">
        <v>30000000</v>
      </c>
      <c r="E864" s="3">
        <f t="shared" si="52"/>
        <v>30</v>
      </c>
      <c r="F864" t="s">
        <v>1786</v>
      </c>
      <c r="G864" t="s">
        <v>620</v>
      </c>
      <c r="N864" t="s">
        <v>2660</v>
      </c>
      <c r="O864" t="s">
        <v>12</v>
      </c>
      <c r="P864" t="s">
        <v>13</v>
      </c>
      <c r="Q864" t="s">
        <v>90</v>
      </c>
      <c r="R864" s="3">
        <f t="shared" si="53"/>
        <v>2.2000000000000002</v>
      </c>
      <c r="S864">
        <v>2200000</v>
      </c>
      <c r="T864">
        <v>1985</v>
      </c>
      <c r="U864">
        <v>5.4</v>
      </c>
      <c r="V864" s="3">
        <f t="shared" si="54"/>
        <v>27.8</v>
      </c>
      <c r="W864" s="3"/>
      <c r="AH864" t="str">
        <v>Mamoru Hosoda</v>
      </c>
      <c r="AI864" s="4">
        <f t="shared" si="55"/>
        <v>5.9</v>
      </c>
    </row>
    <row r="865" spans="1:35" x14ac:dyDescent="0.3">
      <c r="A865" t="s">
        <v>9</v>
      </c>
      <c r="B865" t="s">
        <v>273</v>
      </c>
      <c r="C865">
        <v>120</v>
      </c>
      <c r="D865">
        <v>112703470</v>
      </c>
      <c r="E865" s="3">
        <f t="shared" si="52"/>
        <v>112.70347</v>
      </c>
      <c r="F865" t="s">
        <v>205</v>
      </c>
      <c r="G865" t="s">
        <v>356</v>
      </c>
      <c r="H865" t="s">
        <v>1788</v>
      </c>
      <c r="N865" t="s">
        <v>2661</v>
      </c>
      <c r="O865" t="s">
        <v>12</v>
      </c>
      <c r="P865" t="s">
        <v>13</v>
      </c>
      <c r="Q865" t="s">
        <v>90</v>
      </c>
      <c r="R865" s="3">
        <f t="shared" si="53"/>
        <v>85</v>
      </c>
      <c r="S865">
        <v>85000000</v>
      </c>
      <c r="T865">
        <v>2009</v>
      </c>
      <c r="U865">
        <v>6.6</v>
      </c>
      <c r="V865" s="3">
        <f t="shared" si="54"/>
        <v>27.703469999999996</v>
      </c>
      <c r="W865" s="3"/>
      <c r="AH865" t="str">
        <v>Oliver Parker</v>
      </c>
      <c r="AI865" s="4">
        <f t="shared" si="55"/>
        <v>6.7</v>
      </c>
    </row>
    <row r="866" spans="1:35" x14ac:dyDescent="0.3">
      <c r="A866" t="s">
        <v>9</v>
      </c>
      <c r="B866" t="s">
        <v>595</v>
      </c>
      <c r="C866">
        <v>97</v>
      </c>
      <c r="D866">
        <v>38201895</v>
      </c>
      <c r="E866" s="3">
        <f t="shared" si="52"/>
        <v>38.201895</v>
      </c>
      <c r="F866" t="s">
        <v>356</v>
      </c>
      <c r="G866" t="s">
        <v>1788</v>
      </c>
      <c r="N866" t="s">
        <v>2662</v>
      </c>
      <c r="O866" t="s">
        <v>12</v>
      </c>
      <c r="P866" t="s">
        <v>13</v>
      </c>
      <c r="Q866" t="s">
        <v>90</v>
      </c>
      <c r="R866" s="3">
        <f t="shared" si="53"/>
        <v>10.5</v>
      </c>
      <c r="S866">
        <v>10500000</v>
      </c>
      <c r="T866">
        <v>1999</v>
      </c>
      <c r="U866">
        <v>6.9</v>
      </c>
      <c r="V866" s="3">
        <f t="shared" si="54"/>
        <v>27.701895</v>
      </c>
      <c r="W866" s="3"/>
      <c r="AH866" t="str">
        <v>Debra Granik</v>
      </c>
      <c r="AI866" s="4">
        <f t="shared" si="55"/>
        <v>7.2</v>
      </c>
    </row>
    <row r="867" spans="1:35" x14ac:dyDescent="0.3">
      <c r="A867" t="s">
        <v>9</v>
      </c>
      <c r="B867" t="s">
        <v>143</v>
      </c>
      <c r="C867">
        <v>98</v>
      </c>
      <c r="D867">
        <v>50693162</v>
      </c>
      <c r="E867" s="3">
        <f t="shared" si="52"/>
        <v>50.693162000000001</v>
      </c>
      <c r="F867" t="s">
        <v>171</v>
      </c>
      <c r="G867" t="s">
        <v>356</v>
      </c>
      <c r="H867" t="s">
        <v>1786</v>
      </c>
      <c r="N867" t="s">
        <v>2663</v>
      </c>
      <c r="O867" t="s">
        <v>12</v>
      </c>
      <c r="P867" t="s">
        <v>13</v>
      </c>
      <c r="Q867" t="s">
        <v>90</v>
      </c>
      <c r="R867" s="3">
        <f t="shared" si="53"/>
        <v>23</v>
      </c>
      <c r="S867">
        <v>23000000</v>
      </c>
      <c r="T867">
        <v>1994</v>
      </c>
      <c r="U867">
        <v>7.6</v>
      </c>
      <c r="V867" s="3">
        <f t="shared" si="54"/>
        <v>27.693162000000001</v>
      </c>
      <c r="W867" s="3"/>
      <c r="AH867" t="str">
        <v>Kevin Tancharoen</v>
      </c>
      <c r="AI867" s="4">
        <f t="shared" si="55"/>
        <v>5.2</v>
      </c>
    </row>
    <row r="868" spans="1:35" x14ac:dyDescent="0.3">
      <c r="A868" t="s">
        <v>9</v>
      </c>
      <c r="B868" t="s">
        <v>156</v>
      </c>
      <c r="C868">
        <v>104</v>
      </c>
      <c r="D868">
        <v>97680195</v>
      </c>
      <c r="E868" s="3">
        <f t="shared" si="52"/>
        <v>97.680194999999998</v>
      </c>
      <c r="F868" t="s">
        <v>205</v>
      </c>
      <c r="G868" t="s">
        <v>1788</v>
      </c>
      <c r="N868" t="s">
        <v>2664</v>
      </c>
      <c r="O868" t="s">
        <v>12</v>
      </c>
      <c r="P868" t="s">
        <v>13</v>
      </c>
      <c r="Q868" t="s">
        <v>14</v>
      </c>
      <c r="R868" s="3">
        <f t="shared" si="53"/>
        <v>70</v>
      </c>
      <c r="S868">
        <v>70000000</v>
      </c>
      <c r="T868">
        <v>2008</v>
      </c>
      <c r="U868">
        <v>6.8</v>
      </c>
      <c r="V868" s="3">
        <f t="shared" si="54"/>
        <v>27.680194999999998</v>
      </c>
      <c r="W868" s="3"/>
      <c r="AH868" t="str">
        <v>Simon Wincer</v>
      </c>
      <c r="AI868" s="4">
        <f t="shared" si="55"/>
        <v>5.625</v>
      </c>
    </row>
    <row r="869" spans="1:35" x14ac:dyDescent="0.3">
      <c r="A869" t="s">
        <v>9</v>
      </c>
      <c r="B869" t="s">
        <v>217</v>
      </c>
      <c r="C869">
        <v>154</v>
      </c>
      <c r="D869">
        <v>39647595</v>
      </c>
      <c r="E869" s="3">
        <f t="shared" si="52"/>
        <v>39.647595000000003</v>
      </c>
      <c r="F869" t="s">
        <v>1792</v>
      </c>
      <c r="G869" t="s">
        <v>918</v>
      </c>
      <c r="N869" t="s">
        <v>2665</v>
      </c>
      <c r="O869" t="s">
        <v>12</v>
      </c>
      <c r="P869" t="s">
        <v>13</v>
      </c>
      <c r="Q869" t="s">
        <v>90</v>
      </c>
      <c r="R869" s="3">
        <f t="shared" si="53"/>
        <v>12</v>
      </c>
      <c r="S869">
        <v>12000000</v>
      </c>
      <c r="T869">
        <v>1997</v>
      </c>
      <c r="U869">
        <v>7.5</v>
      </c>
      <c r="V869" s="3">
        <f t="shared" si="54"/>
        <v>27.647595000000003</v>
      </c>
      <c r="W869" s="3"/>
      <c r="AH869" t="str">
        <v>James Ponsoldt</v>
      </c>
      <c r="AI869" s="4">
        <f t="shared" si="55"/>
        <v>7.1</v>
      </c>
    </row>
    <row r="870" spans="1:35" x14ac:dyDescent="0.3">
      <c r="A870" t="s">
        <v>9</v>
      </c>
      <c r="B870" t="s">
        <v>65</v>
      </c>
      <c r="C870">
        <v>117</v>
      </c>
      <c r="D870">
        <v>81645152</v>
      </c>
      <c r="E870" s="3">
        <f t="shared" si="52"/>
        <v>81.645151999999996</v>
      </c>
      <c r="F870" t="s">
        <v>171</v>
      </c>
      <c r="G870" t="s">
        <v>620</v>
      </c>
      <c r="H870" t="s">
        <v>1787</v>
      </c>
      <c r="I870" t="s">
        <v>918</v>
      </c>
      <c r="N870" t="s">
        <v>2666</v>
      </c>
      <c r="O870" t="s">
        <v>12</v>
      </c>
      <c r="P870" t="s">
        <v>13</v>
      </c>
      <c r="Q870" t="s">
        <v>90</v>
      </c>
      <c r="R870" s="3">
        <f t="shared" si="53"/>
        <v>54</v>
      </c>
      <c r="S870">
        <v>54000000</v>
      </c>
      <c r="T870">
        <v>2002</v>
      </c>
      <c r="U870">
        <v>6.7</v>
      </c>
      <c r="V870" s="3">
        <f t="shared" si="54"/>
        <v>27.645151999999996</v>
      </c>
      <c r="W870" s="3"/>
      <c r="AH870" t="str">
        <v>Tony Goldwyn</v>
      </c>
      <c r="AI870" s="4">
        <f t="shared" si="55"/>
        <v>6.35</v>
      </c>
    </row>
    <row r="871" spans="1:35" x14ac:dyDescent="0.3">
      <c r="A871" t="s">
        <v>9</v>
      </c>
      <c r="B871" t="s">
        <v>1107</v>
      </c>
      <c r="C871">
        <v>98</v>
      </c>
      <c r="D871">
        <v>42592530</v>
      </c>
      <c r="E871" s="3">
        <f t="shared" si="52"/>
        <v>42.592529999999996</v>
      </c>
      <c r="F871" t="s">
        <v>205</v>
      </c>
      <c r="G871" t="s">
        <v>1786</v>
      </c>
      <c r="H871" t="s">
        <v>620</v>
      </c>
      <c r="N871" t="s">
        <v>2667</v>
      </c>
      <c r="O871" t="s">
        <v>12</v>
      </c>
      <c r="P871" t="s">
        <v>13</v>
      </c>
      <c r="Q871" t="s">
        <v>14</v>
      </c>
      <c r="R871" s="3">
        <f t="shared" si="53"/>
        <v>15</v>
      </c>
      <c r="S871">
        <v>15000000</v>
      </c>
      <c r="T871">
        <v>2015</v>
      </c>
      <c r="U871">
        <v>6.2</v>
      </c>
      <c r="V871" s="3">
        <f t="shared" si="54"/>
        <v>27.592529999999996</v>
      </c>
      <c r="W871" s="3"/>
      <c r="AH871" t="str">
        <v>Don Coscarelli</v>
      </c>
      <c r="AI871" s="4">
        <f t="shared" si="55"/>
        <v>6.5</v>
      </c>
    </row>
    <row r="872" spans="1:35" x14ac:dyDescent="0.3">
      <c r="A872" t="s">
        <v>9</v>
      </c>
      <c r="B872" t="s">
        <v>850</v>
      </c>
      <c r="C872">
        <v>100</v>
      </c>
      <c r="D872">
        <v>52528330</v>
      </c>
      <c r="E872" s="3">
        <f t="shared" si="52"/>
        <v>52.528329999999997</v>
      </c>
      <c r="F872" t="s">
        <v>205</v>
      </c>
      <c r="G872" t="s">
        <v>356</v>
      </c>
      <c r="N872" t="s">
        <v>2668</v>
      </c>
      <c r="O872" t="s">
        <v>12</v>
      </c>
      <c r="P872" t="s">
        <v>13</v>
      </c>
      <c r="Q872" t="s">
        <v>14</v>
      </c>
      <c r="R872" s="3">
        <f t="shared" si="53"/>
        <v>25</v>
      </c>
      <c r="S872">
        <v>25000000</v>
      </c>
      <c r="T872">
        <v>2013</v>
      </c>
      <c r="U872">
        <v>4.7</v>
      </c>
      <c r="V872" s="3">
        <f t="shared" si="54"/>
        <v>27.528329999999997</v>
      </c>
      <c r="W872" s="3"/>
      <c r="AH872" t="str">
        <v>Bob Spiers</v>
      </c>
      <c r="AI872" s="4">
        <f t="shared" si="55"/>
        <v>3.3</v>
      </c>
    </row>
    <row r="873" spans="1:35" x14ac:dyDescent="0.3">
      <c r="A873" t="s">
        <v>9</v>
      </c>
      <c r="B873" t="s">
        <v>859</v>
      </c>
      <c r="C873">
        <v>90</v>
      </c>
      <c r="D873">
        <v>37470017</v>
      </c>
      <c r="E873" s="3">
        <f t="shared" si="52"/>
        <v>37.470016999999999</v>
      </c>
      <c r="F873" t="s">
        <v>620</v>
      </c>
      <c r="G873" t="s">
        <v>1796</v>
      </c>
      <c r="N873" t="s">
        <v>2669</v>
      </c>
      <c r="O873" t="s">
        <v>12</v>
      </c>
      <c r="P873" t="s">
        <v>113</v>
      </c>
      <c r="Q873" t="s">
        <v>90</v>
      </c>
      <c r="R873" s="3">
        <f t="shared" si="53"/>
        <v>10</v>
      </c>
      <c r="S873">
        <v>10000000</v>
      </c>
      <c r="T873">
        <v>2001</v>
      </c>
      <c r="U873">
        <v>6.1</v>
      </c>
      <c r="V873" s="3">
        <f t="shared" si="54"/>
        <v>27.470016999999999</v>
      </c>
      <c r="W873" s="3"/>
      <c r="AH873" t="str">
        <v>George Sidney</v>
      </c>
      <c r="AI873" s="4">
        <f t="shared" si="55"/>
        <v>7</v>
      </c>
    </row>
    <row r="874" spans="1:35" x14ac:dyDescent="0.3">
      <c r="A874" t="s">
        <v>9</v>
      </c>
      <c r="B874" t="s">
        <v>790</v>
      </c>
      <c r="C874">
        <v>129</v>
      </c>
      <c r="D874">
        <v>44469602</v>
      </c>
      <c r="E874" s="3">
        <f t="shared" si="52"/>
        <v>44.469602000000002</v>
      </c>
      <c r="F874" t="s">
        <v>1793</v>
      </c>
      <c r="G874" t="s">
        <v>356</v>
      </c>
      <c r="H874" t="s">
        <v>1797</v>
      </c>
      <c r="N874" t="s">
        <v>2670</v>
      </c>
      <c r="O874" t="s">
        <v>12</v>
      </c>
      <c r="P874" t="s">
        <v>13</v>
      </c>
      <c r="Q874" t="s">
        <v>24</v>
      </c>
      <c r="R874" s="3">
        <f t="shared" si="53"/>
        <v>17</v>
      </c>
      <c r="S874">
        <v>17000000</v>
      </c>
      <c r="T874">
        <v>2015</v>
      </c>
      <c r="U874">
        <v>7.4</v>
      </c>
      <c r="V874" s="3">
        <f t="shared" si="54"/>
        <v>27.469602000000002</v>
      </c>
      <c r="W874" s="3"/>
      <c r="AH874" t="str">
        <v>Tomas Alfredson</v>
      </c>
      <c r="AI874" s="4">
        <f t="shared" si="55"/>
        <v>7.1</v>
      </c>
    </row>
    <row r="875" spans="1:35" x14ac:dyDescent="0.3">
      <c r="A875" t="s">
        <v>9</v>
      </c>
      <c r="B875" t="s">
        <v>1481</v>
      </c>
      <c r="C875">
        <v>101</v>
      </c>
      <c r="D875">
        <v>32453345</v>
      </c>
      <c r="E875" s="3">
        <f t="shared" si="52"/>
        <v>32.453344999999999</v>
      </c>
      <c r="F875" t="s">
        <v>1786</v>
      </c>
      <c r="G875" t="s">
        <v>620</v>
      </c>
      <c r="H875" t="s">
        <v>918</v>
      </c>
      <c r="N875" t="s">
        <v>2671</v>
      </c>
      <c r="O875" t="s">
        <v>12</v>
      </c>
      <c r="P875" t="s">
        <v>13</v>
      </c>
      <c r="Q875" t="s">
        <v>90</v>
      </c>
      <c r="R875" s="3">
        <f t="shared" si="53"/>
        <v>5</v>
      </c>
      <c r="S875">
        <v>5000000</v>
      </c>
      <c r="T875">
        <v>2014</v>
      </c>
      <c r="U875">
        <v>5</v>
      </c>
      <c r="V875" s="3">
        <f t="shared" si="54"/>
        <v>27.453344999999999</v>
      </c>
      <c r="W875" s="3"/>
      <c r="AH875" t="str">
        <v>Nnegest LikkÃ©</v>
      </c>
      <c r="AI875" s="4">
        <f t="shared" si="55"/>
        <v>3</v>
      </c>
    </row>
    <row r="876" spans="1:35" x14ac:dyDescent="0.3">
      <c r="A876" t="s">
        <v>9</v>
      </c>
      <c r="B876" t="s">
        <v>768</v>
      </c>
      <c r="C876">
        <v>107</v>
      </c>
      <c r="D876">
        <v>55210049</v>
      </c>
      <c r="E876" s="3">
        <f t="shared" si="52"/>
        <v>55.210048999999998</v>
      </c>
      <c r="F876" t="s">
        <v>171</v>
      </c>
      <c r="G876" t="s">
        <v>134</v>
      </c>
      <c r="H876" t="s">
        <v>1787</v>
      </c>
      <c r="I876" t="s">
        <v>918</v>
      </c>
      <c r="N876" t="s">
        <v>2672</v>
      </c>
      <c r="O876" t="s">
        <v>12</v>
      </c>
      <c r="P876" t="s">
        <v>13</v>
      </c>
      <c r="Q876" t="s">
        <v>24</v>
      </c>
      <c r="R876" s="3">
        <f t="shared" si="53"/>
        <v>27.8</v>
      </c>
      <c r="S876">
        <v>27800000</v>
      </c>
      <c r="T876">
        <v>1989</v>
      </c>
      <c r="U876">
        <v>5.4</v>
      </c>
      <c r="V876" s="3">
        <f t="shared" si="54"/>
        <v>27.410048999999997</v>
      </c>
      <c r="W876" s="3"/>
      <c r="AH876" t="str">
        <v>Christine Jeffs</v>
      </c>
      <c r="AI876" s="4">
        <f t="shared" si="55"/>
        <v>6.9</v>
      </c>
    </row>
    <row r="877" spans="1:35" x14ac:dyDescent="0.3">
      <c r="A877" t="s">
        <v>9</v>
      </c>
      <c r="B877" t="s">
        <v>1270</v>
      </c>
      <c r="C877">
        <v>111</v>
      </c>
      <c r="D877">
        <v>38317535</v>
      </c>
      <c r="E877" s="3">
        <f t="shared" si="52"/>
        <v>38.317534999999999</v>
      </c>
      <c r="F877" t="s">
        <v>356</v>
      </c>
      <c r="G877" t="s">
        <v>1788</v>
      </c>
      <c r="N877" t="s">
        <v>2673</v>
      </c>
      <c r="O877" t="s">
        <v>12</v>
      </c>
      <c r="P877" t="s">
        <v>17</v>
      </c>
      <c r="Q877" t="s">
        <v>14</v>
      </c>
      <c r="R877" s="3">
        <f t="shared" si="53"/>
        <v>11</v>
      </c>
      <c r="S877">
        <v>11000000</v>
      </c>
      <c r="T877">
        <v>2015</v>
      </c>
      <c r="U877">
        <v>7.5</v>
      </c>
      <c r="V877" s="3">
        <f t="shared" si="54"/>
        <v>27.317534999999999</v>
      </c>
      <c r="W877" s="3"/>
      <c r="AH877" t="str">
        <v>Todd Solondz</v>
      </c>
      <c r="AI877" s="4">
        <f t="shared" si="55"/>
        <v>7.5</v>
      </c>
    </row>
    <row r="878" spans="1:35" x14ac:dyDescent="0.3">
      <c r="A878" t="s">
        <v>9</v>
      </c>
      <c r="B878" t="s">
        <v>30</v>
      </c>
      <c r="C878">
        <v>112</v>
      </c>
      <c r="D878">
        <v>31252964</v>
      </c>
      <c r="E878" s="3">
        <f t="shared" si="52"/>
        <v>31.252963999999999</v>
      </c>
      <c r="F878" t="s">
        <v>356</v>
      </c>
      <c r="G878" t="s">
        <v>1788</v>
      </c>
      <c r="N878" t="s">
        <v>2674</v>
      </c>
      <c r="O878" t="s">
        <v>12</v>
      </c>
      <c r="P878" t="s">
        <v>13</v>
      </c>
      <c r="Q878" t="s">
        <v>90</v>
      </c>
      <c r="R878" s="3">
        <f t="shared" si="53"/>
        <v>4</v>
      </c>
      <c r="S878">
        <v>4000000</v>
      </c>
      <c r="T878">
        <v>2001</v>
      </c>
      <c r="U878">
        <v>7.1</v>
      </c>
      <c r="V878" s="3">
        <f t="shared" si="54"/>
        <v>27.252963999999999</v>
      </c>
      <c r="W878" s="3"/>
      <c r="AH878" t="str">
        <v>Morgan Neville</v>
      </c>
      <c r="AI878" s="4">
        <f t="shared" si="55"/>
        <v>7.4</v>
      </c>
    </row>
    <row r="879" spans="1:35" x14ac:dyDescent="0.3">
      <c r="A879" t="s">
        <v>9</v>
      </c>
      <c r="B879" t="s">
        <v>115</v>
      </c>
      <c r="C879">
        <v>105</v>
      </c>
      <c r="D879">
        <v>177243721</v>
      </c>
      <c r="E879" s="3">
        <f t="shared" si="52"/>
        <v>177.24372099999999</v>
      </c>
      <c r="F879" t="s">
        <v>134</v>
      </c>
      <c r="G879" t="s">
        <v>205</v>
      </c>
      <c r="H879" t="s">
        <v>1789</v>
      </c>
      <c r="I879" t="s">
        <v>1786</v>
      </c>
      <c r="N879" t="s">
        <v>2675</v>
      </c>
      <c r="O879" t="s">
        <v>12</v>
      </c>
      <c r="P879" t="s">
        <v>13</v>
      </c>
      <c r="Q879" t="s">
        <v>24</v>
      </c>
      <c r="R879" s="3">
        <f t="shared" si="53"/>
        <v>150</v>
      </c>
      <c r="S879">
        <v>150000000</v>
      </c>
      <c r="T879">
        <v>2009</v>
      </c>
      <c r="U879">
        <v>5.9</v>
      </c>
      <c r="V879" s="3">
        <f t="shared" si="54"/>
        <v>27.243720999999994</v>
      </c>
      <c r="W879" s="3"/>
      <c r="AH879" t="str">
        <v>Carlos Carrera</v>
      </c>
      <c r="AI879" s="4">
        <f t="shared" si="55"/>
        <v>6.8</v>
      </c>
    </row>
    <row r="880" spans="1:35" x14ac:dyDescent="0.3">
      <c r="A880" t="s">
        <v>9</v>
      </c>
      <c r="B880" t="s">
        <v>525</v>
      </c>
      <c r="C880">
        <v>148</v>
      </c>
      <c r="D880">
        <v>54200000</v>
      </c>
      <c r="E880" s="3">
        <f t="shared" si="52"/>
        <v>54.2</v>
      </c>
      <c r="F880" t="s">
        <v>171</v>
      </c>
      <c r="G880" t="s">
        <v>205</v>
      </c>
      <c r="H880" t="s">
        <v>1792</v>
      </c>
      <c r="I880" t="s">
        <v>1798</v>
      </c>
      <c r="N880" t="s">
        <v>2676</v>
      </c>
      <c r="O880" t="s">
        <v>12</v>
      </c>
      <c r="P880" t="s">
        <v>13</v>
      </c>
      <c r="Q880" t="s">
        <v>90</v>
      </c>
      <c r="R880" s="3">
        <f t="shared" si="53"/>
        <v>27</v>
      </c>
      <c r="S880">
        <v>27000000</v>
      </c>
      <c r="T880">
        <v>1980</v>
      </c>
      <c r="U880">
        <v>7.9</v>
      </c>
      <c r="V880" s="3">
        <f t="shared" si="54"/>
        <v>27.200000000000003</v>
      </c>
      <c r="W880" s="3"/>
      <c r="AH880" t="str">
        <v>Patrick Stettner</v>
      </c>
      <c r="AI880" s="4">
        <f t="shared" si="55"/>
        <v>5.9</v>
      </c>
    </row>
    <row r="881" spans="1:35" x14ac:dyDescent="0.3">
      <c r="A881" t="s">
        <v>9</v>
      </c>
      <c r="B881" t="s">
        <v>335</v>
      </c>
      <c r="C881">
        <v>110</v>
      </c>
      <c r="D881">
        <v>67061228</v>
      </c>
      <c r="E881" s="3">
        <f t="shared" si="52"/>
        <v>67.061228</v>
      </c>
      <c r="F881" t="s">
        <v>171</v>
      </c>
      <c r="G881" t="s">
        <v>205</v>
      </c>
      <c r="H881" t="s">
        <v>1788</v>
      </c>
      <c r="N881" t="s">
        <v>2677</v>
      </c>
      <c r="O881" t="s">
        <v>12</v>
      </c>
      <c r="P881" t="s">
        <v>13</v>
      </c>
      <c r="Q881" t="s">
        <v>14</v>
      </c>
      <c r="R881" s="3">
        <f t="shared" si="53"/>
        <v>40</v>
      </c>
      <c r="S881">
        <v>40000000</v>
      </c>
      <c r="T881">
        <v>2010</v>
      </c>
      <c r="U881">
        <v>5.5</v>
      </c>
      <c r="V881" s="3">
        <f t="shared" si="54"/>
        <v>27.061228</v>
      </c>
      <c r="W881" s="3"/>
      <c r="AH881" t="str">
        <v>Brian Dannelly</v>
      </c>
      <c r="AI881" s="4">
        <f t="shared" si="55"/>
        <v>6.9</v>
      </c>
    </row>
    <row r="882" spans="1:35" x14ac:dyDescent="0.3">
      <c r="A882" t="s">
        <v>9</v>
      </c>
      <c r="B882" t="s">
        <v>329</v>
      </c>
      <c r="C882">
        <v>123</v>
      </c>
      <c r="D882">
        <v>36049108</v>
      </c>
      <c r="E882" s="3">
        <f t="shared" si="52"/>
        <v>36.049107999999997</v>
      </c>
      <c r="F882" t="s">
        <v>171</v>
      </c>
      <c r="G882" t="s">
        <v>1792</v>
      </c>
      <c r="H882" t="s">
        <v>356</v>
      </c>
      <c r="I882" t="s">
        <v>1788</v>
      </c>
      <c r="J882" t="s">
        <v>918</v>
      </c>
      <c r="N882" t="s">
        <v>2678</v>
      </c>
      <c r="O882" t="s">
        <v>12</v>
      </c>
      <c r="P882" t="s">
        <v>13</v>
      </c>
      <c r="Q882" t="s">
        <v>90</v>
      </c>
      <c r="R882" s="3">
        <f t="shared" si="53"/>
        <v>9</v>
      </c>
      <c r="S882">
        <v>9000000</v>
      </c>
      <c r="T882">
        <v>1996</v>
      </c>
      <c r="U882">
        <v>6.8</v>
      </c>
      <c r="V882" s="3">
        <f t="shared" si="54"/>
        <v>27.049107999999997</v>
      </c>
      <c r="W882" s="3"/>
      <c r="AH882" t="str">
        <v>Tom Tykwer</v>
      </c>
      <c r="AI882" s="4">
        <f t="shared" si="55"/>
        <v>7.3250000000000002</v>
      </c>
    </row>
    <row r="883" spans="1:35" x14ac:dyDescent="0.3">
      <c r="A883" t="s">
        <v>9</v>
      </c>
      <c r="B883" t="s">
        <v>131</v>
      </c>
      <c r="C883">
        <v>94</v>
      </c>
      <c r="D883">
        <v>49002815</v>
      </c>
      <c r="E883" s="3">
        <f t="shared" si="52"/>
        <v>49.002814999999998</v>
      </c>
      <c r="F883" t="s">
        <v>205</v>
      </c>
      <c r="G883" t="s">
        <v>1789</v>
      </c>
      <c r="N883" t="s">
        <v>2679</v>
      </c>
      <c r="O883" t="s">
        <v>12</v>
      </c>
      <c r="P883" t="s">
        <v>13</v>
      </c>
      <c r="Q883" t="s">
        <v>24</v>
      </c>
      <c r="R883" s="3">
        <f t="shared" si="53"/>
        <v>22</v>
      </c>
      <c r="S883">
        <v>22000000</v>
      </c>
      <c r="T883">
        <v>2012</v>
      </c>
      <c r="U883">
        <v>6.4</v>
      </c>
      <c r="V883" s="3">
        <f t="shared" si="54"/>
        <v>27.002814999999998</v>
      </c>
      <c r="W883" s="3"/>
      <c r="AH883" t="str">
        <v>J.A. Bayona</v>
      </c>
      <c r="AI883" s="4">
        <f t="shared" si="55"/>
        <v>7.55</v>
      </c>
    </row>
    <row r="884" spans="1:35" x14ac:dyDescent="0.3">
      <c r="A884" t="s">
        <v>9</v>
      </c>
      <c r="B884" t="s">
        <v>761</v>
      </c>
      <c r="C884">
        <v>100</v>
      </c>
      <c r="D884">
        <v>34963967</v>
      </c>
      <c r="E884" s="3">
        <f t="shared" si="52"/>
        <v>34.963966999999997</v>
      </c>
      <c r="F884" t="s">
        <v>205</v>
      </c>
      <c r="G884" t="s">
        <v>356</v>
      </c>
      <c r="H884" t="s">
        <v>1788</v>
      </c>
      <c r="N884" t="s">
        <v>2680</v>
      </c>
      <c r="O884" t="s">
        <v>12</v>
      </c>
      <c r="P884" t="s">
        <v>13</v>
      </c>
      <c r="Q884" t="s">
        <v>90</v>
      </c>
      <c r="R884" s="3">
        <f t="shared" si="53"/>
        <v>8</v>
      </c>
      <c r="S884">
        <v>8000000</v>
      </c>
      <c r="T884">
        <v>2011</v>
      </c>
      <c r="U884">
        <v>7.7</v>
      </c>
      <c r="V884" s="3">
        <f t="shared" si="54"/>
        <v>26.963966999999997</v>
      </c>
      <c r="W884" s="3"/>
      <c r="AH884" t="str">
        <v>Warren Beatty</v>
      </c>
      <c r="AI884" s="4">
        <f t="shared" si="55"/>
        <v>6.4499999999999993</v>
      </c>
    </row>
    <row r="885" spans="1:35" x14ac:dyDescent="0.3">
      <c r="A885" t="s">
        <v>9</v>
      </c>
      <c r="B885" t="s">
        <v>627</v>
      </c>
      <c r="C885">
        <v>105</v>
      </c>
      <c r="D885">
        <v>51853450</v>
      </c>
      <c r="E885" s="3">
        <f t="shared" si="52"/>
        <v>51.853450000000002</v>
      </c>
      <c r="F885" t="s">
        <v>205</v>
      </c>
      <c r="G885" t="s">
        <v>356</v>
      </c>
      <c r="H885" t="s">
        <v>1789</v>
      </c>
      <c r="I885" t="s">
        <v>1786</v>
      </c>
      <c r="N885" t="s">
        <v>2681</v>
      </c>
      <c r="O885" t="s">
        <v>12</v>
      </c>
      <c r="P885" t="s">
        <v>13</v>
      </c>
      <c r="Q885" t="s">
        <v>24</v>
      </c>
      <c r="R885" s="3">
        <f t="shared" si="53"/>
        <v>25</v>
      </c>
      <c r="S885">
        <v>25000000</v>
      </c>
      <c r="T885">
        <v>2012</v>
      </c>
      <c r="U885">
        <v>6.6</v>
      </c>
      <c r="V885" s="3">
        <f t="shared" si="54"/>
        <v>26.853450000000002</v>
      </c>
      <c r="W885" s="3"/>
      <c r="AH885" t="str">
        <v>Sam Firstenberg</v>
      </c>
      <c r="AI885" s="4">
        <f t="shared" si="55"/>
        <v>4.7</v>
      </c>
    </row>
    <row r="886" spans="1:35" x14ac:dyDescent="0.3">
      <c r="A886" t="s">
        <v>9</v>
      </c>
      <c r="B886" t="s">
        <v>487</v>
      </c>
      <c r="C886">
        <v>102</v>
      </c>
      <c r="D886">
        <v>55845943</v>
      </c>
      <c r="E886" s="3">
        <f t="shared" si="52"/>
        <v>55.845942999999998</v>
      </c>
      <c r="F886" t="s">
        <v>171</v>
      </c>
      <c r="G886" t="s">
        <v>1792</v>
      </c>
      <c r="H886" t="s">
        <v>918</v>
      </c>
      <c r="N886" t="s">
        <v>2682</v>
      </c>
      <c r="O886" t="s">
        <v>12</v>
      </c>
      <c r="P886" t="s">
        <v>13</v>
      </c>
      <c r="Q886" t="s">
        <v>90</v>
      </c>
      <c r="R886" s="3">
        <f t="shared" si="53"/>
        <v>29</v>
      </c>
      <c r="S886">
        <v>29000000</v>
      </c>
      <c r="T886">
        <v>2003</v>
      </c>
      <c r="U886">
        <v>6.4</v>
      </c>
      <c r="V886" s="3">
        <f t="shared" si="54"/>
        <v>26.845942999999998</v>
      </c>
      <c r="W886" s="3"/>
      <c r="AH886" t="str">
        <v>Louis Morneau</v>
      </c>
      <c r="AI886" s="4">
        <f t="shared" si="55"/>
        <v>3.6</v>
      </c>
    </row>
    <row r="887" spans="1:35" x14ac:dyDescent="0.3">
      <c r="A887" t="s">
        <v>9</v>
      </c>
      <c r="B887" t="s">
        <v>703</v>
      </c>
      <c r="C887">
        <v>108</v>
      </c>
      <c r="D887">
        <v>41777564</v>
      </c>
      <c r="E887" s="3">
        <f t="shared" si="52"/>
        <v>41.777563999999998</v>
      </c>
      <c r="F887" t="s">
        <v>620</v>
      </c>
      <c r="N887" t="s">
        <v>2683</v>
      </c>
      <c r="O887" t="s">
        <v>12</v>
      </c>
      <c r="P887" t="s">
        <v>13</v>
      </c>
      <c r="Q887" t="s">
        <v>90</v>
      </c>
      <c r="R887" s="3">
        <f t="shared" si="53"/>
        <v>15</v>
      </c>
      <c r="S887">
        <v>15000000</v>
      </c>
      <c r="T887">
        <v>2006</v>
      </c>
      <c r="U887">
        <v>6.4</v>
      </c>
      <c r="V887" s="3">
        <f t="shared" si="54"/>
        <v>26.777563999999998</v>
      </c>
      <c r="W887" s="3"/>
      <c r="AH887" t="str">
        <v>Gary Sherman</v>
      </c>
      <c r="AI887" s="4">
        <f t="shared" si="55"/>
        <v>4.5</v>
      </c>
    </row>
    <row r="888" spans="1:35" x14ac:dyDescent="0.3">
      <c r="A888" t="s">
        <v>9</v>
      </c>
      <c r="B888" t="s">
        <v>1117</v>
      </c>
      <c r="C888">
        <v>110</v>
      </c>
      <c r="D888">
        <v>37766350</v>
      </c>
      <c r="E888" s="3">
        <f t="shared" si="52"/>
        <v>37.766350000000003</v>
      </c>
      <c r="F888" t="s">
        <v>356</v>
      </c>
      <c r="N888" t="s">
        <v>2684</v>
      </c>
      <c r="O888" t="s">
        <v>12</v>
      </c>
      <c r="P888" t="s">
        <v>13</v>
      </c>
      <c r="Q888" t="s">
        <v>14</v>
      </c>
      <c r="R888" s="3">
        <f t="shared" si="53"/>
        <v>11</v>
      </c>
      <c r="S888">
        <v>11000000</v>
      </c>
      <c r="T888">
        <v>2008</v>
      </c>
      <c r="U888">
        <v>7.3</v>
      </c>
      <c r="V888" s="3">
        <f t="shared" si="54"/>
        <v>26.766350000000003</v>
      </c>
      <c r="W888" s="3"/>
      <c r="AH888" t="str">
        <v>Michael Caton-Jones</v>
      </c>
      <c r="AI888" s="4">
        <f t="shared" si="55"/>
        <v>5.8999999999999995</v>
      </c>
    </row>
    <row r="889" spans="1:35" x14ac:dyDescent="0.3">
      <c r="A889" t="s">
        <v>9</v>
      </c>
      <c r="B889" t="s">
        <v>1374</v>
      </c>
      <c r="C889">
        <v>108</v>
      </c>
      <c r="D889">
        <v>34746109</v>
      </c>
      <c r="E889" s="3">
        <f t="shared" si="52"/>
        <v>34.746108999999997</v>
      </c>
      <c r="F889" t="s">
        <v>205</v>
      </c>
      <c r="G889" t="s">
        <v>1792</v>
      </c>
      <c r="H889" t="s">
        <v>356</v>
      </c>
      <c r="I889" t="s">
        <v>1788</v>
      </c>
      <c r="J889" t="s">
        <v>918</v>
      </c>
      <c r="N889" t="s">
        <v>2685</v>
      </c>
      <c r="O889" t="s">
        <v>12</v>
      </c>
      <c r="P889" t="s">
        <v>13</v>
      </c>
      <c r="Q889" t="s">
        <v>90</v>
      </c>
      <c r="R889" s="3">
        <f t="shared" si="53"/>
        <v>8</v>
      </c>
      <c r="S889">
        <v>8000000</v>
      </c>
      <c r="T889">
        <v>1996</v>
      </c>
      <c r="U889">
        <v>5.6</v>
      </c>
      <c r="V889" s="3">
        <f t="shared" si="54"/>
        <v>26.746108999999997</v>
      </c>
      <c r="W889" s="3"/>
      <c r="AH889" t="str">
        <v>Mark Christopher</v>
      </c>
      <c r="AI889" s="4">
        <f t="shared" si="55"/>
        <v>5.8</v>
      </c>
    </row>
    <row r="890" spans="1:35" x14ac:dyDescent="0.3">
      <c r="A890" t="s">
        <v>9</v>
      </c>
      <c r="B890" t="s">
        <v>30</v>
      </c>
      <c r="C890">
        <v>101</v>
      </c>
      <c r="D890">
        <v>51676606</v>
      </c>
      <c r="E890" s="3">
        <f t="shared" si="52"/>
        <v>51.676606</v>
      </c>
      <c r="F890" t="s">
        <v>1793</v>
      </c>
      <c r="G890" t="s">
        <v>356</v>
      </c>
      <c r="H890" t="s">
        <v>1789</v>
      </c>
      <c r="N890" t="s">
        <v>2686</v>
      </c>
      <c r="O890" t="s">
        <v>12</v>
      </c>
      <c r="P890" t="s">
        <v>13</v>
      </c>
      <c r="Q890" t="s">
        <v>24</v>
      </c>
      <c r="R890" s="3">
        <f t="shared" si="53"/>
        <v>25</v>
      </c>
      <c r="S890">
        <v>25000000</v>
      </c>
      <c r="T890">
        <v>2004</v>
      </c>
      <c r="U890">
        <v>7.8</v>
      </c>
      <c r="V890" s="3">
        <f t="shared" si="54"/>
        <v>26.676606</v>
      </c>
      <c r="W890" s="3"/>
      <c r="AH890" t="str">
        <v>Joshua Marston</v>
      </c>
      <c r="AI890" s="4">
        <f t="shared" si="55"/>
        <v>7.5</v>
      </c>
    </row>
    <row r="891" spans="1:35" x14ac:dyDescent="0.3">
      <c r="A891" t="s">
        <v>9</v>
      </c>
      <c r="B891" t="s">
        <v>389</v>
      </c>
      <c r="C891">
        <v>89</v>
      </c>
      <c r="D891">
        <v>42638165</v>
      </c>
      <c r="E891" s="3">
        <f t="shared" si="52"/>
        <v>42.638165000000001</v>
      </c>
      <c r="F891" t="s">
        <v>356</v>
      </c>
      <c r="G891" t="s">
        <v>1786</v>
      </c>
      <c r="H891" t="s">
        <v>620</v>
      </c>
      <c r="I891" t="s">
        <v>1796</v>
      </c>
      <c r="J891" t="s">
        <v>918</v>
      </c>
      <c r="N891" t="s">
        <v>2687</v>
      </c>
      <c r="O891" t="s">
        <v>12</v>
      </c>
      <c r="P891" t="s">
        <v>13</v>
      </c>
      <c r="Q891" t="s">
        <v>14</v>
      </c>
      <c r="R891" s="3">
        <f t="shared" si="53"/>
        <v>16</v>
      </c>
      <c r="S891">
        <v>16000000</v>
      </c>
      <c r="T891">
        <v>2009</v>
      </c>
      <c r="U891">
        <v>4.8</v>
      </c>
      <c r="V891" s="3">
        <f t="shared" si="54"/>
        <v>26.638165000000001</v>
      </c>
      <c r="W891" s="3"/>
      <c r="AH891" t="str">
        <v>Sean Penn</v>
      </c>
      <c r="AI891" s="4">
        <f t="shared" si="55"/>
        <v>7.5</v>
      </c>
    </row>
    <row r="892" spans="1:35" x14ac:dyDescent="0.3">
      <c r="A892" t="s">
        <v>9</v>
      </c>
      <c r="B892" t="s">
        <v>599</v>
      </c>
      <c r="C892">
        <v>251</v>
      </c>
      <c r="D892">
        <v>57750000</v>
      </c>
      <c r="E892" s="3">
        <f t="shared" si="52"/>
        <v>57.75</v>
      </c>
      <c r="F892" t="s">
        <v>1793</v>
      </c>
      <c r="G892" t="s">
        <v>356</v>
      </c>
      <c r="H892" t="s">
        <v>1794</v>
      </c>
      <c r="I892" t="s">
        <v>1788</v>
      </c>
      <c r="N892" t="s">
        <v>2688</v>
      </c>
      <c r="O892" t="s">
        <v>12</v>
      </c>
      <c r="P892" t="s">
        <v>17</v>
      </c>
      <c r="Q892" t="s">
        <v>591</v>
      </c>
      <c r="R892" s="3">
        <f t="shared" si="53"/>
        <v>31.114999999999998</v>
      </c>
      <c r="S892">
        <v>31115000</v>
      </c>
      <c r="T892">
        <v>1963</v>
      </c>
      <c r="U892">
        <v>7</v>
      </c>
      <c r="V892" s="3">
        <f t="shared" si="54"/>
        <v>26.635000000000002</v>
      </c>
      <c r="W892" s="3"/>
      <c r="AH892" t="str">
        <v>Ritesh Batra</v>
      </c>
      <c r="AI892" s="4">
        <f t="shared" si="55"/>
        <v>7.8</v>
      </c>
    </row>
    <row r="893" spans="1:35" x14ac:dyDescent="0.3">
      <c r="A893" t="s">
        <v>9</v>
      </c>
      <c r="B893" t="s">
        <v>257</v>
      </c>
      <c r="C893">
        <v>92</v>
      </c>
      <c r="D893">
        <v>38624000</v>
      </c>
      <c r="E893" s="3">
        <f t="shared" si="52"/>
        <v>38.624000000000002</v>
      </c>
      <c r="F893" t="s">
        <v>205</v>
      </c>
      <c r="G893" t="s">
        <v>1797</v>
      </c>
      <c r="N893" t="s">
        <v>2689</v>
      </c>
      <c r="O893" t="s">
        <v>12</v>
      </c>
      <c r="P893" t="s">
        <v>13</v>
      </c>
      <c r="Q893" t="s">
        <v>14</v>
      </c>
      <c r="R893" s="3">
        <f t="shared" si="53"/>
        <v>12</v>
      </c>
      <c r="S893">
        <v>12000000</v>
      </c>
      <c r="T893">
        <v>1996</v>
      </c>
      <c r="U893">
        <v>7</v>
      </c>
      <c r="V893" s="3">
        <f t="shared" si="54"/>
        <v>26.624000000000002</v>
      </c>
      <c r="W893" s="3"/>
      <c r="AH893" t="str">
        <v>Mark Pellington</v>
      </c>
      <c r="AI893" s="4">
        <f t="shared" si="55"/>
        <v>6.85</v>
      </c>
    </row>
    <row r="894" spans="1:35" x14ac:dyDescent="0.3">
      <c r="A894" t="s">
        <v>9</v>
      </c>
      <c r="B894" t="s">
        <v>851</v>
      </c>
      <c r="C894">
        <v>117</v>
      </c>
      <c r="D894">
        <v>51533608</v>
      </c>
      <c r="E894" s="3">
        <f t="shared" si="52"/>
        <v>51.533608000000001</v>
      </c>
      <c r="F894" t="s">
        <v>171</v>
      </c>
      <c r="G894" t="s">
        <v>134</v>
      </c>
      <c r="H894" t="s">
        <v>356</v>
      </c>
      <c r="I894" t="s">
        <v>918</v>
      </c>
      <c r="N894" t="s">
        <v>2690</v>
      </c>
      <c r="O894" t="s">
        <v>12</v>
      </c>
      <c r="P894" t="s">
        <v>13</v>
      </c>
      <c r="Q894" t="s">
        <v>90</v>
      </c>
      <c r="R894" s="3">
        <f t="shared" si="53"/>
        <v>25</v>
      </c>
      <c r="S894">
        <v>25000000</v>
      </c>
      <c r="T894">
        <v>2011</v>
      </c>
      <c r="U894">
        <v>6.8</v>
      </c>
      <c r="V894" s="3">
        <f t="shared" si="54"/>
        <v>26.533608000000001</v>
      </c>
      <c r="W894" s="3"/>
      <c r="AH894" t="str">
        <v>Thomas Bezucha</v>
      </c>
      <c r="AI894" s="4">
        <f t="shared" si="55"/>
        <v>6.05</v>
      </c>
    </row>
    <row r="895" spans="1:35" x14ac:dyDescent="0.3">
      <c r="A895" t="s">
        <v>9</v>
      </c>
      <c r="B895" t="s">
        <v>573</v>
      </c>
      <c r="C895">
        <v>82</v>
      </c>
      <c r="D895">
        <v>66466372</v>
      </c>
      <c r="E895" s="3">
        <f t="shared" si="52"/>
        <v>66.466372000000007</v>
      </c>
      <c r="F895" t="s">
        <v>620</v>
      </c>
      <c r="N895" t="s">
        <v>2691</v>
      </c>
      <c r="O895" t="s">
        <v>12</v>
      </c>
      <c r="P895" t="s">
        <v>13</v>
      </c>
      <c r="Q895" t="s">
        <v>90</v>
      </c>
      <c r="R895" s="3">
        <f t="shared" si="53"/>
        <v>40</v>
      </c>
      <c r="S895">
        <v>40000000</v>
      </c>
      <c r="T895">
        <v>2009</v>
      </c>
      <c r="U895">
        <v>5.2</v>
      </c>
      <c r="V895" s="3">
        <f t="shared" si="54"/>
        <v>26.466372000000007</v>
      </c>
      <c r="W895" s="3"/>
      <c r="AH895" t="str">
        <v>Drake Doremus</v>
      </c>
      <c r="AI895" s="4">
        <f t="shared" si="55"/>
        <v>6.7</v>
      </c>
    </row>
    <row r="896" spans="1:35" x14ac:dyDescent="0.3">
      <c r="A896" t="s">
        <v>9</v>
      </c>
      <c r="B896" t="s">
        <v>139</v>
      </c>
      <c r="C896">
        <v>102</v>
      </c>
      <c r="D896">
        <v>71423726</v>
      </c>
      <c r="E896" s="3">
        <f t="shared" si="52"/>
        <v>71.423726000000002</v>
      </c>
      <c r="F896" t="s">
        <v>134</v>
      </c>
      <c r="G896" t="s">
        <v>205</v>
      </c>
      <c r="H896" t="s">
        <v>1787</v>
      </c>
      <c r="N896" t="s">
        <v>2692</v>
      </c>
      <c r="O896" t="s">
        <v>12</v>
      </c>
      <c r="P896" t="s">
        <v>13</v>
      </c>
      <c r="Q896" t="s">
        <v>24</v>
      </c>
      <c r="R896" s="3">
        <f t="shared" si="53"/>
        <v>45</v>
      </c>
      <c r="S896">
        <v>45000000</v>
      </c>
      <c r="T896">
        <v>1999</v>
      </c>
      <c r="U896">
        <v>7.3</v>
      </c>
      <c r="V896" s="3">
        <f t="shared" si="54"/>
        <v>26.423726000000002</v>
      </c>
      <c r="W896" s="3"/>
      <c r="AH896" t="str">
        <v>Atom Egoyan</v>
      </c>
      <c r="AI896" s="4">
        <f t="shared" si="55"/>
        <v>6.9249999999999998</v>
      </c>
    </row>
    <row r="897" spans="1:35" x14ac:dyDescent="0.3">
      <c r="A897" t="s">
        <v>9</v>
      </c>
      <c r="B897" t="s">
        <v>894</v>
      </c>
      <c r="C897">
        <v>93</v>
      </c>
      <c r="D897">
        <v>34872293</v>
      </c>
      <c r="E897" s="3">
        <f t="shared" si="52"/>
        <v>34.872292999999999</v>
      </c>
      <c r="F897" t="s">
        <v>205</v>
      </c>
      <c r="G897" t="s">
        <v>1786</v>
      </c>
      <c r="H897" t="s">
        <v>620</v>
      </c>
      <c r="I897" t="s">
        <v>918</v>
      </c>
      <c r="N897" t="s">
        <v>2693</v>
      </c>
      <c r="O897" t="s">
        <v>12</v>
      </c>
      <c r="P897" t="s">
        <v>13</v>
      </c>
      <c r="Q897" t="s">
        <v>90</v>
      </c>
      <c r="R897" s="3">
        <f t="shared" si="53"/>
        <v>8.5</v>
      </c>
      <c r="S897">
        <v>8500000</v>
      </c>
      <c r="T897">
        <v>1991</v>
      </c>
      <c r="U897">
        <v>4.9000000000000004</v>
      </c>
      <c r="V897" s="3">
        <f t="shared" si="54"/>
        <v>26.372292999999999</v>
      </c>
      <c r="W897" s="3"/>
      <c r="AH897" t="str">
        <v>Allen Coulter</v>
      </c>
      <c r="AI897" s="4">
        <f t="shared" si="55"/>
        <v>7.2</v>
      </c>
    </row>
    <row r="898" spans="1:35" x14ac:dyDescent="0.3">
      <c r="A898" t="s">
        <v>9</v>
      </c>
      <c r="B898" t="s">
        <v>644</v>
      </c>
      <c r="C898">
        <v>89</v>
      </c>
      <c r="D898">
        <v>46363118</v>
      </c>
      <c r="E898" s="3">
        <f t="shared" ref="E898:E961" si="56">D898/1000000</f>
        <v>46.363118</v>
      </c>
      <c r="F898" t="s">
        <v>356</v>
      </c>
      <c r="G898" t="s">
        <v>620</v>
      </c>
      <c r="H898" t="s">
        <v>1796</v>
      </c>
      <c r="I898" t="s">
        <v>918</v>
      </c>
      <c r="N898" t="s">
        <v>2694</v>
      </c>
      <c r="O898" t="s">
        <v>12</v>
      </c>
      <c r="P898" t="s">
        <v>13</v>
      </c>
      <c r="Q898" t="s">
        <v>14</v>
      </c>
      <c r="R898" s="3">
        <f t="shared" ref="R898:R961" si="57">S898/1000000</f>
        <v>20</v>
      </c>
      <c r="S898">
        <v>20000000</v>
      </c>
      <c r="T898">
        <v>2005</v>
      </c>
      <c r="U898">
        <v>4.0999999999999996</v>
      </c>
      <c r="V898" s="3">
        <f t="shared" ref="V898:V961" si="58">E898-R898</f>
        <v>26.363118</v>
      </c>
      <c r="W898" s="3"/>
      <c r="AH898" t="str">
        <v>Gareth Evans</v>
      </c>
      <c r="AI898" s="4">
        <f t="shared" ref="AI898:AI961" si="59">AVERAGEIFS($U$2:$U$3724, $B$2:$B$3724, AH898)</f>
        <v>7.6</v>
      </c>
    </row>
    <row r="899" spans="1:35" x14ac:dyDescent="0.3">
      <c r="A899" t="s">
        <v>9</v>
      </c>
      <c r="B899" t="s">
        <v>399</v>
      </c>
      <c r="C899">
        <v>83</v>
      </c>
      <c r="D899">
        <v>71277420</v>
      </c>
      <c r="E899" s="3">
        <f t="shared" si="56"/>
        <v>71.277420000000006</v>
      </c>
      <c r="F899" t="s">
        <v>205</v>
      </c>
      <c r="N899" t="s">
        <v>2695</v>
      </c>
      <c r="O899" t="s">
        <v>12</v>
      </c>
      <c r="P899" t="s">
        <v>13</v>
      </c>
      <c r="Q899" t="s">
        <v>90</v>
      </c>
      <c r="R899" s="3">
        <f t="shared" si="57"/>
        <v>45</v>
      </c>
      <c r="S899">
        <v>45000000</v>
      </c>
      <c r="T899">
        <v>2001</v>
      </c>
      <c r="U899">
        <v>5.2</v>
      </c>
      <c r="V899" s="3">
        <f t="shared" si="58"/>
        <v>26.277420000000006</v>
      </c>
      <c r="W899" s="3"/>
      <c r="AH899" t="str">
        <v>Brendan Malloy</v>
      </c>
      <c r="AI899" s="4">
        <f t="shared" si="59"/>
        <v>6.3</v>
      </c>
    </row>
    <row r="900" spans="1:35" x14ac:dyDescent="0.3">
      <c r="A900" t="s">
        <v>9</v>
      </c>
      <c r="B900" t="s">
        <v>145</v>
      </c>
      <c r="C900">
        <v>136</v>
      </c>
      <c r="D900">
        <v>42700000</v>
      </c>
      <c r="E900" s="3">
        <f t="shared" si="56"/>
        <v>42.7</v>
      </c>
      <c r="F900" t="s">
        <v>356</v>
      </c>
      <c r="G900" t="s">
        <v>1788</v>
      </c>
      <c r="N900" t="s">
        <v>2696</v>
      </c>
      <c r="O900" t="s">
        <v>12</v>
      </c>
      <c r="P900" t="s">
        <v>13</v>
      </c>
      <c r="Q900" t="s">
        <v>24</v>
      </c>
      <c r="R900" s="3">
        <f t="shared" si="57"/>
        <v>16.5</v>
      </c>
      <c r="S900">
        <v>16500000</v>
      </c>
      <c r="T900">
        <v>1995</v>
      </c>
      <c r="U900">
        <v>7.7</v>
      </c>
      <c r="V900" s="3">
        <f t="shared" si="58"/>
        <v>26.200000000000003</v>
      </c>
      <c r="W900" s="3"/>
      <c r="AH900" t="str">
        <v>Peter Howitt</v>
      </c>
      <c r="AI900" s="4">
        <f t="shared" si="59"/>
        <v>6.2249999999999996</v>
      </c>
    </row>
    <row r="901" spans="1:35" x14ac:dyDescent="0.3">
      <c r="A901" t="s">
        <v>9</v>
      </c>
      <c r="B901" t="s">
        <v>523</v>
      </c>
      <c r="C901">
        <v>102</v>
      </c>
      <c r="D901">
        <v>38087366</v>
      </c>
      <c r="E901" s="3">
        <f t="shared" si="56"/>
        <v>38.087366000000003</v>
      </c>
      <c r="F901" t="s">
        <v>134</v>
      </c>
      <c r="G901" t="s">
        <v>205</v>
      </c>
      <c r="N901" t="s">
        <v>2697</v>
      </c>
      <c r="O901" t="s">
        <v>12</v>
      </c>
      <c r="P901" t="s">
        <v>13</v>
      </c>
      <c r="Q901" t="s">
        <v>90</v>
      </c>
      <c r="R901" s="3">
        <f t="shared" si="57"/>
        <v>12</v>
      </c>
      <c r="S901">
        <v>12000000</v>
      </c>
      <c r="T901">
        <v>2008</v>
      </c>
      <c r="U901">
        <v>6.6</v>
      </c>
      <c r="V901" s="3">
        <f t="shared" si="58"/>
        <v>26.087366000000003</v>
      </c>
      <c r="W901" s="3"/>
      <c r="AH901" t="str">
        <v>Patricia Cardoso</v>
      </c>
      <c r="AI901" s="4">
        <f t="shared" si="59"/>
        <v>7</v>
      </c>
    </row>
    <row r="902" spans="1:35" x14ac:dyDescent="0.3">
      <c r="A902" t="s">
        <v>9</v>
      </c>
      <c r="B902" t="s">
        <v>221</v>
      </c>
      <c r="C902">
        <v>123</v>
      </c>
      <c r="D902">
        <v>101087161</v>
      </c>
      <c r="E902" s="3">
        <f t="shared" si="56"/>
        <v>101.08716099999999</v>
      </c>
      <c r="F902" t="s">
        <v>171</v>
      </c>
      <c r="G902" t="s">
        <v>1792</v>
      </c>
      <c r="H902" t="s">
        <v>918</v>
      </c>
      <c r="N902" t="s">
        <v>2698</v>
      </c>
      <c r="O902" t="s">
        <v>12</v>
      </c>
      <c r="P902" t="s">
        <v>13</v>
      </c>
      <c r="Q902" t="s">
        <v>90</v>
      </c>
      <c r="R902" s="3">
        <f t="shared" si="57"/>
        <v>75</v>
      </c>
      <c r="S902">
        <v>75000000</v>
      </c>
      <c r="T902">
        <v>1997</v>
      </c>
      <c r="U902">
        <v>6.8</v>
      </c>
      <c r="V902" s="3">
        <f t="shared" si="58"/>
        <v>26.087160999999995</v>
      </c>
      <c r="W902" s="3"/>
      <c r="AH902" t="str">
        <v>Rob Schmidt</v>
      </c>
      <c r="AI902" s="4">
        <f t="shared" si="59"/>
        <v>6.1</v>
      </c>
    </row>
    <row r="903" spans="1:35" x14ac:dyDescent="0.3">
      <c r="A903" t="s">
        <v>9</v>
      </c>
      <c r="B903" t="s">
        <v>769</v>
      </c>
      <c r="C903">
        <v>85</v>
      </c>
      <c r="D903">
        <v>56068547</v>
      </c>
      <c r="E903" s="3">
        <f t="shared" si="56"/>
        <v>56.068547000000002</v>
      </c>
      <c r="F903" t="s">
        <v>1790</v>
      </c>
      <c r="G903" t="s">
        <v>205</v>
      </c>
      <c r="H903" t="s">
        <v>1789</v>
      </c>
      <c r="I903" t="s">
        <v>1796</v>
      </c>
      <c r="J903" t="s">
        <v>1787</v>
      </c>
      <c r="N903" t="s">
        <v>2699</v>
      </c>
      <c r="O903" t="s">
        <v>12</v>
      </c>
      <c r="P903" t="s">
        <v>17</v>
      </c>
      <c r="Q903" t="s">
        <v>52</v>
      </c>
      <c r="R903" s="3">
        <f t="shared" si="57"/>
        <v>30</v>
      </c>
      <c r="S903">
        <v>30000000</v>
      </c>
      <c r="T903">
        <v>2005</v>
      </c>
      <c r="U903">
        <v>7.5</v>
      </c>
      <c r="V903" s="3">
        <f t="shared" si="58"/>
        <v>26.068547000000002</v>
      </c>
      <c r="W903" s="3"/>
      <c r="AH903" t="str">
        <v>Brian Baugh</v>
      </c>
      <c r="AI903" s="4">
        <f t="shared" si="59"/>
        <v>7.1</v>
      </c>
    </row>
    <row r="904" spans="1:35" x14ac:dyDescent="0.3">
      <c r="A904" t="s">
        <v>9</v>
      </c>
      <c r="B904" t="s">
        <v>188</v>
      </c>
      <c r="C904">
        <v>91</v>
      </c>
      <c r="D904">
        <v>38916903</v>
      </c>
      <c r="E904" s="3">
        <f t="shared" si="56"/>
        <v>38.916902999999998</v>
      </c>
      <c r="F904" t="s">
        <v>134</v>
      </c>
      <c r="G904" t="s">
        <v>1789</v>
      </c>
      <c r="H904" t="s">
        <v>1787</v>
      </c>
      <c r="N904" t="s">
        <v>2700</v>
      </c>
      <c r="O904" t="s">
        <v>12</v>
      </c>
      <c r="P904" t="s">
        <v>13</v>
      </c>
      <c r="Q904" t="s">
        <v>24</v>
      </c>
      <c r="R904" s="3">
        <f t="shared" si="57"/>
        <v>13</v>
      </c>
      <c r="S904">
        <v>13000000</v>
      </c>
      <c r="T904">
        <v>2014</v>
      </c>
      <c r="U904">
        <v>5.8</v>
      </c>
      <c r="V904" s="3">
        <f t="shared" si="58"/>
        <v>25.916902999999998</v>
      </c>
      <c r="W904" s="3"/>
      <c r="AH904" t="str">
        <v>Whit Stillman</v>
      </c>
      <c r="AI904" s="4">
        <f t="shared" si="59"/>
        <v>7.5</v>
      </c>
    </row>
    <row r="905" spans="1:35" x14ac:dyDescent="0.3">
      <c r="A905" t="s">
        <v>9</v>
      </c>
      <c r="B905" t="s">
        <v>1023</v>
      </c>
      <c r="C905">
        <v>106</v>
      </c>
      <c r="D905">
        <v>43853424</v>
      </c>
      <c r="E905" s="3">
        <f t="shared" si="56"/>
        <v>43.853423999999997</v>
      </c>
      <c r="F905" t="s">
        <v>1793</v>
      </c>
      <c r="G905" t="s">
        <v>356</v>
      </c>
      <c r="H905" t="s">
        <v>1789</v>
      </c>
      <c r="I905" t="s">
        <v>1797</v>
      </c>
      <c r="N905" t="s">
        <v>2701</v>
      </c>
      <c r="O905" t="s">
        <v>12</v>
      </c>
      <c r="P905" t="s">
        <v>13</v>
      </c>
      <c r="Q905" t="s">
        <v>24</v>
      </c>
      <c r="R905" s="3">
        <f t="shared" si="57"/>
        <v>18</v>
      </c>
      <c r="S905">
        <v>18000000</v>
      </c>
      <c r="T905">
        <v>2011</v>
      </c>
      <c r="U905">
        <v>7.1</v>
      </c>
      <c r="V905" s="3">
        <f t="shared" si="58"/>
        <v>25.853423999999997</v>
      </c>
      <c r="W905" s="3"/>
      <c r="AH905" t="str">
        <v>Tim Hunter</v>
      </c>
      <c r="AI905" s="4">
        <f t="shared" si="59"/>
        <v>7.1</v>
      </c>
    </row>
    <row r="906" spans="1:35" x14ac:dyDescent="0.3">
      <c r="A906" t="s">
        <v>9</v>
      </c>
      <c r="B906" t="s">
        <v>966</v>
      </c>
      <c r="C906">
        <v>97</v>
      </c>
      <c r="D906">
        <v>35794166</v>
      </c>
      <c r="E906" s="3">
        <f t="shared" si="56"/>
        <v>35.794165999999997</v>
      </c>
      <c r="F906" t="s">
        <v>620</v>
      </c>
      <c r="G906" t="s">
        <v>1796</v>
      </c>
      <c r="H906" t="s">
        <v>918</v>
      </c>
      <c r="N906" t="s">
        <v>2702</v>
      </c>
      <c r="O906" t="s">
        <v>12</v>
      </c>
      <c r="P906" t="s">
        <v>13</v>
      </c>
      <c r="Q906" t="s">
        <v>14</v>
      </c>
      <c r="R906" s="3">
        <f t="shared" si="57"/>
        <v>10</v>
      </c>
      <c r="S906">
        <v>10000000</v>
      </c>
      <c r="T906">
        <v>2016</v>
      </c>
      <c r="U906">
        <v>6</v>
      </c>
      <c r="V906" s="3">
        <f t="shared" si="58"/>
        <v>25.794165999999997</v>
      </c>
      <c r="W906" s="3"/>
      <c r="AH906" t="str">
        <v>Walter Salles</v>
      </c>
      <c r="AI906" s="4">
        <f t="shared" si="59"/>
        <v>6.5666666666666664</v>
      </c>
    </row>
    <row r="907" spans="1:35" x14ac:dyDescent="0.3">
      <c r="A907" t="s">
        <v>9</v>
      </c>
      <c r="B907" t="s">
        <v>559</v>
      </c>
      <c r="C907">
        <v>98</v>
      </c>
      <c r="D907">
        <v>37707719</v>
      </c>
      <c r="E907" s="3">
        <f t="shared" si="56"/>
        <v>37.707718999999997</v>
      </c>
      <c r="F907" t="s">
        <v>1793</v>
      </c>
      <c r="G907" t="s">
        <v>356</v>
      </c>
      <c r="N907" t="s">
        <v>2703</v>
      </c>
      <c r="O907" t="s">
        <v>12</v>
      </c>
      <c r="P907" t="s">
        <v>17</v>
      </c>
      <c r="Q907" t="s">
        <v>14</v>
      </c>
      <c r="R907" s="3">
        <f t="shared" si="57"/>
        <v>12</v>
      </c>
      <c r="S907">
        <v>12000000</v>
      </c>
      <c r="T907">
        <v>2013</v>
      </c>
      <c r="U907">
        <v>7.6</v>
      </c>
      <c r="V907" s="3">
        <f t="shared" si="58"/>
        <v>25.707718999999997</v>
      </c>
      <c r="W907" s="3"/>
      <c r="AH907" t="str">
        <v>Ed Harris</v>
      </c>
      <c r="AI907" s="4">
        <f t="shared" si="59"/>
        <v>7</v>
      </c>
    </row>
    <row r="908" spans="1:35" x14ac:dyDescent="0.3">
      <c r="A908" t="s">
        <v>9</v>
      </c>
      <c r="B908" t="s">
        <v>384</v>
      </c>
      <c r="C908">
        <v>136</v>
      </c>
      <c r="D908">
        <v>46700000</v>
      </c>
      <c r="E908" s="3">
        <f t="shared" si="56"/>
        <v>46.7</v>
      </c>
      <c r="F908" t="s">
        <v>171</v>
      </c>
      <c r="G908" t="s">
        <v>134</v>
      </c>
      <c r="H908" t="s">
        <v>918</v>
      </c>
      <c r="N908" t="s">
        <v>2704</v>
      </c>
      <c r="O908" t="s">
        <v>12</v>
      </c>
      <c r="P908" t="s">
        <v>13</v>
      </c>
      <c r="Q908" t="s">
        <v>24</v>
      </c>
      <c r="R908" s="3">
        <f t="shared" si="57"/>
        <v>21</v>
      </c>
      <c r="S908">
        <v>21000000</v>
      </c>
      <c r="T908">
        <v>1982</v>
      </c>
      <c r="U908">
        <v>5.9</v>
      </c>
      <c r="V908" s="3">
        <f t="shared" si="58"/>
        <v>25.700000000000003</v>
      </c>
      <c r="W908" s="3"/>
      <c r="AH908" t="str">
        <v>Mike Mills</v>
      </c>
      <c r="AI908" s="4">
        <f t="shared" si="59"/>
        <v>6.9</v>
      </c>
    </row>
    <row r="909" spans="1:35" x14ac:dyDescent="0.3">
      <c r="A909" t="s">
        <v>9</v>
      </c>
      <c r="B909" t="s">
        <v>1105</v>
      </c>
      <c r="C909">
        <v>94</v>
      </c>
      <c r="D909">
        <v>42672630</v>
      </c>
      <c r="E909" s="3">
        <f t="shared" si="56"/>
        <v>42.672629999999998</v>
      </c>
      <c r="F909" t="s">
        <v>134</v>
      </c>
      <c r="G909" t="s">
        <v>205</v>
      </c>
      <c r="H909" t="s">
        <v>1789</v>
      </c>
      <c r="I909" t="s">
        <v>1798</v>
      </c>
      <c r="J909" t="s">
        <v>1788</v>
      </c>
      <c r="N909" t="s">
        <v>2705</v>
      </c>
      <c r="O909" t="s">
        <v>12</v>
      </c>
      <c r="P909" t="s">
        <v>13</v>
      </c>
      <c r="Q909" t="s">
        <v>24</v>
      </c>
      <c r="R909" s="3">
        <f t="shared" si="57"/>
        <v>17</v>
      </c>
      <c r="S909">
        <v>17000000</v>
      </c>
      <c r="T909">
        <v>2003</v>
      </c>
      <c r="U909">
        <v>5.3</v>
      </c>
      <c r="V909" s="3">
        <f t="shared" si="58"/>
        <v>25.672629999999998</v>
      </c>
      <c r="W909" s="3"/>
      <c r="AH909" t="str">
        <v>Steven Quale</v>
      </c>
      <c r="AI909" s="4">
        <f t="shared" si="59"/>
        <v>5.85</v>
      </c>
    </row>
    <row r="910" spans="1:35" x14ac:dyDescent="0.3">
      <c r="A910" t="s">
        <v>9</v>
      </c>
      <c r="B910" t="s">
        <v>1054</v>
      </c>
      <c r="C910">
        <v>90</v>
      </c>
      <c r="D910">
        <v>45670855</v>
      </c>
      <c r="E910" s="3">
        <f t="shared" si="56"/>
        <v>45.670855000000003</v>
      </c>
      <c r="F910" t="s">
        <v>620</v>
      </c>
      <c r="G910" t="s">
        <v>1796</v>
      </c>
      <c r="N910" t="s">
        <v>2706</v>
      </c>
      <c r="O910" t="s">
        <v>12</v>
      </c>
      <c r="P910" t="s">
        <v>49</v>
      </c>
      <c r="Q910" t="s">
        <v>90</v>
      </c>
      <c r="R910" s="3">
        <f t="shared" si="57"/>
        <v>20</v>
      </c>
      <c r="S910">
        <v>20000000</v>
      </c>
      <c r="T910">
        <v>2010</v>
      </c>
      <c r="U910">
        <v>5.6</v>
      </c>
      <c r="V910" s="3">
        <f t="shared" si="58"/>
        <v>25.670855000000003</v>
      </c>
      <c r="W910" s="3"/>
      <c r="AH910" t="str">
        <v>Bill Duke</v>
      </c>
      <c r="AI910" s="4">
        <f t="shared" si="59"/>
        <v>6.1</v>
      </c>
    </row>
    <row r="911" spans="1:35" x14ac:dyDescent="0.3">
      <c r="A911" t="s">
        <v>9</v>
      </c>
      <c r="B911" t="s">
        <v>933</v>
      </c>
      <c r="C911">
        <v>96</v>
      </c>
      <c r="D911">
        <v>42660000</v>
      </c>
      <c r="E911" s="3">
        <f t="shared" si="56"/>
        <v>42.66</v>
      </c>
      <c r="F911" t="s">
        <v>171</v>
      </c>
      <c r="G911" t="s">
        <v>134</v>
      </c>
      <c r="H911" t="s">
        <v>205</v>
      </c>
      <c r="I911" t="s">
        <v>1789</v>
      </c>
      <c r="J911" t="s">
        <v>1786</v>
      </c>
      <c r="K911" t="s">
        <v>1787</v>
      </c>
      <c r="N911" t="s">
        <v>2707</v>
      </c>
      <c r="O911" t="s">
        <v>12</v>
      </c>
      <c r="P911" t="s">
        <v>13</v>
      </c>
      <c r="Q911" t="s">
        <v>24</v>
      </c>
      <c r="R911" s="3">
        <f t="shared" si="57"/>
        <v>17</v>
      </c>
      <c r="S911">
        <v>17000000</v>
      </c>
      <c r="T911">
        <v>1993</v>
      </c>
      <c r="U911">
        <v>4.8</v>
      </c>
      <c r="V911" s="3">
        <f t="shared" si="58"/>
        <v>25.659999999999997</v>
      </c>
      <c r="W911" s="3"/>
      <c r="AH911" t="str">
        <v>Richard Shepard</v>
      </c>
      <c r="AI911" s="4">
        <f t="shared" si="59"/>
        <v>6.85</v>
      </c>
    </row>
    <row r="912" spans="1:35" x14ac:dyDescent="0.3">
      <c r="A912" t="s">
        <v>9</v>
      </c>
      <c r="B912" t="s">
        <v>509</v>
      </c>
      <c r="C912">
        <v>133</v>
      </c>
      <c r="D912">
        <v>75605492</v>
      </c>
      <c r="E912" s="3">
        <f t="shared" si="56"/>
        <v>75.605491999999998</v>
      </c>
      <c r="F912" t="s">
        <v>1793</v>
      </c>
      <c r="G912" t="s">
        <v>356</v>
      </c>
      <c r="H912" t="s">
        <v>1797</v>
      </c>
      <c r="N912" t="s">
        <v>2708</v>
      </c>
      <c r="O912" t="s">
        <v>12</v>
      </c>
      <c r="P912" t="s">
        <v>13</v>
      </c>
      <c r="Q912" t="s">
        <v>14</v>
      </c>
      <c r="R912" s="3">
        <f t="shared" si="57"/>
        <v>50</v>
      </c>
      <c r="S912">
        <v>50000000</v>
      </c>
      <c r="T912">
        <v>2011</v>
      </c>
      <c r="U912">
        <v>7.6</v>
      </c>
      <c r="V912" s="3">
        <f t="shared" si="58"/>
        <v>25.605491999999998</v>
      </c>
      <c r="W912" s="3"/>
      <c r="AH912" t="str">
        <v>Gregory Poirier</v>
      </c>
      <c r="AI912" s="4">
        <f t="shared" si="59"/>
        <v>5.3</v>
      </c>
    </row>
    <row r="913" spans="1:35" x14ac:dyDescent="0.3">
      <c r="A913" t="s">
        <v>9</v>
      </c>
      <c r="B913" t="s">
        <v>1021</v>
      </c>
      <c r="C913">
        <v>113</v>
      </c>
      <c r="D913">
        <v>43601508</v>
      </c>
      <c r="E913" s="3">
        <f t="shared" si="56"/>
        <v>43.601508000000003</v>
      </c>
      <c r="F913" t="s">
        <v>205</v>
      </c>
      <c r="G913" t="s">
        <v>356</v>
      </c>
      <c r="H913" t="s">
        <v>1788</v>
      </c>
      <c r="N913" t="s">
        <v>2709</v>
      </c>
      <c r="O913" t="s">
        <v>12</v>
      </c>
      <c r="P913" t="s">
        <v>13</v>
      </c>
      <c r="Q913" t="s">
        <v>14</v>
      </c>
      <c r="R913" s="3">
        <f t="shared" si="57"/>
        <v>18</v>
      </c>
      <c r="S913">
        <v>18000000</v>
      </c>
      <c r="T913">
        <v>2003</v>
      </c>
      <c r="U913">
        <v>6.7</v>
      </c>
      <c r="V913" s="3">
        <f t="shared" si="58"/>
        <v>25.601508000000003</v>
      </c>
      <c r="W913" s="3"/>
      <c r="AH913" t="str">
        <v>Roger Avary</v>
      </c>
      <c r="AI913" s="4">
        <f t="shared" si="59"/>
        <v>6.6</v>
      </c>
    </row>
    <row r="914" spans="1:35" x14ac:dyDescent="0.3">
      <c r="A914" t="s">
        <v>9</v>
      </c>
      <c r="B914" t="s">
        <v>1366</v>
      </c>
      <c r="C914">
        <v>101</v>
      </c>
      <c r="D914">
        <v>34017854</v>
      </c>
      <c r="E914" s="3">
        <f t="shared" si="56"/>
        <v>34.017854</v>
      </c>
      <c r="F914" t="s">
        <v>205</v>
      </c>
      <c r="N914" t="s">
        <v>2710</v>
      </c>
      <c r="O914" t="s">
        <v>12</v>
      </c>
      <c r="P914" t="s">
        <v>13</v>
      </c>
      <c r="Q914" t="s">
        <v>14</v>
      </c>
      <c r="R914" s="3">
        <f t="shared" si="57"/>
        <v>8.5</v>
      </c>
      <c r="S914">
        <v>8500000</v>
      </c>
      <c r="T914">
        <v>2015</v>
      </c>
      <c r="U914">
        <v>6.5</v>
      </c>
      <c r="V914" s="3">
        <f t="shared" si="58"/>
        <v>25.517854</v>
      </c>
      <c r="W914" s="3"/>
      <c r="AH914" t="str">
        <v>Theodore Witcher</v>
      </c>
      <c r="AI914" s="4">
        <f t="shared" si="59"/>
        <v>7.4</v>
      </c>
    </row>
    <row r="915" spans="1:35" x14ac:dyDescent="0.3">
      <c r="A915" t="s">
        <v>111</v>
      </c>
      <c r="B915" t="s">
        <v>384</v>
      </c>
      <c r="C915">
        <v>130</v>
      </c>
      <c r="D915">
        <v>90454043</v>
      </c>
      <c r="E915" s="3">
        <f t="shared" si="56"/>
        <v>90.454042999999999</v>
      </c>
      <c r="F915" t="s">
        <v>171</v>
      </c>
      <c r="G915" t="s">
        <v>134</v>
      </c>
      <c r="H915" t="s">
        <v>918</v>
      </c>
      <c r="N915" t="s">
        <v>2711</v>
      </c>
      <c r="O915" t="s">
        <v>12</v>
      </c>
      <c r="P915" t="s">
        <v>13</v>
      </c>
      <c r="Q915" t="s">
        <v>14</v>
      </c>
      <c r="R915" s="3">
        <f t="shared" si="57"/>
        <v>65</v>
      </c>
      <c r="S915">
        <v>65000000</v>
      </c>
      <c r="T915">
        <v>2000</v>
      </c>
      <c r="U915">
        <v>6.4</v>
      </c>
      <c r="V915" s="3">
        <f t="shared" si="58"/>
        <v>25.454042999999999</v>
      </c>
      <c r="W915" s="3"/>
      <c r="AH915" t="str">
        <v>Richard Eyre</v>
      </c>
      <c r="AI915" s="4">
        <f t="shared" si="59"/>
        <v>7.25</v>
      </c>
    </row>
    <row r="916" spans="1:35" x14ac:dyDescent="0.3">
      <c r="A916" t="s">
        <v>9</v>
      </c>
      <c r="B916" t="s">
        <v>293</v>
      </c>
      <c r="C916">
        <v>103</v>
      </c>
      <c r="D916">
        <v>60400856</v>
      </c>
      <c r="E916" s="3">
        <f t="shared" si="56"/>
        <v>60.400855999999997</v>
      </c>
      <c r="F916" t="s">
        <v>205</v>
      </c>
      <c r="G916" t="s">
        <v>1788</v>
      </c>
      <c r="N916" t="s">
        <v>2712</v>
      </c>
      <c r="O916" t="s">
        <v>12</v>
      </c>
      <c r="P916" t="s">
        <v>113</v>
      </c>
      <c r="Q916" t="s">
        <v>14</v>
      </c>
      <c r="R916" s="3">
        <f t="shared" si="57"/>
        <v>35</v>
      </c>
      <c r="S916">
        <v>35000000</v>
      </c>
      <c r="T916">
        <v>2001</v>
      </c>
      <c r="U916">
        <v>5.2</v>
      </c>
      <c r="V916" s="3">
        <f t="shared" si="58"/>
        <v>25.400855999999997</v>
      </c>
      <c r="W916" s="3"/>
      <c r="AH916" t="str">
        <v>Jim Sheridan</v>
      </c>
      <c r="AI916" s="4">
        <f t="shared" si="59"/>
        <v>6.0333333333333341</v>
      </c>
    </row>
    <row r="917" spans="1:35" x14ac:dyDescent="0.3">
      <c r="A917" t="s">
        <v>9</v>
      </c>
      <c r="B917" t="s">
        <v>261</v>
      </c>
      <c r="C917">
        <v>104</v>
      </c>
      <c r="D917">
        <v>31899000</v>
      </c>
      <c r="E917" s="3">
        <f t="shared" si="56"/>
        <v>31.899000000000001</v>
      </c>
      <c r="F917" t="s">
        <v>1796</v>
      </c>
      <c r="G917" t="s">
        <v>1788</v>
      </c>
      <c r="H917" t="s">
        <v>918</v>
      </c>
      <c r="N917" t="s">
        <v>2713</v>
      </c>
      <c r="O917" t="s">
        <v>12</v>
      </c>
      <c r="P917" t="s">
        <v>13</v>
      </c>
      <c r="Q917" t="s">
        <v>692</v>
      </c>
      <c r="R917" s="3">
        <f t="shared" si="57"/>
        <v>6.5</v>
      </c>
      <c r="S917">
        <v>6500000</v>
      </c>
      <c r="T917">
        <v>1980</v>
      </c>
      <c r="U917">
        <v>7.1</v>
      </c>
      <c r="V917" s="3">
        <f t="shared" si="58"/>
        <v>25.399000000000001</v>
      </c>
      <c r="W917" s="3"/>
      <c r="AH917" t="str">
        <v>Brian Percival</v>
      </c>
      <c r="AI917" s="4">
        <f t="shared" si="59"/>
        <v>7.6</v>
      </c>
    </row>
    <row r="918" spans="1:35" x14ac:dyDescent="0.3">
      <c r="A918" t="s">
        <v>9</v>
      </c>
      <c r="B918" t="s">
        <v>1227</v>
      </c>
      <c r="C918">
        <v>93</v>
      </c>
      <c r="D918">
        <v>37188667</v>
      </c>
      <c r="E918" s="3">
        <f t="shared" si="56"/>
        <v>37.188667000000002</v>
      </c>
      <c r="F918" t="s">
        <v>205</v>
      </c>
      <c r="G918" t="s">
        <v>356</v>
      </c>
      <c r="N918" t="s">
        <v>2714</v>
      </c>
      <c r="O918" t="s">
        <v>12</v>
      </c>
      <c r="P918" t="s">
        <v>13</v>
      </c>
      <c r="Q918" t="s">
        <v>14</v>
      </c>
      <c r="R918" s="3">
        <f t="shared" si="57"/>
        <v>12</v>
      </c>
      <c r="S918">
        <v>12000000</v>
      </c>
      <c r="T918">
        <v>2002</v>
      </c>
      <c r="U918">
        <v>3.3</v>
      </c>
      <c r="V918" s="3">
        <f t="shared" si="58"/>
        <v>25.188667000000002</v>
      </c>
      <c r="W918" s="3"/>
      <c r="AH918" t="str">
        <v>Alan Poul</v>
      </c>
      <c r="AI918" s="4">
        <f t="shared" si="59"/>
        <v>5.3</v>
      </c>
    </row>
    <row r="919" spans="1:35" x14ac:dyDescent="0.3">
      <c r="A919" t="s">
        <v>9</v>
      </c>
      <c r="B919" t="s">
        <v>652</v>
      </c>
      <c r="C919">
        <v>120</v>
      </c>
      <c r="D919">
        <v>34074895</v>
      </c>
      <c r="E919" s="3">
        <f t="shared" si="56"/>
        <v>34.074894999999998</v>
      </c>
      <c r="F919" t="s">
        <v>205</v>
      </c>
      <c r="G919" t="s">
        <v>356</v>
      </c>
      <c r="N919" t="s">
        <v>2715</v>
      </c>
      <c r="O919" t="s">
        <v>12</v>
      </c>
      <c r="P919" t="s">
        <v>13</v>
      </c>
      <c r="Q919" t="s">
        <v>90</v>
      </c>
      <c r="R919" s="3">
        <f t="shared" si="57"/>
        <v>9</v>
      </c>
      <c r="S919">
        <v>9000000</v>
      </c>
      <c r="T919">
        <v>1999</v>
      </c>
      <c r="U919">
        <v>6.7</v>
      </c>
      <c r="V919" s="3">
        <f t="shared" si="58"/>
        <v>25.074894999999998</v>
      </c>
      <c r="W919" s="3"/>
      <c r="AH919" t="str">
        <v>Harry Beaumont</v>
      </c>
      <c r="AI919" s="4">
        <f t="shared" si="59"/>
        <v>6.3</v>
      </c>
    </row>
    <row r="920" spans="1:35" x14ac:dyDescent="0.3">
      <c r="A920" t="s">
        <v>9</v>
      </c>
      <c r="B920" t="s">
        <v>487</v>
      </c>
      <c r="C920">
        <v>104</v>
      </c>
      <c r="D920">
        <v>40064955</v>
      </c>
      <c r="E920" s="3">
        <f t="shared" si="56"/>
        <v>40.064954999999998</v>
      </c>
      <c r="F920" t="s">
        <v>620</v>
      </c>
      <c r="G920" t="s">
        <v>1796</v>
      </c>
      <c r="H920" t="s">
        <v>1787</v>
      </c>
      <c r="N920" t="s">
        <v>2716</v>
      </c>
      <c r="O920" t="s">
        <v>12</v>
      </c>
      <c r="P920" t="s">
        <v>13</v>
      </c>
      <c r="Q920" t="s">
        <v>90</v>
      </c>
      <c r="R920" s="3">
        <f t="shared" si="57"/>
        <v>15</v>
      </c>
      <c r="S920">
        <v>15000000</v>
      </c>
      <c r="T920">
        <v>1998</v>
      </c>
      <c r="U920">
        <v>6.4</v>
      </c>
      <c r="V920" s="3">
        <f t="shared" si="58"/>
        <v>25.064954999999998</v>
      </c>
      <c r="W920" s="3"/>
      <c r="AH920" t="str">
        <v>David Nutter</v>
      </c>
      <c r="AI920" s="4">
        <f t="shared" si="59"/>
        <v>5.5</v>
      </c>
    </row>
    <row r="921" spans="1:35" x14ac:dyDescent="0.3">
      <c r="A921" t="s">
        <v>9</v>
      </c>
      <c r="B921" t="s">
        <v>186</v>
      </c>
      <c r="C921">
        <v>108</v>
      </c>
      <c r="D921">
        <v>60054449</v>
      </c>
      <c r="E921" s="3">
        <f t="shared" si="56"/>
        <v>60.054448999999998</v>
      </c>
      <c r="F921" t="s">
        <v>171</v>
      </c>
      <c r="G921" t="s">
        <v>620</v>
      </c>
      <c r="H921" t="s">
        <v>1787</v>
      </c>
      <c r="I921" t="s">
        <v>918</v>
      </c>
      <c r="N921" t="s">
        <v>2717</v>
      </c>
      <c r="O921" t="s">
        <v>12</v>
      </c>
      <c r="P921" t="s">
        <v>13</v>
      </c>
      <c r="Q921" t="s">
        <v>90</v>
      </c>
      <c r="R921" s="3">
        <f t="shared" si="57"/>
        <v>35</v>
      </c>
      <c r="S921">
        <v>35000000</v>
      </c>
      <c r="T921">
        <v>1995</v>
      </c>
      <c r="U921">
        <v>5.8</v>
      </c>
      <c r="V921" s="3">
        <f t="shared" si="58"/>
        <v>25.054448999999998</v>
      </c>
      <c r="W921" s="3"/>
      <c r="AH921" t="str">
        <v>Babak Najafi</v>
      </c>
      <c r="AI921" s="4">
        <f t="shared" si="59"/>
        <v>5.9</v>
      </c>
    </row>
    <row r="922" spans="1:35" x14ac:dyDescent="0.3">
      <c r="A922" t="s">
        <v>9</v>
      </c>
      <c r="B922" t="s">
        <v>325</v>
      </c>
      <c r="C922">
        <v>110</v>
      </c>
      <c r="D922">
        <v>70001065</v>
      </c>
      <c r="E922" s="3">
        <f t="shared" si="56"/>
        <v>70.001064999999997</v>
      </c>
      <c r="F922" t="s">
        <v>171</v>
      </c>
      <c r="G922" t="s">
        <v>620</v>
      </c>
      <c r="N922" t="s">
        <v>2718</v>
      </c>
      <c r="O922" t="s">
        <v>12</v>
      </c>
      <c r="P922" t="s">
        <v>13</v>
      </c>
      <c r="Q922" t="s">
        <v>90</v>
      </c>
      <c r="R922" s="3">
        <f t="shared" si="57"/>
        <v>45</v>
      </c>
      <c r="S922">
        <v>45000000</v>
      </c>
      <c r="T922">
        <v>1998</v>
      </c>
      <c r="U922">
        <v>7.1</v>
      </c>
      <c r="V922" s="3">
        <f t="shared" si="58"/>
        <v>25.001064999999997</v>
      </c>
      <c r="W922" s="3"/>
      <c r="AH922" t="str">
        <v>Mark Sandrich</v>
      </c>
      <c r="AI922" s="4">
        <f t="shared" si="59"/>
        <v>7.8</v>
      </c>
    </row>
    <row r="923" spans="1:35" x14ac:dyDescent="0.3">
      <c r="A923" t="s">
        <v>9</v>
      </c>
      <c r="B923" t="s">
        <v>71</v>
      </c>
      <c r="C923">
        <v>128</v>
      </c>
      <c r="D923">
        <v>44988180</v>
      </c>
      <c r="E923" s="3">
        <f t="shared" si="56"/>
        <v>44.98818</v>
      </c>
      <c r="F923" t="s">
        <v>1793</v>
      </c>
      <c r="G923" t="s">
        <v>1792</v>
      </c>
      <c r="H923" t="s">
        <v>356</v>
      </c>
      <c r="I923" t="s">
        <v>1794</v>
      </c>
      <c r="N923" t="s">
        <v>2719</v>
      </c>
      <c r="O923" t="s">
        <v>12</v>
      </c>
      <c r="P923" t="s">
        <v>13</v>
      </c>
      <c r="Q923" t="s">
        <v>90</v>
      </c>
      <c r="R923" s="3">
        <f t="shared" si="57"/>
        <v>20</v>
      </c>
      <c r="S923">
        <v>20000000</v>
      </c>
      <c r="T923">
        <v>2015</v>
      </c>
      <c r="U923">
        <v>8.1</v>
      </c>
      <c r="V923" s="3">
        <f t="shared" si="58"/>
        <v>24.98818</v>
      </c>
      <c r="W923" s="3"/>
      <c r="AH923" t="str">
        <v>Don Michael Paul</v>
      </c>
      <c r="AI923" s="4">
        <f t="shared" si="59"/>
        <v>3.3</v>
      </c>
    </row>
    <row r="924" spans="1:35" x14ac:dyDescent="0.3">
      <c r="A924" t="s">
        <v>9</v>
      </c>
      <c r="B924" t="s">
        <v>37</v>
      </c>
      <c r="C924">
        <v>95</v>
      </c>
      <c r="D924">
        <v>32391374</v>
      </c>
      <c r="E924" s="3">
        <f t="shared" si="56"/>
        <v>32.391373999999999</v>
      </c>
      <c r="F924" t="s">
        <v>205</v>
      </c>
      <c r="G924" t="s">
        <v>356</v>
      </c>
      <c r="H924" t="s">
        <v>1788</v>
      </c>
      <c r="N924" t="s">
        <v>2720</v>
      </c>
      <c r="O924" t="s">
        <v>12</v>
      </c>
      <c r="P924" t="s">
        <v>13</v>
      </c>
      <c r="Q924" t="s">
        <v>14</v>
      </c>
      <c r="R924" s="3">
        <f t="shared" si="57"/>
        <v>7.5</v>
      </c>
      <c r="S924">
        <v>7500000</v>
      </c>
      <c r="T924">
        <v>2009</v>
      </c>
      <c r="U924">
        <v>7.7</v>
      </c>
      <c r="V924" s="3">
        <f t="shared" si="58"/>
        <v>24.891373999999999</v>
      </c>
      <c r="W924" s="3"/>
      <c r="AH924" t="str">
        <v>Todd Haynes</v>
      </c>
      <c r="AI924" s="4">
        <f t="shared" si="59"/>
        <v>7.2</v>
      </c>
    </row>
    <row r="925" spans="1:35" x14ac:dyDescent="0.3">
      <c r="A925" t="s">
        <v>9</v>
      </c>
      <c r="B925" t="s">
        <v>252</v>
      </c>
      <c r="C925">
        <v>90</v>
      </c>
      <c r="D925">
        <v>124870275</v>
      </c>
      <c r="E925" s="3">
        <f t="shared" si="56"/>
        <v>124.87027500000001</v>
      </c>
      <c r="F925" t="s">
        <v>1790</v>
      </c>
      <c r="G925" t="s">
        <v>205</v>
      </c>
      <c r="H925" t="s">
        <v>1789</v>
      </c>
      <c r="I925" t="s">
        <v>1787</v>
      </c>
      <c r="N925" t="s">
        <v>2721</v>
      </c>
      <c r="O925" t="s">
        <v>12</v>
      </c>
      <c r="P925" t="s">
        <v>13</v>
      </c>
      <c r="Q925" t="s">
        <v>24</v>
      </c>
      <c r="R925" s="3">
        <f t="shared" si="57"/>
        <v>100</v>
      </c>
      <c r="S925">
        <v>100000000</v>
      </c>
      <c r="T925">
        <v>2009</v>
      </c>
      <c r="U925">
        <v>7</v>
      </c>
      <c r="V925" s="3">
        <f t="shared" si="58"/>
        <v>24.870275000000007</v>
      </c>
      <c r="W925" s="3"/>
      <c r="AH925" t="str">
        <v>Franco Zeffirelli</v>
      </c>
      <c r="AI925" s="4">
        <f t="shared" si="59"/>
        <v>6.9</v>
      </c>
    </row>
    <row r="926" spans="1:35" x14ac:dyDescent="0.3">
      <c r="A926" t="s">
        <v>9</v>
      </c>
      <c r="B926" t="s">
        <v>1400</v>
      </c>
      <c r="C926">
        <v>89</v>
      </c>
      <c r="D926">
        <v>32333860</v>
      </c>
      <c r="E926" s="3">
        <f t="shared" si="56"/>
        <v>32.333860000000001</v>
      </c>
      <c r="F926" t="s">
        <v>171</v>
      </c>
      <c r="G926" t="s">
        <v>205</v>
      </c>
      <c r="N926" t="s">
        <v>2722</v>
      </c>
      <c r="O926" t="s">
        <v>689</v>
      </c>
      <c r="P926" t="s">
        <v>397</v>
      </c>
      <c r="Q926" t="s">
        <v>90</v>
      </c>
      <c r="R926" s="3">
        <f t="shared" si="57"/>
        <v>7.5</v>
      </c>
      <c r="S926">
        <v>7500000</v>
      </c>
      <c r="T926">
        <v>1995</v>
      </c>
      <c r="U926">
        <v>6.7</v>
      </c>
      <c r="V926" s="3">
        <f t="shared" si="58"/>
        <v>24.833860000000001</v>
      </c>
      <c r="W926" s="3"/>
      <c r="AH926" t="str">
        <v>Courtney Solomon</v>
      </c>
      <c r="AI926" s="4">
        <f t="shared" si="59"/>
        <v>4.7</v>
      </c>
    </row>
    <row r="927" spans="1:35" x14ac:dyDescent="0.3">
      <c r="A927" t="s">
        <v>9</v>
      </c>
      <c r="B927" t="s">
        <v>192</v>
      </c>
      <c r="C927">
        <v>94</v>
      </c>
      <c r="D927">
        <v>103812241</v>
      </c>
      <c r="E927" s="3">
        <f t="shared" si="56"/>
        <v>103.812241</v>
      </c>
      <c r="F927" t="s">
        <v>171</v>
      </c>
      <c r="G927" t="s">
        <v>134</v>
      </c>
      <c r="H927" t="s">
        <v>205</v>
      </c>
      <c r="I927" t="s">
        <v>1789</v>
      </c>
      <c r="J927" t="s">
        <v>1786</v>
      </c>
      <c r="K927" t="s">
        <v>1787</v>
      </c>
      <c r="N927" t="s">
        <v>2723</v>
      </c>
      <c r="O927" t="s">
        <v>12</v>
      </c>
      <c r="P927" t="s">
        <v>13</v>
      </c>
      <c r="Q927" t="s">
        <v>24</v>
      </c>
      <c r="R927" s="3">
        <f t="shared" si="57"/>
        <v>79</v>
      </c>
      <c r="S927">
        <v>79000000</v>
      </c>
      <c r="T927">
        <v>2012</v>
      </c>
      <c r="U927">
        <v>5.8</v>
      </c>
      <c r="V927" s="3">
        <f t="shared" si="58"/>
        <v>24.812241</v>
      </c>
      <c r="W927" s="3"/>
      <c r="AH927" t="str">
        <v>Damien O'Donnell</v>
      </c>
      <c r="AI927" s="4">
        <f t="shared" si="59"/>
        <v>6.9</v>
      </c>
    </row>
    <row r="928" spans="1:35" x14ac:dyDescent="0.3">
      <c r="A928" t="s">
        <v>111</v>
      </c>
      <c r="B928" t="s">
        <v>814</v>
      </c>
      <c r="C928">
        <v>175</v>
      </c>
      <c r="D928">
        <v>50800000</v>
      </c>
      <c r="E928" s="3">
        <f t="shared" si="56"/>
        <v>50.8</v>
      </c>
      <c r="F928" t="s">
        <v>356</v>
      </c>
      <c r="G928" t="s">
        <v>1794</v>
      </c>
      <c r="H928" t="s">
        <v>1795</v>
      </c>
      <c r="N928" t="s">
        <v>2724</v>
      </c>
      <c r="O928" t="s">
        <v>12</v>
      </c>
      <c r="P928" t="s">
        <v>13</v>
      </c>
      <c r="Q928" t="s">
        <v>24</v>
      </c>
      <c r="R928" s="3">
        <f t="shared" si="57"/>
        <v>26</v>
      </c>
      <c r="S928">
        <v>26000000</v>
      </c>
      <c r="T928">
        <v>1977</v>
      </c>
      <c r="U928">
        <v>7.4</v>
      </c>
      <c r="V928" s="3">
        <f t="shared" si="58"/>
        <v>24.799999999999997</v>
      </c>
      <c r="W928" s="3"/>
      <c r="AH928" t="str">
        <v>Troy Duffy</v>
      </c>
      <c r="AI928" s="4">
        <f t="shared" si="59"/>
        <v>6.3</v>
      </c>
    </row>
    <row r="929" spans="1:35" x14ac:dyDescent="0.3">
      <c r="A929" t="s">
        <v>9</v>
      </c>
      <c r="B929" t="s">
        <v>143</v>
      </c>
      <c r="C929">
        <v>115</v>
      </c>
      <c r="D929">
        <v>144795350</v>
      </c>
      <c r="E929" s="3">
        <f t="shared" si="56"/>
        <v>144.79535000000001</v>
      </c>
      <c r="F929" t="s">
        <v>171</v>
      </c>
      <c r="G929" t="s">
        <v>1796</v>
      </c>
      <c r="H929" t="s">
        <v>1787</v>
      </c>
      <c r="I929" t="s">
        <v>918</v>
      </c>
      <c r="N929" t="s">
        <v>2725</v>
      </c>
      <c r="O929" t="s">
        <v>12</v>
      </c>
      <c r="P929" t="s">
        <v>13</v>
      </c>
      <c r="Q929" t="s">
        <v>14</v>
      </c>
      <c r="R929" s="3">
        <f t="shared" si="57"/>
        <v>120</v>
      </c>
      <c r="S929">
        <v>120000000</v>
      </c>
      <c r="T929">
        <v>2004</v>
      </c>
      <c r="U929">
        <v>7.1</v>
      </c>
      <c r="V929" s="3">
        <f t="shared" si="58"/>
        <v>24.795350000000013</v>
      </c>
      <c r="W929" s="3"/>
      <c r="AH929" t="str">
        <v>Matty Rich</v>
      </c>
      <c r="AI929" s="4">
        <f t="shared" si="59"/>
        <v>5.9</v>
      </c>
    </row>
    <row r="930" spans="1:35" x14ac:dyDescent="0.3">
      <c r="A930" t="s">
        <v>9</v>
      </c>
      <c r="B930" t="s">
        <v>1426</v>
      </c>
      <c r="C930">
        <v>101</v>
      </c>
      <c r="D930">
        <v>31607598</v>
      </c>
      <c r="E930" s="3">
        <f t="shared" si="56"/>
        <v>31.607597999999999</v>
      </c>
      <c r="F930" t="s">
        <v>356</v>
      </c>
      <c r="G930" t="s">
        <v>620</v>
      </c>
      <c r="H930" t="s">
        <v>918</v>
      </c>
      <c r="N930" t="s">
        <v>2726</v>
      </c>
      <c r="O930" t="s">
        <v>12</v>
      </c>
      <c r="P930" t="s">
        <v>49</v>
      </c>
      <c r="Q930" t="s">
        <v>14</v>
      </c>
      <c r="R930" s="3">
        <f t="shared" si="57"/>
        <v>6.9</v>
      </c>
      <c r="S930">
        <v>6900000</v>
      </c>
      <c r="T930">
        <v>2012</v>
      </c>
      <c r="U930">
        <v>5.6</v>
      </c>
      <c r="V930" s="3">
        <f t="shared" si="58"/>
        <v>24.707597999999997</v>
      </c>
      <c r="W930" s="3"/>
      <c r="AH930" t="str">
        <v>Tom Ford</v>
      </c>
      <c r="AI930" s="4">
        <f t="shared" si="59"/>
        <v>7.6</v>
      </c>
    </row>
    <row r="931" spans="1:35" x14ac:dyDescent="0.3">
      <c r="A931" t="s">
        <v>9</v>
      </c>
      <c r="B931" t="s">
        <v>617</v>
      </c>
      <c r="C931">
        <v>101</v>
      </c>
      <c r="D931">
        <v>26505000</v>
      </c>
      <c r="E931" s="3">
        <f t="shared" si="56"/>
        <v>26.504999999999999</v>
      </c>
      <c r="F931" t="s">
        <v>620</v>
      </c>
      <c r="N931" t="s">
        <v>2727</v>
      </c>
      <c r="O931" t="s">
        <v>12</v>
      </c>
      <c r="P931" t="s">
        <v>13</v>
      </c>
      <c r="Q931" t="s">
        <v>692</v>
      </c>
      <c r="R931" s="3">
        <f t="shared" si="57"/>
        <v>1.8</v>
      </c>
      <c r="S931">
        <v>1800000</v>
      </c>
      <c r="T931">
        <v>1984</v>
      </c>
      <c r="U931">
        <v>7.5</v>
      </c>
      <c r="V931" s="3">
        <f t="shared" si="58"/>
        <v>24.704999999999998</v>
      </c>
      <c r="W931" s="3"/>
      <c r="AH931" t="str">
        <v>Julian Jarrold</v>
      </c>
      <c r="AI931" s="4">
        <f t="shared" si="59"/>
        <v>7.1</v>
      </c>
    </row>
    <row r="932" spans="1:35" x14ac:dyDescent="0.3">
      <c r="A932" t="s">
        <v>9</v>
      </c>
      <c r="B932" t="s">
        <v>352</v>
      </c>
      <c r="C932">
        <v>123</v>
      </c>
      <c r="D932">
        <v>59699513</v>
      </c>
      <c r="E932" s="3">
        <f t="shared" si="56"/>
        <v>59.699513000000003</v>
      </c>
      <c r="F932" t="s">
        <v>1793</v>
      </c>
      <c r="G932" t="s">
        <v>356</v>
      </c>
      <c r="H932" t="s">
        <v>1789</v>
      </c>
      <c r="I932" t="s">
        <v>1794</v>
      </c>
      <c r="J932" t="s">
        <v>1797</v>
      </c>
      <c r="N932" t="s">
        <v>2728</v>
      </c>
      <c r="O932" t="s">
        <v>12</v>
      </c>
      <c r="P932" t="s">
        <v>13</v>
      </c>
      <c r="Q932" t="s">
        <v>24</v>
      </c>
      <c r="R932" s="3">
        <f t="shared" si="57"/>
        <v>35</v>
      </c>
      <c r="S932">
        <v>35000000</v>
      </c>
      <c r="T932">
        <v>2010</v>
      </c>
      <c r="U932">
        <v>7.2</v>
      </c>
      <c r="V932" s="3">
        <f t="shared" si="58"/>
        <v>24.699513000000003</v>
      </c>
      <c r="W932" s="3"/>
      <c r="AH932" t="str">
        <v>Joe Nussbaum</v>
      </c>
      <c r="AI932" s="4">
        <f t="shared" si="59"/>
        <v>5.666666666666667</v>
      </c>
    </row>
    <row r="933" spans="1:35" x14ac:dyDescent="0.3">
      <c r="A933" t="s">
        <v>9</v>
      </c>
      <c r="B933" t="s">
        <v>257</v>
      </c>
      <c r="C933">
        <v>75</v>
      </c>
      <c r="D933">
        <v>57651794</v>
      </c>
      <c r="E933" s="3">
        <f t="shared" si="56"/>
        <v>57.651794000000002</v>
      </c>
      <c r="F933" t="s">
        <v>205</v>
      </c>
      <c r="G933" t="s">
        <v>1788</v>
      </c>
      <c r="H933" t="s">
        <v>1797</v>
      </c>
      <c r="N933" t="s">
        <v>2729</v>
      </c>
      <c r="O933" t="s">
        <v>12</v>
      </c>
      <c r="P933" t="s">
        <v>13</v>
      </c>
      <c r="Q933" t="s">
        <v>14</v>
      </c>
      <c r="R933" s="3">
        <f t="shared" si="57"/>
        <v>33</v>
      </c>
      <c r="S933">
        <v>33000000</v>
      </c>
      <c r="T933">
        <v>2006</v>
      </c>
      <c r="U933">
        <v>5.6</v>
      </c>
      <c r="V933" s="3">
        <f t="shared" si="58"/>
        <v>24.651794000000002</v>
      </c>
      <c r="W933" s="3"/>
      <c r="AH933" t="str">
        <v>Bill Paxton</v>
      </c>
      <c r="AI933" s="4">
        <f t="shared" si="59"/>
        <v>7.3</v>
      </c>
    </row>
    <row r="934" spans="1:35" x14ac:dyDescent="0.3">
      <c r="A934" t="s">
        <v>9</v>
      </c>
      <c r="B934" t="s">
        <v>200</v>
      </c>
      <c r="C934">
        <v>129</v>
      </c>
      <c r="D934">
        <v>134520804</v>
      </c>
      <c r="E934" s="3">
        <f t="shared" si="56"/>
        <v>134.520804</v>
      </c>
      <c r="F934" t="s">
        <v>171</v>
      </c>
      <c r="G934" t="s">
        <v>134</v>
      </c>
      <c r="H934" t="s">
        <v>918</v>
      </c>
      <c r="N934" t="s">
        <v>2730</v>
      </c>
      <c r="O934" t="s">
        <v>12</v>
      </c>
      <c r="P934" t="s">
        <v>13</v>
      </c>
      <c r="Q934" t="s">
        <v>14</v>
      </c>
      <c r="R934" s="3">
        <f t="shared" si="57"/>
        <v>110</v>
      </c>
      <c r="S934">
        <v>110000000</v>
      </c>
      <c r="T934">
        <v>2007</v>
      </c>
      <c r="U934">
        <v>7.2</v>
      </c>
      <c r="V934" s="3">
        <f t="shared" si="58"/>
        <v>24.520803999999998</v>
      </c>
      <c r="W934" s="3"/>
      <c r="AH934" t="str">
        <v>Scott Speer</v>
      </c>
      <c r="AI934" s="4">
        <f t="shared" si="59"/>
        <v>6.5</v>
      </c>
    </row>
    <row r="935" spans="1:35" x14ac:dyDescent="0.3">
      <c r="A935" t="s">
        <v>9</v>
      </c>
      <c r="B935" t="s">
        <v>95</v>
      </c>
      <c r="C935">
        <v>101</v>
      </c>
      <c r="D935">
        <v>189412677</v>
      </c>
      <c r="E935" s="3">
        <f t="shared" si="56"/>
        <v>189.412677</v>
      </c>
      <c r="F935" t="s">
        <v>134</v>
      </c>
      <c r="G935" t="s">
        <v>1790</v>
      </c>
      <c r="H935" t="s">
        <v>205</v>
      </c>
      <c r="I935" t="s">
        <v>1789</v>
      </c>
      <c r="J935" t="s">
        <v>1787</v>
      </c>
      <c r="N935" t="s">
        <v>2731</v>
      </c>
      <c r="O935" t="s">
        <v>12</v>
      </c>
      <c r="P935" t="s">
        <v>13</v>
      </c>
      <c r="Q935" t="s">
        <v>24</v>
      </c>
      <c r="R935" s="3">
        <f t="shared" si="57"/>
        <v>165</v>
      </c>
      <c r="S935">
        <v>165000000</v>
      </c>
      <c r="T935">
        <v>2012</v>
      </c>
      <c r="U935">
        <v>7.8</v>
      </c>
      <c r="V935" s="3">
        <f t="shared" si="58"/>
        <v>24.412677000000002</v>
      </c>
      <c r="W935" s="3"/>
      <c r="AH935" t="str">
        <v>Joseph Kosinski</v>
      </c>
      <c r="AI935" s="4">
        <f t="shared" si="59"/>
        <v>6.9</v>
      </c>
    </row>
    <row r="936" spans="1:35" x14ac:dyDescent="0.3">
      <c r="A936" t="s">
        <v>9</v>
      </c>
      <c r="B936" t="s">
        <v>164</v>
      </c>
      <c r="C936">
        <v>107</v>
      </c>
      <c r="D936">
        <v>63411478</v>
      </c>
      <c r="E936" s="3">
        <f t="shared" si="56"/>
        <v>63.411478000000002</v>
      </c>
      <c r="F936" t="s">
        <v>356</v>
      </c>
      <c r="G936" t="s">
        <v>1786</v>
      </c>
      <c r="H936" t="s">
        <v>1788</v>
      </c>
      <c r="I936" t="s">
        <v>1787</v>
      </c>
      <c r="N936" t="s">
        <v>2732</v>
      </c>
      <c r="O936" t="s">
        <v>12</v>
      </c>
      <c r="P936" t="s">
        <v>13</v>
      </c>
      <c r="Q936" t="s">
        <v>14</v>
      </c>
      <c r="R936" s="3">
        <f t="shared" si="57"/>
        <v>39</v>
      </c>
      <c r="S936">
        <v>39000000</v>
      </c>
      <c r="T936">
        <v>2009</v>
      </c>
      <c r="U936">
        <v>7.1</v>
      </c>
      <c r="V936" s="3">
        <f t="shared" si="58"/>
        <v>24.411478000000002</v>
      </c>
      <c r="W936" s="3"/>
      <c r="AH936" t="str">
        <v>Ryan Fleck</v>
      </c>
      <c r="AI936" s="4">
        <f t="shared" si="59"/>
        <v>7.2</v>
      </c>
    </row>
    <row r="937" spans="1:35" x14ac:dyDescent="0.3">
      <c r="A937" t="s">
        <v>111</v>
      </c>
      <c r="B937" t="s">
        <v>329</v>
      </c>
      <c r="C937">
        <v>97</v>
      </c>
      <c r="D937">
        <v>27900000</v>
      </c>
      <c r="E937" s="3">
        <f t="shared" si="56"/>
        <v>27.9</v>
      </c>
      <c r="F937" t="s">
        <v>205</v>
      </c>
      <c r="G937" t="s">
        <v>356</v>
      </c>
      <c r="N937" t="s">
        <v>2733</v>
      </c>
      <c r="O937" t="s">
        <v>12</v>
      </c>
      <c r="P937" t="s">
        <v>13</v>
      </c>
      <c r="Q937" t="s">
        <v>90</v>
      </c>
      <c r="R937" s="3">
        <f t="shared" si="57"/>
        <v>3.5</v>
      </c>
      <c r="S937">
        <v>3500000</v>
      </c>
      <c r="T937">
        <v>1995</v>
      </c>
      <c r="U937">
        <v>7.3</v>
      </c>
      <c r="V937" s="3">
        <f t="shared" si="58"/>
        <v>24.4</v>
      </c>
      <c r="W937" s="3"/>
      <c r="AH937" t="str">
        <v>Maggie Carey</v>
      </c>
      <c r="AI937" s="4">
        <f t="shared" si="59"/>
        <v>5.8</v>
      </c>
    </row>
    <row r="938" spans="1:35" x14ac:dyDescent="0.3">
      <c r="A938" t="s">
        <v>9</v>
      </c>
      <c r="B938" t="s">
        <v>296</v>
      </c>
      <c r="C938">
        <v>97</v>
      </c>
      <c r="D938">
        <v>27900000</v>
      </c>
      <c r="E938" s="3">
        <f t="shared" si="56"/>
        <v>27.9</v>
      </c>
      <c r="F938" t="s">
        <v>1792</v>
      </c>
      <c r="G938" t="s">
        <v>356</v>
      </c>
      <c r="H938" t="s">
        <v>918</v>
      </c>
      <c r="N938" t="s">
        <v>2734</v>
      </c>
      <c r="O938" t="s">
        <v>12</v>
      </c>
      <c r="P938" t="s">
        <v>13</v>
      </c>
      <c r="Q938" t="s">
        <v>90</v>
      </c>
      <c r="R938" s="3">
        <f t="shared" si="57"/>
        <v>3.5</v>
      </c>
      <c r="S938">
        <v>3500000</v>
      </c>
      <c r="T938">
        <v>1993</v>
      </c>
      <c r="U938">
        <v>7.5</v>
      </c>
      <c r="V938" s="3">
        <f t="shared" si="58"/>
        <v>24.4</v>
      </c>
      <c r="W938" s="3"/>
      <c r="AH938" t="str">
        <v>Miranda July</v>
      </c>
      <c r="AI938" s="4">
        <f t="shared" si="59"/>
        <v>7.4</v>
      </c>
    </row>
    <row r="939" spans="1:35" x14ac:dyDescent="0.3">
      <c r="A939" t="s">
        <v>9</v>
      </c>
      <c r="B939" t="s">
        <v>1075</v>
      </c>
      <c r="C939">
        <v>80</v>
      </c>
      <c r="D939">
        <v>40363530</v>
      </c>
      <c r="E939" s="3">
        <f t="shared" si="56"/>
        <v>40.363529999999997</v>
      </c>
      <c r="F939" t="s">
        <v>205</v>
      </c>
      <c r="G939" t="s">
        <v>1789</v>
      </c>
      <c r="N939" t="s">
        <v>2735</v>
      </c>
      <c r="O939" t="s">
        <v>12</v>
      </c>
      <c r="P939" t="s">
        <v>13</v>
      </c>
      <c r="Q939" t="s">
        <v>24</v>
      </c>
      <c r="R939" s="3">
        <f t="shared" si="57"/>
        <v>16</v>
      </c>
      <c r="S939">
        <v>16000000</v>
      </c>
      <c r="T939">
        <v>2002</v>
      </c>
      <c r="U939">
        <v>3.3</v>
      </c>
      <c r="V939" s="3">
        <f t="shared" si="58"/>
        <v>24.363529999999997</v>
      </c>
      <c r="W939" s="3"/>
      <c r="AH939" t="str">
        <v>Lloyd Bacon</v>
      </c>
      <c r="AI939" s="4">
        <f t="shared" si="59"/>
        <v>7.7</v>
      </c>
    </row>
    <row r="940" spans="1:35" x14ac:dyDescent="0.3">
      <c r="A940" t="s">
        <v>9</v>
      </c>
      <c r="B940" t="s">
        <v>48</v>
      </c>
      <c r="C940">
        <v>104</v>
      </c>
      <c r="D940">
        <v>234360014</v>
      </c>
      <c r="E940" s="3">
        <f t="shared" si="56"/>
        <v>234.36001400000001</v>
      </c>
      <c r="F940" t="s">
        <v>171</v>
      </c>
      <c r="G940" t="s">
        <v>134</v>
      </c>
      <c r="H940" t="s">
        <v>1786</v>
      </c>
      <c r="I940" t="s">
        <v>1787</v>
      </c>
      <c r="J940" t="s">
        <v>918</v>
      </c>
      <c r="N940" t="s">
        <v>2736</v>
      </c>
      <c r="O940" t="s">
        <v>12</v>
      </c>
      <c r="P940" t="s">
        <v>49</v>
      </c>
      <c r="Q940" t="s">
        <v>14</v>
      </c>
      <c r="R940" s="3">
        <f t="shared" si="57"/>
        <v>210</v>
      </c>
      <c r="S940">
        <v>210000000</v>
      </c>
      <c r="T940">
        <v>2006</v>
      </c>
      <c r="U940">
        <v>6.8</v>
      </c>
      <c r="V940" s="3">
        <f t="shared" si="58"/>
        <v>24.360014000000007</v>
      </c>
      <c r="W940" s="3"/>
      <c r="AH940" t="str">
        <v>J.C. Chandor</v>
      </c>
      <c r="AI940" s="4">
        <f t="shared" si="59"/>
        <v>7.05</v>
      </c>
    </row>
    <row r="941" spans="1:35" x14ac:dyDescent="0.3">
      <c r="A941" t="s">
        <v>9</v>
      </c>
      <c r="B941" t="s">
        <v>152</v>
      </c>
      <c r="C941">
        <v>119</v>
      </c>
      <c r="D941">
        <v>42335698</v>
      </c>
      <c r="E941" s="3">
        <f t="shared" si="56"/>
        <v>42.335698000000001</v>
      </c>
      <c r="F941" t="s">
        <v>205</v>
      </c>
      <c r="G941" t="s">
        <v>356</v>
      </c>
      <c r="H941" t="s">
        <v>1788</v>
      </c>
      <c r="N941" t="s">
        <v>2737</v>
      </c>
      <c r="O941" t="s">
        <v>12</v>
      </c>
      <c r="P941" t="s">
        <v>13</v>
      </c>
      <c r="Q941" t="s">
        <v>90</v>
      </c>
      <c r="R941" s="3">
        <f t="shared" si="57"/>
        <v>18</v>
      </c>
      <c r="S941">
        <v>18000000</v>
      </c>
      <c r="T941">
        <v>2014</v>
      </c>
      <c r="U941">
        <v>7.8</v>
      </c>
      <c r="V941" s="3">
        <f t="shared" si="58"/>
        <v>24.335698000000001</v>
      </c>
      <c r="W941" s="3"/>
      <c r="AH941" t="str">
        <v>J.S. Cardone</v>
      </c>
      <c r="AI941" s="4">
        <f t="shared" si="59"/>
        <v>5.3</v>
      </c>
    </row>
    <row r="942" spans="1:35" x14ac:dyDescent="0.3">
      <c r="A942" t="s">
        <v>9</v>
      </c>
      <c r="B942" t="s">
        <v>320</v>
      </c>
      <c r="C942">
        <v>99</v>
      </c>
      <c r="D942">
        <v>70327868</v>
      </c>
      <c r="E942" s="3">
        <f t="shared" si="56"/>
        <v>70.327867999999995</v>
      </c>
      <c r="F942" t="s">
        <v>171</v>
      </c>
      <c r="G942" t="s">
        <v>1792</v>
      </c>
      <c r="H942" t="s">
        <v>918</v>
      </c>
      <c r="N942" t="s">
        <v>2738</v>
      </c>
      <c r="O942" t="s">
        <v>12</v>
      </c>
      <c r="P942" t="s">
        <v>113</v>
      </c>
      <c r="Q942" t="s">
        <v>90</v>
      </c>
      <c r="R942" s="3">
        <f t="shared" si="57"/>
        <v>46</v>
      </c>
      <c r="S942">
        <v>46000000</v>
      </c>
      <c r="T942">
        <v>2000</v>
      </c>
      <c r="U942">
        <v>5.9</v>
      </c>
      <c r="V942" s="3">
        <f t="shared" si="58"/>
        <v>24.327867999999995</v>
      </c>
      <c r="W942" s="3"/>
      <c r="AH942" t="str">
        <v>Shane Acker</v>
      </c>
      <c r="AI942" s="4">
        <f t="shared" si="59"/>
        <v>7.1</v>
      </c>
    </row>
    <row r="943" spans="1:35" x14ac:dyDescent="0.3">
      <c r="A943" t="s">
        <v>9</v>
      </c>
      <c r="B943" t="s">
        <v>1451</v>
      </c>
      <c r="C943">
        <v>102</v>
      </c>
      <c r="D943">
        <v>26781723</v>
      </c>
      <c r="E943" s="3">
        <f t="shared" si="56"/>
        <v>26.781723</v>
      </c>
      <c r="F943" t="s">
        <v>205</v>
      </c>
      <c r="G943" t="s">
        <v>356</v>
      </c>
      <c r="H943" t="s">
        <v>1788</v>
      </c>
      <c r="N943" t="s">
        <v>2739</v>
      </c>
      <c r="O943" t="s">
        <v>12</v>
      </c>
      <c r="P943" t="s">
        <v>13</v>
      </c>
      <c r="Q943" t="s">
        <v>90</v>
      </c>
      <c r="R943" s="3">
        <f t="shared" si="57"/>
        <v>2.5</v>
      </c>
      <c r="S943">
        <v>2500000</v>
      </c>
      <c r="T943">
        <v>2004</v>
      </c>
      <c r="U943">
        <v>7.6</v>
      </c>
      <c r="V943" s="3">
        <f t="shared" si="58"/>
        <v>24.281723</v>
      </c>
      <c r="W943" s="3"/>
      <c r="AH943" t="str">
        <v>Maria Maggenti</v>
      </c>
      <c r="AI943" s="4">
        <f t="shared" si="59"/>
        <v>6.5</v>
      </c>
    </row>
    <row r="944" spans="1:35" x14ac:dyDescent="0.3">
      <c r="A944" t="s">
        <v>9</v>
      </c>
      <c r="B944" t="s">
        <v>1174</v>
      </c>
      <c r="C944">
        <v>87</v>
      </c>
      <c r="D944">
        <v>33244684</v>
      </c>
      <c r="E944" s="3">
        <f t="shared" si="56"/>
        <v>33.244683999999999</v>
      </c>
      <c r="F944" t="s">
        <v>1786</v>
      </c>
      <c r="G944" t="s">
        <v>620</v>
      </c>
      <c r="N944" t="s">
        <v>2740</v>
      </c>
      <c r="O944" t="s">
        <v>12</v>
      </c>
      <c r="P944" t="s">
        <v>13</v>
      </c>
      <c r="Q944" t="s">
        <v>90</v>
      </c>
      <c r="R944" s="3">
        <f t="shared" si="57"/>
        <v>9</v>
      </c>
      <c r="S944">
        <v>9000000</v>
      </c>
      <c r="T944">
        <v>1988</v>
      </c>
      <c r="U944">
        <v>6.5</v>
      </c>
      <c r="V944" s="3">
        <f t="shared" si="58"/>
        <v>24.244683999999999</v>
      </c>
      <c r="W944" s="3"/>
      <c r="AH944" t="str">
        <v>Jim Hanon</v>
      </c>
      <c r="AI944" s="4">
        <f t="shared" si="59"/>
        <v>7</v>
      </c>
    </row>
    <row r="945" spans="1:35" x14ac:dyDescent="0.3">
      <c r="A945" t="s">
        <v>9</v>
      </c>
      <c r="B945" t="s">
        <v>825</v>
      </c>
      <c r="C945">
        <v>161</v>
      </c>
      <c r="D945">
        <v>27200000</v>
      </c>
      <c r="E945" s="3">
        <f t="shared" si="56"/>
        <v>27.2</v>
      </c>
      <c r="F945" t="s">
        <v>134</v>
      </c>
      <c r="G945" t="s">
        <v>356</v>
      </c>
      <c r="H945" t="s">
        <v>1795</v>
      </c>
      <c r="N945" t="s">
        <v>2741</v>
      </c>
      <c r="O945" t="s">
        <v>12</v>
      </c>
      <c r="P945" t="s">
        <v>17</v>
      </c>
      <c r="Q945" t="s">
        <v>24</v>
      </c>
      <c r="R945" s="3">
        <f t="shared" si="57"/>
        <v>3</v>
      </c>
      <c r="S945">
        <v>3000000</v>
      </c>
      <c r="T945">
        <v>1957</v>
      </c>
      <c r="U945">
        <v>8.1999999999999993</v>
      </c>
      <c r="V945" s="3">
        <f t="shared" si="58"/>
        <v>24.2</v>
      </c>
      <c r="W945" s="3"/>
      <c r="AH945" t="str">
        <v>Lenny Abrahamson</v>
      </c>
      <c r="AI945" s="4">
        <f t="shared" si="59"/>
        <v>8.3000000000000007</v>
      </c>
    </row>
    <row r="946" spans="1:35" x14ac:dyDescent="0.3">
      <c r="A946" t="s">
        <v>9</v>
      </c>
      <c r="B946" t="s">
        <v>65</v>
      </c>
      <c r="C946">
        <v>112</v>
      </c>
      <c r="D946">
        <v>37623143</v>
      </c>
      <c r="E946" s="3">
        <f t="shared" si="56"/>
        <v>37.623142999999999</v>
      </c>
      <c r="F946" t="s">
        <v>356</v>
      </c>
      <c r="G946" t="s">
        <v>1786</v>
      </c>
      <c r="H946" t="s">
        <v>1795</v>
      </c>
      <c r="N946" t="s">
        <v>2742</v>
      </c>
      <c r="O946" t="s">
        <v>306</v>
      </c>
      <c r="P946" t="s">
        <v>374</v>
      </c>
      <c r="Q946" t="s">
        <v>90</v>
      </c>
      <c r="R946" s="3">
        <f t="shared" si="57"/>
        <v>13.5</v>
      </c>
      <c r="S946">
        <v>13500000</v>
      </c>
      <c r="T946">
        <v>2006</v>
      </c>
      <c r="U946">
        <v>8.1999999999999993</v>
      </c>
      <c r="V946" s="3">
        <f t="shared" si="58"/>
        <v>24.123142999999999</v>
      </c>
      <c r="W946" s="3"/>
      <c r="AH946" t="str">
        <v>Aaron Schneider</v>
      </c>
      <c r="AI946" s="4">
        <f t="shared" si="59"/>
        <v>7.1</v>
      </c>
    </row>
    <row r="947" spans="1:35" x14ac:dyDescent="0.3">
      <c r="A947" t="s">
        <v>9</v>
      </c>
      <c r="B947" t="s">
        <v>166</v>
      </c>
      <c r="C947">
        <v>104</v>
      </c>
      <c r="D947">
        <v>30093107</v>
      </c>
      <c r="E947" s="3">
        <f t="shared" si="56"/>
        <v>30.093107</v>
      </c>
      <c r="F947" t="s">
        <v>205</v>
      </c>
      <c r="G947" t="s">
        <v>1792</v>
      </c>
      <c r="N947" t="s">
        <v>2743</v>
      </c>
      <c r="O947" t="s">
        <v>12</v>
      </c>
      <c r="P947" t="s">
        <v>17</v>
      </c>
      <c r="Q947" t="s">
        <v>90</v>
      </c>
      <c r="R947" s="3">
        <f t="shared" si="57"/>
        <v>6</v>
      </c>
      <c r="S947">
        <v>6000000</v>
      </c>
      <c r="T947">
        <v>2000</v>
      </c>
      <c r="U947">
        <v>8.3000000000000007</v>
      </c>
      <c r="V947" s="3">
        <f t="shared" si="58"/>
        <v>24.093107</v>
      </c>
      <c r="W947" s="3"/>
      <c r="AH947" t="str">
        <v>David Boyd</v>
      </c>
      <c r="AI947" s="4">
        <f t="shared" si="59"/>
        <v>6</v>
      </c>
    </row>
    <row r="948" spans="1:35" x14ac:dyDescent="0.3">
      <c r="A948" t="s">
        <v>9</v>
      </c>
      <c r="B948" t="s">
        <v>16</v>
      </c>
      <c r="C948">
        <v>117</v>
      </c>
      <c r="D948">
        <v>104054514</v>
      </c>
      <c r="E948" s="3">
        <f t="shared" si="56"/>
        <v>104.054514</v>
      </c>
      <c r="F948" t="s">
        <v>1792</v>
      </c>
      <c r="G948" t="s">
        <v>356</v>
      </c>
      <c r="H948" t="s">
        <v>918</v>
      </c>
      <c r="N948" t="s">
        <v>2744</v>
      </c>
      <c r="O948" t="s">
        <v>12</v>
      </c>
      <c r="P948" t="s">
        <v>13</v>
      </c>
      <c r="Q948" t="s">
        <v>90</v>
      </c>
      <c r="R948" s="3">
        <f t="shared" si="57"/>
        <v>80</v>
      </c>
      <c r="S948">
        <v>80000000</v>
      </c>
      <c r="T948">
        <v>2002</v>
      </c>
      <c r="U948">
        <v>7.7</v>
      </c>
      <c r="V948" s="3">
        <f t="shared" si="58"/>
        <v>24.054513999999998</v>
      </c>
      <c r="W948" s="3"/>
      <c r="AH948" t="str">
        <v>Kirsten Sheridan</v>
      </c>
      <c r="AI948" s="4">
        <f t="shared" si="59"/>
        <v>7.5</v>
      </c>
    </row>
    <row r="949" spans="1:35" x14ac:dyDescent="0.3">
      <c r="A949" t="s">
        <v>9</v>
      </c>
      <c r="B949" t="s">
        <v>1169</v>
      </c>
      <c r="C949">
        <v>99</v>
      </c>
      <c r="D949">
        <v>38048637</v>
      </c>
      <c r="E949" s="3">
        <f t="shared" si="56"/>
        <v>38.048636999999999</v>
      </c>
      <c r="F949" t="s">
        <v>620</v>
      </c>
      <c r="G949" t="s">
        <v>1796</v>
      </c>
      <c r="H949" t="s">
        <v>918</v>
      </c>
      <c r="N949" t="s">
        <v>2745</v>
      </c>
      <c r="O949" t="s">
        <v>12</v>
      </c>
      <c r="P949" t="s">
        <v>13</v>
      </c>
      <c r="Q949" t="s">
        <v>90</v>
      </c>
      <c r="R949" s="3">
        <f t="shared" si="57"/>
        <v>14</v>
      </c>
      <c r="S949">
        <v>14000000</v>
      </c>
      <c r="T949">
        <v>1998</v>
      </c>
      <c r="U949">
        <v>5.5</v>
      </c>
      <c r="V949" s="3">
        <f t="shared" si="58"/>
        <v>24.048636999999999</v>
      </c>
      <c r="W949" s="3"/>
      <c r="AH949" t="str">
        <v>Susan Seidelman</v>
      </c>
      <c r="AI949" s="4">
        <f t="shared" si="59"/>
        <v>6.5</v>
      </c>
    </row>
    <row r="950" spans="1:35" x14ac:dyDescent="0.3">
      <c r="A950" t="s">
        <v>9</v>
      </c>
      <c r="B950" t="s">
        <v>1265</v>
      </c>
      <c r="C950">
        <v>109</v>
      </c>
      <c r="D950">
        <v>35537564</v>
      </c>
      <c r="E950" s="3">
        <f t="shared" si="56"/>
        <v>35.537564000000003</v>
      </c>
      <c r="F950" t="s">
        <v>205</v>
      </c>
      <c r="N950" t="s">
        <v>2746</v>
      </c>
      <c r="O950" t="s">
        <v>12</v>
      </c>
      <c r="P950" t="s">
        <v>13</v>
      </c>
      <c r="Q950" t="s">
        <v>90</v>
      </c>
      <c r="R950" s="3">
        <f t="shared" si="57"/>
        <v>11.5</v>
      </c>
      <c r="S950">
        <v>11500000</v>
      </c>
      <c r="T950">
        <v>2016</v>
      </c>
      <c r="U950">
        <v>6</v>
      </c>
      <c r="V950" s="3">
        <f t="shared" si="58"/>
        <v>24.037564000000003</v>
      </c>
      <c r="W950" s="3"/>
      <c r="AH950" t="str">
        <v>James Isaac</v>
      </c>
      <c r="AI950" s="4">
        <f t="shared" si="59"/>
        <v>4.4000000000000004</v>
      </c>
    </row>
    <row r="951" spans="1:35" x14ac:dyDescent="0.3">
      <c r="A951" t="s">
        <v>9</v>
      </c>
      <c r="B951" t="s">
        <v>169</v>
      </c>
      <c r="C951">
        <v>119</v>
      </c>
      <c r="D951">
        <v>49024969</v>
      </c>
      <c r="E951" s="3">
        <f t="shared" si="56"/>
        <v>49.024968999999999</v>
      </c>
      <c r="F951" t="s">
        <v>1792</v>
      </c>
      <c r="G951" t="s">
        <v>356</v>
      </c>
      <c r="H951" t="s">
        <v>1796</v>
      </c>
      <c r="I951" t="s">
        <v>918</v>
      </c>
      <c r="N951" t="s">
        <v>2747</v>
      </c>
      <c r="O951" t="s">
        <v>12</v>
      </c>
      <c r="P951" t="s">
        <v>13</v>
      </c>
      <c r="Q951" t="s">
        <v>90</v>
      </c>
      <c r="R951" s="3">
        <f t="shared" si="57"/>
        <v>25</v>
      </c>
      <c r="S951">
        <v>25000000</v>
      </c>
      <c r="T951">
        <v>2007</v>
      </c>
      <c r="U951">
        <v>7.3</v>
      </c>
      <c r="V951" s="3">
        <f t="shared" si="58"/>
        <v>24.024968999999999</v>
      </c>
      <c r="W951" s="3"/>
      <c r="AH951" t="str">
        <v>Max Joseph</v>
      </c>
      <c r="AI951" s="4">
        <f t="shared" si="59"/>
        <v>6.1</v>
      </c>
    </row>
    <row r="952" spans="1:35" x14ac:dyDescent="0.3">
      <c r="A952" t="s">
        <v>111</v>
      </c>
      <c r="B952" t="s">
        <v>354</v>
      </c>
      <c r="C952">
        <v>93</v>
      </c>
      <c r="D952">
        <v>31501218</v>
      </c>
      <c r="E952" s="3">
        <f t="shared" si="56"/>
        <v>31.501218000000001</v>
      </c>
      <c r="F952" t="s">
        <v>1793</v>
      </c>
      <c r="G952" t="s">
        <v>356</v>
      </c>
      <c r="H952" t="s">
        <v>1794</v>
      </c>
      <c r="N952" t="s">
        <v>2748</v>
      </c>
      <c r="O952" t="s">
        <v>12</v>
      </c>
      <c r="P952" t="s">
        <v>13</v>
      </c>
      <c r="Q952" t="s">
        <v>24</v>
      </c>
      <c r="R952" s="3">
        <f t="shared" si="57"/>
        <v>7.5</v>
      </c>
      <c r="S952">
        <v>7500000</v>
      </c>
      <c r="T952">
        <v>2005</v>
      </c>
      <c r="U952">
        <v>7.5</v>
      </c>
      <c r="V952" s="3">
        <f t="shared" si="58"/>
        <v>24.001218000000001</v>
      </c>
      <c r="W952" s="3"/>
      <c r="AH952" t="str">
        <v>Michael Hoffman</v>
      </c>
      <c r="AI952" s="4">
        <f t="shared" si="59"/>
        <v>6.8666666666666671</v>
      </c>
    </row>
    <row r="953" spans="1:35" x14ac:dyDescent="0.3">
      <c r="A953" t="s">
        <v>9</v>
      </c>
      <c r="B953" t="s">
        <v>118</v>
      </c>
      <c r="C953">
        <v>107</v>
      </c>
      <c r="D953">
        <v>36200000</v>
      </c>
      <c r="E953" s="3">
        <f t="shared" si="56"/>
        <v>36.200000000000003</v>
      </c>
      <c r="F953" t="s">
        <v>171</v>
      </c>
      <c r="G953" t="s">
        <v>134</v>
      </c>
      <c r="H953" t="s">
        <v>1787</v>
      </c>
      <c r="I953" t="s">
        <v>918</v>
      </c>
      <c r="N953" t="s">
        <v>2749</v>
      </c>
      <c r="O953" t="s">
        <v>12</v>
      </c>
      <c r="P953" t="s">
        <v>63</v>
      </c>
      <c r="Q953" t="s">
        <v>14</v>
      </c>
      <c r="R953" s="3">
        <f t="shared" si="57"/>
        <v>12.305523000000001</v>
      </c>
      <c r="S953">
        <v>12305523</v>
      </c>
      <c r="T953">
        <v>1985</v>
      </c>
      <c r="U953">
        <v>6.2</v>
      </c>
      <c r="V953" s="3">
        <f t="shared" si="58"/>
        <v>23.894477000000002</v>
      </c>
      <c r="W953" s="3"/>
      <c r="AH953" t="str">
        <v>Barry W. Blaustein</v>
      </c>
      <c r="AI953" s="4">
        <f t="shared" si="59"/>
        <v>7.6</v>
      </c>
    </row>
    <row r="954" spans="1:35" x14ac:dyDescent="0.3">
      <c r="A954" t="s">
        <v>9</v>
      </c>
      <c r="B954" t="s">
        <v>53</v>
      </c>
      <c r="C954">
        <v>129</v>
      </c>
      <c r="D954">
        <v>49874933</v>
      </c>
      <c r="E954" s="3">
        <f t="shared" si="56"/>
        <v>49.874932999999999</v>
      </c>
      <c r="F954" t="s">
        <v>205</v>
      </c>
      <c r="G954" t="s">
        <v>1792</v>
      </c>
      <c r="H954" t="s">
        <v>356</v>
      </c>
      <c r="N954" t="s">
        <v>2750</v>
      </c>
      <c r="O954" t="s">
        <v>12</v>
      </c>
      <c r="P954" t="s">
        <v>13</v>
      </c>
      <c r="Q954" t="s">
        <v>90</v>
      </c>
      <c r="R954" s="3">
        <f t="shared" si="57"/>
        <v>26</v>
      </c>
      <c r="S954">
        <v>26000000</v>
      </c>
      <c r="T954">
        <v>2013</v>
      </c>
      <c r="U954">
        <v>6.5</v>
      </c>
      <c r="V954" s="3">
        <f t="shared" si="58"/>
        <v>23.874932999999999</v>
      </c>
      <c r="W954" s="3"/>
      <c r="AH954" t="str">
        <v>Courtney Hunt</v>
      </c>
      <c r="AI954" s="4">
        <f t="shared" si="59"/>
        <v>7.2</v>
      </c>
    </row>
    <row r="955" spans="1:35" x14ac:dyDescent="0.3">
      <c r="A955" t="s">
        <v>9</v>
      </c>
      <c r="B955" t="s">
        <v>275</v>
      </c>
      <c r="C955">
        <v>110</v>
      </c>
      <c r="D955">
        <v>39825798</v>
      </c>
      <c r="E955" s="3">
        <f t="shared" si="56"/>
        <v>39.825797999999999</v>
      </c>
      <c r="F955" t="s">
        <v>356</v>
      </c>
      <c r="G955" t="s">
        <v>1796</v>
      </c>
      <c r="H955" t="s">
        <v>1788</v>
      </c>
      <c r="I955" t="s">
        <v>918</v>
      </c>
      <c r="N955" t="s">
        <v>2751</v>
      </c>
      <c r="O955" t="s">
        <v>12</v>
      </c>
      <c r="P955" t="s">
        <v>13</v>
      </c>
      <c r="Q955" t="s">
        <v>14</v>
      </c>
      <c r="R955" s="3">
        <f t="shared" si="57"/>
        <v>16</v>
      </c>
      <c r="S955">
        <v>16000000</v>
      </c>
      <c r="T955">
        <v>2006</v>
      </c>
      <c r="U955">
        <v>7.6</v>
      </c>
      <c r="V955" s="3">
        <f t="shared" si="58"/>
        <v>23.825797999999999</v>
      </c>
      <c r="W955" s="3"/>
      <c r="AH955" t="str">
        <v>Stephan Elliott</v>
      </c>
      <c r="AI955" s="4">
        <f t="shared" si="59"/>
        <v>4.9000000000000004</v>
      </c>
    </row>
    <row r="956" spans="1:35" x14ac:dyDescent="0.3">
      <c r="A956" t="s">
        <v>9</v>
      </c>
      <c r="B956" t="s">
        <v>959</v>
      </c>
      <c r="C956">
        <v>89</v>
      </c>
      <c r="D956">
        <v>43818159</v>
      </c>
      <c r="E956" s="3">
        <f t="shared" si="56"/>
        <v>43.818159000000001</v>
      </c>
      <c r="F956" t="s">
        <v>620</v>
      </c>
      <c r="G956" t="s">
        <v>1796</v>
      </c>
      <c r="N956" t="s">
        <v>2752</v>
      </c>
      <c r="O956" t="s">
        <v>12</v>
      </c>
      <c r="P956" t="s">
        <v>13</v>
      </c>
      <c r="Q956" t="s">
        <v>14</v>
      </c>
      <c r="R956" s="3">
        <f t="shared" si="57"/>
        <v>20</v>
      </c>
      <c r="S956">
        <v>20000000</v>
      </c>
      <c r="T956">
        <v>2008</v>
      </c>
      <c r="U956">
        <v>3.9</v>
      </c>
      <c r="V956" s="3">
        <f t="shared" si="58"/>
        <v>23.818159000000001</v>
      </c>
      <c r="W956" s="3"/>
      <c r="AH956" t="str">
        <v>CÃ©dric Klapisch</v>
      </c>
      <c r="AI956" s="4">
        <f t="shared" si="59"/>
        <v>7.1</v>
      </c>
    </row>
    <row r="957" spans="1:35" x14ac:dyDescent="0.3">
      <c r="A957" t="s">
        <v>9</v>
      </c>
      <c r="B957" t="s">
        <v>1370</v>
      </c>
      <c r="C957">
        <v>117</v>
      </c>
      <c r="D957">
        <v>32279955</v>
      </c>
      <c r="E957" s="3">
        <f t="shared" si="56"/>
        <v>32.279955000000001</v>
      </c>
      <c r="F957" t="s">
        <v>1792</v>
      </c>
      <c r="G957" t="s">
        <v>356</v>
      </c>
      <c r="H957" t="s">
        <v>918</v>
      </c>
      <c r="N957" t="s">
        <v>2753</v>
      </c>
      <c r="O957" t="s">
        <v>12</v>
      </c>
      <c r="P957" t="s">
        <v>13</v>
      </c>
      <c r="Q957" t="s">
        <v>90</v>
      </c>
      <c r="R957" s="3">
        <f t="shared" si="57"/>
        <v>8.5</v>
      </c>
      <c r="S957">
        <v>8500000</v>
      </c>
      <c r="T957">
        <v>2014</v>
      </c>
      <c r="U957">
        <v>7.9</v>
      </c>
      <c r="V957" s="3">
        <f t="shared" si="58"/>
        <v>23.779955000000001</v>
      </c>
      <c r="W957" s="3"/>
      <c r="AH957" t="str">
        <v>Maggie Greenwald</v>
      </c>
      <c r="AI957" s="4">
        <f t="shared" si="59"/>
        <v>7.3</v>
      </c>
    </row>
    <row r="958" spans="1:35" x14ac:dyDescent="0.3">
      <c r="A958" t="s">
        <v>9</v>
      </c>
      <c r="B958" t="s">
        <v>230</v>
      </c>
      <c r="C958">
        <v>114</v>
      </c>
      <c r="D958">
        <v>78745923</v>
      </c>
      <c r="E958" s="3">
        <f t="shared" si="56"/>
        <v>78.745923000000005</v>
      </c>
      <c r="F958" t="s">
        <v>356</v>
      </c>
      <c r="G958" t="s">
        <v>1786</v>
      </c>
      <c r="H958" t="s">
        <v>1788</v>
      </c>
      <c r="N958" t="s">
        <v>2754</v>
      </c>
      <c r="O958" t="s">
        <v>12</v>
      </c>
      <c r="P958" t="s">
        <v>113</v>
      </c>
      <c r="Q958" t="s">
        <v>14</v>
      </c>
      <c r="R958" s="3">
        <f t="shared" si="57"/>
        <v>55</v>
      </c>
      <c r="S958">
        <v>55000000</v>
      </c>
      <c r="T958">
        <v>1998</v>
      </c>
      <c r="U958">
        <v>6.7</v>
      </c>
      <c r="V958" s="3">
        <f t="shared" si="58"/>
        <v>23.745923000000005</v>
      </c>
      <c r="W958" s="3"/>
      <c r="AH958" t="str">
        <v>Ã‰mile Gaudreault</v>
      </c>
      <c r="AI958" s="4">
        <f t="shared" si="59"/>
        <v>6.7</v>
      </c>
    </row>
    <row r="959" spans="1:35" x14ac:dyDescent="0.3">
      <c r="A959" t="s">
        <v>9</v>
      </c>
      <c r="B959" t="s">
        <v>544</v>
      </c>
      <c r="C959">
        <v>126</v>
      </c>
      <c r="D959">
        <v>53680848</v>
      </c>
      <c r="E959" s="3">
        <f t="shared" si="56"/>
        <v>53.680847999999997</v>
      </c>
      <c r="F959" t="s">
        <v>356</v>
      </c>
      <c r="G959" t="s">
        <v>1788</v>
      </c>
      <c r="N959" t="s">
        <v>2755</v>
      </c>
      <c r="O959" t="s">
        <v>12</v>
      </c>
      <c r="P959" t="s">
        <v>13</v>
      </c>
      <c r="Q959" t="s">
        <v>14</v>
      </c>
      <c r="R959" s="3">
        <f t="shared" si="57"/>
        <v>30</v>
      </c>
      <c r="S959">
        <v>30000000</v>
      </c>
      <c r="T959">
        <v>2007</v>
      </c>
      <c r="U959">
        <v>7.1</v>
      </c>
      <c r="V959" s="3">
        <f t="shared" si="58"/>
        <v>23.680847999999997</v>
      </c>
      <c r="W959" s="3"/>
      <c r="AH959" t="str">
        <v>Mike Cahill</v>
      </c>
      <c r="AI959" s="4">
        <f t="shared" si="59"/>
        <v>7</v>
      </c>
    </row>
    <row r="960" spans="1:35" x14ac:dyDescent="0.3">
      <c r="A960" t="s">
        <v>9</v>
      </c>
      <c r="B960" t="s">
        <v>584</v>
      </c>
      <c r="C960">
        <v>148</v>
      </c>
      <c r="D960">
        <v>24475416</v>
      </c>
      <c r="E960" s="3">
        <f t="shared" si="56"/>
        <v>24.475415999999999</v>
      </c>
      <c r="F960" t="s">
        <v>356</v>
      </c>
      <c r="N960" t="s">
        <v>2756</v>
      </c>
      <c r="O960" t="s">
        <v>12</v>
      </c>
      <c r="P960" t="s">
        <v>13</v>
      </c>
      <c r="Q960" t="s">
        <v>90</v>
      </c>
      <c r="R960" s="3">
        <f t="shared" si="57"/>
        <v>0.89</v>
      </c>
      <c r="S960">
        <v>890000</v>
      </c>
      <c r="T960">
        <v>1996</v>
      </c>
      <c r="U960">
        <v>8</v>
      </c>
      <c r="V960" s="3">
        <f t="shared" si="58"/>
        <v>23.585415999999999</v>
      </c>
      <c r="W960" s="3"/>
      <c r="AH960" t="str">
        <v>Michael Apted</v>
      </c>
      <c r="AI960" s="4">
        <f t="shared" si="59"/>
        <v>6.3199999999999994</v>
      </c>
    </row>
    <row r="961" spans="1:35" x14ac:dyDescent="0.3">
      <c r="A961" t="s">
        <v>9</v>
      </c>
      <c r="B961" t="s">
        <v>1231</v>
      </c>
      <c r="C961">
        <v>80</v>
      </c>
      <c r="D961">
        <v>33583175</v>
      </c>
      <c r="E961" s="3">
        <f t="shared" si="56"/>
        <v>33.583174999999997</v>
      </c>
      <c r="F961" t="s">
        <v>620</v>
      </c>
      <c r="G961" t="s">
        <v>1796</v>
      </c>
      <c r="H961" t="s">
        <v>918</v>
      </c>
      <c r="N961" t="s">
        <v>2757</v>
      </c>
      <c r="O961" t="s">
        <v>12</v>
      </c>
      <c r="P961" t="s">
        <v>13</v>
      </c>
      <c r="Q961" t="s">
        <v>14</v>
      </c>
      <c r="R961" s="3">
        <f t="shared" si="57"/>
        <v>10</v>
      </c>
      <c r="S961">
        <v>10000000</v>
      </c>
      <c r="T961">
        <v>2010</v>
      </c>
      <c r="U961">
        <v>6.3</v>
      </c>
      <c r="V961" s="3">
        <f t="shared" si="58"/>
        <v>23.583174999999997</v>
      </c>
      <c r="W961" s="3"/>
      <c r="AH961" t="str">
        <v>Jay Levey</v>
      </c>
      <c r="AI961" s="4">
        <f t="shared" si="59"/>
        <v>7</v>
      </c>
    </row>
    <row r="962" spans="1:35" x14ac:dyDescent="0.3">
      <c r="A962" t="s">
        <v>9</v>
      </c>
      <c r="B962" t="s">
        <v>194</v>
      </c>
      <c r="C962">
        <v>100</v>
      </c>
      <c r="D962">
        <v>24741700</v>
      </c>
      <c r="E962" s="3">
        <f t="shared" ref="E962:E1025" si="60">D962/1000000</f>
        <v>24.741700000000002</v>
      </c>
      <c r="F962" t="s">
        <v>356</v>
      </c>
      <c r="N962" t="s">
        <v>2758</v>
      </c>
      <c r="O962" t="s">
        <v>12</v>
      </c>
      <c r="P962" t="s">
        <v>13</v>
      </c>
      <c r="Q962" t="s">
        <v>90</v>
      </c>
      <c r="R962" s="3">
        <f t="shared" ref="R962:R1025" si="61">S962/1000000</f>
        <v>1.2</v>
      </c>
      <c r="S962">
        <v>1200000</v>
      </c>
      <c r="T962">
        <v>1989</v>
      </c>
      <c r="U962">
        <v>7.2</v>
      </c>
      <c r="V962" s="3">
        <f t="shared" ref="V962:V1025" si="62">E962-R962</f>
        <v>23.541700000000002</v>
      </c>
      <c r="W962" s="3"/>
      <c r="AH962" t="str">
        <v>Peter M. Cohen</v>
      </c>
      <c r="AI962" s="4">
        <f t="shared" ref="AI962:AI1025" si="63">AVERAGEIFS($U$2:$U$3724, $B$2:$B$3724, AH962)</f>
        <v>4.4000000000000004</v>
      </c>
    </row>
    <row r="963" spans="1:35" x14ac:dyDescent="0.3">
      <c r="A963" t="s">
        <v>9</v>
      </c>
      <c r="B963" t="s">
        <v>123</v>
      </c>
      <c r="C963">
        <v>83</v>
      </c>
      <c r="D963">
        <v>39511038</v>
      </c>
      <c r="E963" s="3">
        <f t="shared" si="60"/>
        <v>39.511037999999999</v>
      </c>
      <c r="F963" t="s">
        <v>620</v>
      </c>
      <c r="N963" t="s">
        <v>2759</v>
      </c>
      <c r="O963" t="s">
        <v>12</v>
      </c>
      <c r="P963" t="s">
        <v>13</v>
      </c>
      <c r="Q963" t="s">
        <v>90</v>
      </c>
      <c r="R963" s="3">
        <f t="shared" si="61"/>
        <v>16</v>
      </c>
      <c r="S963">
        <v>16000000</v>
      </c>
      <c r="T963">
        <v>2006</v>
      </c>
      <c r="U963">
        <v>5.9</v>
      </c>
      <c r="V963" s="3">
        <f t="shared" si="62"/>
        <v>23.511037999999999</v>
      </c>
      <c r="W963" s="3"/>
      <c r="AH963" t="str">
        <v>Siddiq Barmak</v>
      </c>
      <c r="AI963" s="4">
        <f t="shared" si="63"/>
        <v>7.4</v>
      </c>
    </row>
    <row r="964" spans="1:35" x14ac:dyDescent="0.3">
      <c r="A964" t="s">
        <v>9</v>
      </c>
      <c r="B964" t="s">
        <v>484</v>
      </c>
      <c r="C964">
        <v>103</v>
      </c>
      <c r="D964">
        <v>41382841</v>
      </c>
      <c r="E964" s="3">
        <f t="shared" si="60"/>
        <v>41.382840999999999</v>
      </c>
      <c r="F964" t="s">
        <v>205</v>
      </c>
      <c r="G964" t="s">
        <v>356</v>
      </c>
      <c r="H964" t="s">
        <v>1786</v>
      </c>
      <c r="I964" t="s">
        <v>1788</v>
      </c>
      <c r="N964" t="s">
        <v>2760</v>
      </c>
      <c r="O964" t="s">
        <v>12</v>
      </c>
      <c r="P964" t="s">
        <v>13</v>
      </c>
      <c r="Q964" t="s">
        <v>14</v>
      </c>
      <c r="R964" s="3">
        <f t="shared" si="61"/>
        <v>18</v>
      </c>
      <c r="S964">
        <v>18000000</v>
      </c>
      <c r="T964">
        <v>1986</v>
      </c>
      <c r="U964">
        <v>6.3</v>
      </c>
      <c r="V964" s="3">
        <f t="shared" si="62"/>
        <v>23.382840999999999</v>
      </c>
      <c r="W964" s="3"/>
      <c r="AH964" t="str">
        <v>Alan Cohn</v>
      </c>
      <c r="AI964" s="4">
        <f t="shared" si="63"/>
        <v>6</v>
      </c>
    </row>
    <row r="965" spans="1:35" x14ac:dyDescent="0.3">
      <c r="A965" t="s">
        <v>9</v>
      </c>
      <c r="B965" t="s">
        <v>329</v>
      </c>
      <c r="C965">
        <v>118</v>
      </c>
      <c r="D965">
        <v>73343413</v>
      </c>
      <c r="E965" s="3">
        <f t="shared" si="60"/>
        <v>73.343412999999998</v>
      </c>
      <c r="F965" t="s">
        <v>1792</v>
      </c>
      <c r="G965" t="s">
        <v>356</v>
      </c>
      <c r="H965" t="s">
        <v>918</v>
      </c>
      <c r="N965" t="s">
        <v>2761</v>
      </c>
      <c r="O965" t="s">
        <v>12</v>
      </c>
      <c r="P965" t="s">
        <v>13</v>
      </c>
      <c r="Q965" t="s">
        <v>90</v>
      </c>
      <c r="R965" s="3">
        <f t="shared" si="61"/>
        <v>50</v>
      </c>
      <c r="S965">
        <v>50000000</v>
      </c>
      <c r="T965">
        <v>2009</v>
      </c>
      <c r="U965">
        <v>7.4</v>
      </c>
      <c r="V965" s="3">
        <f t="shared" si="62"/>
        <v>23.343412999999998</v>
      </c>
      <c r="W965" s="3"/>
      <c r="AH965" t="str">
        <v>Jon Kasdan</v>
      </c>
      <c r="AI965" s="4">
        <f t="shared" si="63"/>
        <v>6.5</v>
      </c>
    </row>
    <row r="966" spans="1:35" x14ac:dyDescent="0.3">
      <c r="A966" t="s">
        <v>9</v>
      </c>
      <c r="B966" t="s">
        <v>678</v>
      </c>
      <c r="C966">
        <v>96</v>
      </c>
      <c r="D966">
        <v>60338891</v>
      </c>
      <c r="E966" s="3">
        <f t="shared" si="60"/>
        <v>60.338890999999997</v>
      </c>
      <c r="F966" t="s">
        <v>205</v>
      </c>
      <c r="G966" t="s">
        <v>356</v>
      </c>
      <c r="N966" t="s">
        <v>2762</v>
      </c>
      <c r="O966" t="s">
        <v>12</v>
      </c>
      <c r="P966" t="s">
        <v>13</v>
      </c>
      <c r="Q966" t="s">
        <v>90</v>
      </c>
      <c r="R966" s="3">
        <f t="shared" si="61"/>
        <v>37</v>
      </c>
      <c r="S966">
        <v>37000000</v>
      </c>
      <c r="T966">
        <v>2008</v>
      </c>
      <c r="U966">
        <v>7</v>
      </c>
      <c r="V966" s="3">
        <f t="shared" si="62"/>
        <v>23.338890999999997</v>
      </c>
      <c r="W966" s="3"/>
      <c r="AH966" t="str">
        <v>Garth Jennings</v>
      </c>
      <c r="AI966" s="4">
        <f t="shared" si="63"/>
        <v>6.8</v>
      </c>
    </row>
    <row r="967" spans="1:35" x14ac:dyDescent="0.3">
      <c r="A967" t="s">
        <v>9</v>
      </c>
      <c r="B967" t="s">
        <v>741</v>
      </c>
      <c r="C967">
        <v>92</v>
      </c>
      <c r="D967">
        <v>34334256</v>
      </c>
      <c r="E967" s="3">
        <f t="shared" si="60"/>
        <v>34.334256000000003</v>
      </c>
      <c r="F967" t="s">
        <v>620</v>
      </c>
      <c r="G967" t="s">
        <v>918</v>
      </c>
      <c r="N967" t="s">
        <v>2763</v>
      </c>
      <c r="O967" t="s">
        <v>12</v>
      </c>
      <c r="P967" t="s">
        <v>13</v>
      </c>
      <c r="Q967" t="s">
        <v>90</v>
      </c>
      <c r="R967" s="3">
        <f t="shared" si="61"/>
        <v>11</v>
      </c>
      <c r="S967">
        <v>11000000</v>
      </c>
      <c r="T967">
        <v>2013</v>
      </c>
      <c r="U967">
        <v>4.8</v>
      </c>
      <c r="V967" s="3">
        <f t="shared" si="62"/>
        <v>23.334256000000003</v>
      </c>
      <c r="W967" s="3"/>
      <c r="AH967" t="str">
        <v>Jamie Babbit</v>
      </c>
      <c r="AI967" s="4">
        <f t="shared" si="63"/>
        <v>6.5</v>
      </c>
    </row>
    <row r="968" spans="1:35" x14ac:dyDescent="0.3">
      <c r="A968" t="s">
        <v>9</v>
      </c>
      <c r="B968" t="s">
        <v>76</v>
      </c>
      <c r="C968">
        <v>94</v>
      </c>
      <c r="D968">
        <v>198332128</v>
      </c>
      <c r="E968" s="3">
        <f t="shared" si="60"/>
        <v>198.33212800000001</v>
      </c>
      <c r="F968" t="s">
        <v>171</v>
      </c>
      <c r="G968" t="s">
        <v>134</v>
      </c>
      <c r="H968" t="s">
        <v>1790</v>
      </c>
      <c r="I968" t="s">
        <v>205</v>
      </c>
      <c r="J968" t="s">
        <v>1789</v>
      </c>
      <c r="K968" t="s">
        <v>1787</v>
      </c>
      <c r="N968" t="s">
        <v>2764</v>
      </c>
      <c r="O968" t="s">
        <v>12</v>
      </c>
      <c r="P968" t="s">
        <v>13</v>
      </c>
      <c r="Q968" t="s">
        <v>24</v>
      </c>
      <c r="R968" s="3">
        <f t="shared" si="61"/>
        <v>175</v>
      </c>
      <c r="S968">
        <v>175000000</v>
      </c>
      <c r="T968">
        <v>2009</v>
      </c>
      <c r="U968">
        <v>6.5</v>
      </c>
      <c r="V968" s="3">
        <f t="shared" si="62"/>
        <v>23.332128000000012</v>
      </c>
      <c r="W968" s="3"/>
      <c r="AH968" t="str">
        <v>James Toback</v>
      </c>
      <c r="AI968" s="4">
        <f t="shared" si="63"/>
        <v>5.25</v>
      </c>
    </row>
    <row r="969" spans="1:35" x14ac:dyDescent="0.3">
      <c r="A969" t="s">
        <v>9</v>
      </c>
      <c r="B969" t="s">
        <v>857</v>
      </c>
      <c r="C969">
        <v>97</v>
      </c>
      <c r="D969">
        <v>48237389</v>
      </c>
      <c r="E969" s="3">
        <f t="shared" si="60"/>
        <v>48.237389</v>
      </c>
      <c r="F969" t="s">
        <v>205</v>
      </c>
      <c r="G969" t="s">
        <v>1788</v>
      </c>
      <c r="N969" t="s">
        <v>2765</v>
      </c>
      <c r="O969" t="s">
        <v>12</v>
      </c>
      <c r="P969" t="s">
        <v>13</v>
      </c>
      <c r="Q969" t="s">
        <v>14</v>
      </c>
      <c r="R969" s="3">
        <f t="shared" si="61"/>
        <v>25</v>
      </c>
      <c r="S969">
        <v>25000000</v>
      </c>
      <c r="T969">
        <v>2008</v>
      </c>
      <c r="U969">
        <v>5.5</v>
      </c>
      <c r="V969" s="3">
        <f t="shared" si="62"/>
        <v>23.237389</v>
      </c>
      <c r="W969" s="3"/>
      <c r="AH969" t="str">
        <v>Anthony Hickox</v>
      </c>
      <c r="AI969" s="4">
        <f t="shared" si="63"/>
        <v>5.3</v>
      </c>
    </row>
    <row r="970" spans="1:35" x14ac:dyDescent="0.3">
      <c r="A970" t="s">
        <v>9</v>
      </c>
      <c r="B970" t="s">
        <v>459</v>
      </c>
      <c r="C970">
        <v>122</v>
      </c>
      <c r="D970">
        <v>33071558</v>
      </c>
      <c r="E970" s="3">
        <f t="shared" si="60"/>
        <v>33.071558000000003</v>
      </c>
      <c r="F970" t="s">
        <v>205</v>
      </c>
      <c r="G970" t="s">
        <v>356</v>
      </c>
      <c r="N970" t="s">
        <v>2766</v>
      </c>
      <c r="O970" t="s">
        <v>12</v>
      </c>
      <c r="P970" t="s">
        <v>17</v>
      </c>
      <c r="Q970" t="s">
        <v>24</v>
      </c>
      <c r="R970" s="3">
        <f t="shared" si="61"/>
        <v>10</v>
      </c>
      <c r="S970">
        <v>10000000</v>
      </c>
      <c r="T970">
        <v>2015</v>
      </c>
      <c r="U970">
        <v>6.6</v>
      </c>
      <c r="V970" s="3">
        <f t="shared" si="62"/>
        <v>23.071558000000003</v>
      </c>
      <c r="W970" s="3"/>
      <c r="AH970" t="str">
        <v>Vincent Gallo</v>
      </c>
      <c r="AI970" s="4">
        <f t="shared" si="63"/>
        <v>6.25</v>
      </c>
    </row>
    <row r="971" spans="1:35" x14ac:dyDescent="0.3">
      <c r="A971" t="s">
        <v>9</v>
      </c>
      <c r="B971" t="s">
        <v>257</v>
      </c>
      <c r="C971">
        <v>117</v>
      </c>
      <c r="D971">
        <v>103028109</v>
      </c>
      <c r="E971" s="3">
        <f t="shared" si="60"/>
        <v>103.028109</v>
      </c>
      <c r="F971" t="s">
        <v>205</v>
      </c>
      <c r="G971" t="s">
        <v>1788</v>
      </c>
      <c r="N971" t="s">
        <v>2767</v>
      </c>
      <c r="O971" t="s">
        <v>12</v>
      </c>
      <c r="P971" t="s">
        <v>13</v>
      </c>
      <c r="Q971" t="s">
        <v>14</v>
      </c>
      <c r="R971" s="3">
        <f t="shared" si="61"/>
        <v>80</v>
      </c>
      <c r="S971">
        <v>80000000</v>
      </c>
      <c r="T971">
        <v>2011</v>
      </c>
      <c r="U971">
        <v>6.4</v>
      </c>
      <c r="V971" s="3">
        <f t="shared" si="62"/>
        <v>23.028109000000001</v>
      </c>
      <c r="W971" s="3"/>
      <c r="AH971" t="str">
        <v>Risa Bramon Garcia</v>
      </c>
      <c r="AI971" s="4">
        <f t="shared" si="63"/>
        <v>5.9</v>
      </c>
    </row>
    <row r="972" spans="1:35" x14ac:dyDescent="0.3">
      <c r="A972" t="s">
        <v>9</v>
      </c>
      <c r="B972" t="s">
        <v>289</v>
      </c>
      <c r="C972">
        <v>105</v>
      </c>
      <c r="D972">
        <v>53021560</v>
      </c>
      <c r="E972" s="3">
        <f t="shared" si="60"/>
        <v>53.021560000000001</v>
      </c>
      <c r="F972" t="s">
        <v>205</v>
      </c>
      <c r="G972" t="s">
        <v>356</v>
      </c>
      <c r="H972" t="s">
        <v>1788</v>
      </c>
      <c r="N972" t="s">
        <v>2768</v>
      </c>
      <c r="O972" t="s">
        <v>12</v>
      </c>
      <c r="P972" t="s">
        <v>13</v>
      </c>
      <c r="Q972" t="s">
        <v>24</v>
      </c>
      <c r="R972" s="3">
        <f t="shared" si="61"/>
        <v>30</v>
      </c>
      <c r="S972">
        <v>30000000</v>
      </c>
      <c r="T972">
        <v>2010</v>
      </c>
      <c r="U972">
        <v>6.5</v>
      </c>
      <c r="V972" s="3">
        <f t="shared" si="62"/>
        <v>23.021560000000001</v>
      </c>
      <c r="W972" s="3"/>
      <c r="AH972" t="str">
        <v>Brian Gibson</v>
      </c>
      <c r="AI972" s="4">
        <f t="shared" si="63"/>
        <v>5.6</v>
      </c>
    </row>
    <row r="973" spans="1:35" x14ac:dyDescent="0.3">
      <c r="A973" t="s">
        <v>9</v>
      </c>
      <c r="B973" t="s">
        <v>1293</v>
      </c>
      <c r="C973">
        <v>109</v>
      </c>
      <c r="D973">
        <v>33000000</v>
      </c>
      <c r="E973" s="3">
        <f t="shared" si="60"/>
        <v>33</v>
      </c>
      <c r="F973" t="s">
        <v>171</v>
      </c>
      <c r="G973" t="s">
        <v>205</v>
      </c>
      <c r="H973" t="s">
        <v>356</v>
      </c>
      <c r="I973" t="s">
        <v>1798</v>
      </c>
      <c r="N973" t="s">
        <v>2769</v>
      </c>
      <c r="O973" t="s">
        <v>12</v>
      </c>
      <c r="P973" t="s">
        <v>13</v>
      </c>
      <c r="Q973" t="s">
        <v>14</v>
      </c>
      <c r="R973" s="3">
        <f t="shared" si="61"/>
        <v>10</v>
      </c>
      <c r="S973">
        <v>10000000</v>
      </c>
      <c r="T973">
        <v>1985</v>
      </c>
      <c r="U973">
        <v>6.9</v>
      </c>
      <c r="V973" s="3">
        <f t="shared" si="62"/>
        <v>23</v>
      </c>
      <c r="W973" s="3"/>
      <c r="AH973" t="str">
        <v>Stephen Gaghan</v>
      </c>
      <c r="AI973" s="4">
        <f t="shared" si="63"/>
        <v>5.95</v>
      </c>
    </row>
    <row r="974" spans="1:35" x14ac:dyDescent="0.3">
      <c r="A974" t="s">
        <v>9</v>
      </c>
      <c r="B974" t="s">
        <v>18</v>
      </c>
      <c r="C974">
        <v>169</v>
      </c>
      <c r="D974">
        <v>187991439</v>
      </c>
      <c r="E974" s="3">
        <f t="shared" si="60"/>
        <v>187.99143900000001</v>
      </c>
      <c r="F974" t="s">
        <v>134</v>
      </c>
      <c r="G974" t="s">
        <v>356</v>
      </c>
      <c r="H974" t="s">
        <v>1787</v>
      </c>
      <c r="N974" t="s">
        <v>2770</v>
      </c>
      <c r="O974" t="s">
        <v>12</v>
      </c>
      <c r="P974" t="s">
        <v>13</v>
      </c>
      <c r="Q974" t="s">
        <v>14</v>
      </c>
      <c r="R974" s="3">
        <f t="shared" si="61"/>
        <v>165</v>
      </c>
      <c r="S974">
        <v>165000000</v>
      </c>
      <c r="T974">
        <v>2014</v>
      </c>
      <c r="U974">
        <v>8.6</v>
      </c>
      <c r="V974" s="3">
        <f t="shared" si="62"/>
        <v>22.991439000000014</v>
      </c>
      <c r="W974" s="3"/>
      <c r="AH974" t="str">
        <v>Jon Shear</v>
      </c>
      <c r="AI974" s="4">
        <f t="shared" si="63"/>
        <v>7</v>
      </c>
    </row>
    <row r="975" spans="1:35" x14ac:dyDescent="0.3">
      <c r="A975" t="s">
        <v>9</v>
      </c>
      <c r="B975" t="s">
        <v>222</v>
      </c>
      <c r="C975">
        <v>113</v>
      </c>
      <c r="D975">
        <v>102981571</v>
      </c>
      <c r="E975" s="3">
        <f t="shared" si="60"/>
        <v>102.981571</v>
      </c>
      <c r="F975" t="s">
        <v>171</v>
      </c>
      <c r="G975" t="s">
        <v>134</v>
      </c>
      <c r="H975" t="s">
        <v>918</v>
      </c>
      <c r="N975" t="s">
        <v>2771</v>
      </c>
      <c r="O975" t="s">
        <v>12</v>
      </c>
      <c r="P975" t="s">
        <v>13</v>
      </c>
      <c r="Q975" t="s">
        <v>90</v>
      </c>
      <c r="R975" s="3">
        <f t="shared" si="61"/>
        <v>80</v>
      </c>
      <c r="S975">
        <v>80000000</v>
      </c>
      <c r="T975">
        <v>2010</v>
      </c>
      <c r="U975">
        <v>6.5</v>
      </c>
      <c r="V975" s="3">
        <f t="shared" si="62"/>
        <v>22.981571000000002</v>
      </c>
      <c r="W975" s="3"/>
      <c r="AH975" t="str">
        <v>Mike Marvin</v>
      </c>
      <c r="AI975" s="4">
        <f t="shared" si="63"/>
        <v>5.9</v>
      </c>
    </row>
    <row r="976" spans="1:35" x14ac:dyDescent="0.3">
      <c r="A976" t="s">
        <v>9</v>
      </c>
      <c r="B976" t="s">
        <v>767</v>
      </c>
      <c r="C976">
        <v>124</v>
      </c>
      <c r="D976">
        <v>52937130</v>
      </c>
      <c r="E976" s="3">
        <f t="shared" si="60"/>
        <v>52.937130000000003</v>
      </c>
      <c r="F976" t="s">
        <v>1793</v>
      </c>
      <c r="G976" t="s">
        <v>1792</v>
      </c>
      <c r="H976" t="s">
        <v>356</v>
      </c>
      <c r="N976" t="s">
        <v>2772</v>
      </c>
      <c r="O976" t="s">
        <v>12</v>
      </c>
      <c r="P976" t="s">
        <v>13</v>
      </c>
      <c r="Q976" t="s">
        <v>90</v>
      </c>
      <c r="R976" s="3">
        <f t="shared" si="61"/>
        <v>30</v>
      </c>
      <c r="S976">
        <v>30000000</v>
      </c>
      <c r="T976">
        <v>2001</v>
      </c>
      <c r="U976">
        <v>7.6</v>
      </c>
      <c r="V976" s="3">
        <f t="shared" si="62"/>
        <v>22.937130000000003</v>
      </c>
      <c r="W976" s="3"/>
      <c r="AH976" t="str">
        <v>Ari Folman</v>
      </c>
      <c r="AI976" s="4">
        <f t="shared" si="63"/>
        <v>8</v>
      </c>
    </row>
    <row r="977" spans="1:35" x14ac:dyDescent="0.3">
      <c r="A977" t="s">
        <v>9</v>
      </c>
      <c r="B977" t="s">
        <v>331</v>
      </c>
      <c r="C977">
        <v>101</v>
      </c>
      <c r="D977">
        <v>82931301</v>
      </c>
      <c r="E977" s="3">
        <f t="shared" si="60"/>
        <v>82.931301000000005</v>
      </c>
      <c r="F977" t="s">
        <v>205</v>
      </c>
      <c r="G977" t="s">
        <v>1788</v>
      </c>
      <c r="N977" t="s">
        <v>2773</v>
      </c>
      <c r="O977" t="s">
        <v>12</v>
      </c>
      <c r="P977" t="s">
        <v>113</v>
      </c>
      <c r="Q977" t="s">
        <v>14</v>
      </c>
      <c r="R977" s="3">
        <f t="shared" si="61"/>
        <v>60</v>
      </c>
      <c r="S977">
        <v>60000000</v>
      </c>
      <c r="T977">
        <v>2005</v>
      </c>
      <c r="U977">
        <v>5.5</v>
      </c>
      <c r="V977" s="3">
        <f t="shared" si="62"/>
        <v>22.931301000000005</v>
      </c>
      <c r="W977" s="3"/>
      <c r="AH977" t="str">
        <v>Jimmy Hayward</v>
      </c>
      <c r="AI977" s="4">
        <f t="shared" si="63"/>
        <v>5.3000000000000007</v>
      </c>
    </row>
    <row r="978" spans="1:35" x14ac:dyDescent="0.3">
      <c r="A978" t="s">
        <v>9</v>
      </c>
      <c r="B978" t="s">
        <v>715</v>
      </c>
      <c r="C978">
        <v>115</v>
      </c>
      <c r="D978">
        <v>37877959</v>
      </c>
      <c r="E978" s="3">
        <f t="shared" si="60"/>
        <v>37.877958999999997</v>
      </c>
      <c r="F978" t="s">
        <v>134</v>
      </c>
      <c r="G978" t="s">
        <v>1793</v>
      </c>
      <c r="H978" t="s">
        <v>356</v>
      </c>
      <c r="N978" t="s">
        <v>2774</v>
      </c>
      <c r="O978" t="s">
        <v>12</v>
      </c>
      <c r="P978" t="s">
        <v>13</v>
      </c>
      <c r="Q978" t="s">
        <v>90</v>
      </c>
      <c r="R978" s="3">
        <f t="shared" si="61"/>
        <v>15</v>
      </c>
      <c r="S978">
        <v>15000000</v>
      </c>
      <c r="T978">
        <v>2014</v>
      </c>
      <c r="U978">
        <v>7.1</v>
      </c>
      <c r="V978" s="3">
        <f t="shared" si="62"/>
        <v>22.877958999999997</v>
      </c>
      <c r="W978" s="3"/>
      <c r="AH978" t="str">
        <v>Majid Majidi</v>
      </c>
      <c r="AI978" s="4">
        <f t="shared" si="63"/>
        <v>8.5</v>
      </c>
    </row>
    <row r="979" spans="1:35" x14ac:dyDescent="0.3">
      <c r="A979" t="s">
        <v>9</v>
      </c>
      <c r="B979" t="s">
        <v>562</v>
      </c>
      <c r="C979">
        <v>115</v>
      </c>
      <c r="D979">
        <v>24800000</v>
      </c>
      <c r="E979" s="3">
        <f t="shared" si="60"/>
        <v>24.8</v>
      </c>
      <c r="F979" t="s">
        <v>171</v>
      </c>
      <c r="G979" t="s">
        <v>134</v>
      </c>
      <c r="H979" t="s">
        <v>918</v>
      </c>
      <c r="N979" t="s">
        <v>2775</v>
      </c>
      <c r="O979" t="s">
        <v>12</v>
      </c>
      <c r="P979" t="s">
        <v>17</v>
      </c>
      <c r="Q979" t="s">
        <v>591</v>
      </c>
      <c r="R979" s="3">
        <f t="shared" si="61"/>
        <v>2</v>
      </c>
      <c r="S979">
        <v>2000000</v>
      </c>
      <c r="T979">
        <v>1963</v>
      </c>
      <c r="U979">
        <v>7.5</v>
      </c>
      <c r="V979" s="3">
        <f t="shared" si="62"/>
        <v>22.8</v>
      </c>
      <c r="W979" s="3"/>
      <c r="AH979" t="str">
        <v>Greg Berlanti</v>
      </c>
      <c r="AI979" s="4">
        <f t="shared" si="63"/>
        <v>7</v>
      </c>
    </row>
    <row r="980" spans="1:35" x14ac:dyDescent="0.3">
      <c r="A980" t="s">
        <v>9</v>
      </c>
      <c r="B980" t="s">
        <v>108</v>
      </c>
      <c r="C980">
        <v>93</v>
      </c>
      <c r="D980">
        <v>54696902</v>
      </c>
      <c r="E980" s="3">
        <f t="shared" si="60"/>
        <v>54.696902000000001</v>
      </c>
      <c r="F980" t="s">
        <v>1796</v>
      </c>
      <c r="G980" t="s">
        <v>1787</v>
      </c>
      <c r="H980" t="s">
        <v>918</v>
      </c>
      <c r="N980" t="s">
        <v>2776</v>
      </c>
      <c r="O980" t="s">
        <v>12</v>
      </c>
      <c r="P980" t="s">
        <v>13</v>
      </c>
      <c r="Q980" t="s">
        <v>14</v>
      </c>
      <c r="R980" s="3">
        <f t="shared" si="61"/>
        <v>32</v>
      </c>
      <c r="S980">
        <v>32000000</v>
      </c>
      <c r="T980">
        <v>2011</v>
      </c>
      <c r="U980">
        <v>7.5</v>
      </c>
      <c r="V980" s="3">
        <f t="shared" si="62"/>
        <v>22.696902000000001</v>
      </c>
      <c r="W980" s="3"/>
      <c r="AH980" t="str">
        <v>John Gatins</v>
      </c>
      <c r="AI980" s="4">
        <f t="shared" si="63"/>
        <v>6.9</v>
      </c>
    </row>
    <row r="981" spans="1:35" x14ac:dyDescent="0.3">
      <c r="A981" t="s">
        <v>9</v>
      </c>
      <c r="B981" t="s">
        <v>1483</v>
      </c>
      <c r="C981">
        <v>104</v>
      </c>
      <c r="D981">
        <v>27689474</v>
      </c>
      <c r="E981" s="3">
        <f t="shared" si="60"/>
        <v>27.689474000000001</v>
      </c>
      <c r="F981" t="s">
        <v>620</v>
      </c>
      <c r="G981" t="s">
        <v>1796</v>
      </c>
      <c r="N981" t="s">
        <v>2777</v>
      </c>
      <c r="O981" t="s">
        <v>12</v>
      </c>
      <c r="P981" t="s">
        <v>13</v>
      </c>
      <c r="Q981" t="s">
        <v>90</v>
      </c>
      <c r="R981" s="3">
        <f t="shared" si="61"/>
        <v>5</v>
      </c>
      <c r="S981">
        <v>5000000</v>
      </c>
      <c r="T981">
        <v>2013</v>
      </c>
      <c r="U981">
        <v>6.5</v>
      </c>
      <c r="V981" s="3">
        <f t="shared" si="62"/>
        <v>22.689474000000001</v>
      </c>
      <c r="W981" s="3"/>
      <c r="AH981" t="str">
        <v>Jonathan Hensleigh</v>
      </c>
      <c r="AI981" s="4">
        <f t="shared" si="63"/>
        <v>6.5</v>
      </c>
    </row>
    <row r="982" spans="1:35" x14ac:dyDescent="0.3">
      <c r="A982" t="s">
        <v>9</v>
      </c>
      <c r="B982" t="s">
        <v>213</v>
      </c>
      <c r="C982">
        <v>107</v>
      </c>
      <c r="D982">
        <v>82670733</v>
      </c>
      <c r="E982" s="3">
        <f t="shared" si="60"/>
        <v>82.670732999999998</v>
      </c>
      <c r="F982" t="s">
        <v>171</v>
      </c>
      <c r="G982" t="s">
        <v>356</v>
      </c>
      <c r="H982" t="s">
        <v>1797</v>
      </c>
      <c r="N982" t="s">
        <v>2778</v>
      </c>
      <c r="O982" t="s">
        <v>12</v>
      </c>
      <c r="P982" t="s">
        <v>13</v>
      </c>
      <c r="Q982" t="s">
        <v>14</v>
      </c>
      <c r="R982" s="3">
        <f t="shared" si="61"/>
        <v>60</v>
      </c>
      <c r="S982">
        <v>60000000</v>
      </c>
      <c r="T982">
        <v>1990</v>
      </c>
      <c r="U982">
        <v>5.9</v>
      </c>
      <c r="V982" s="3">
        <f t="shared" si="62"/>
        <v>22.670732999999998</v>
      </c>
      <c r="W982" s="3"/>
      <c r="AH982" t="str">
        <v>Chris Paine</v>
      </c>
      <c r="AI982" s="4">
        <f t="shared" si="63"/>
        <v>7.7</v>
      </c>
    </row>
    <row r="983" spans="1:35" x14ac:dyDescent="0.3">
      <c r="A983" t="s">
        <v>9</v>
      </c>
      <c r="B983" t="s">
        <v>1771</v>
      </c>
      <c r="C983">
        <v>81</v>
      </c>
      <c r="D983">
        <v>22757819</v>
      </c>
      <c r="E983" s="3">
        <f t="shared" si="60"/>
        <v>22.757819000000001</v>
      </c>
      <c r="F983" t="s">
        <v>620</v>
      </c>
      <c r="G983" t="s">
        <v>918</v>
      </c>
      <c r="N983" t="s">
        <v>2779</v>
      </c>
      <c r="O983" t="s">
        <v>12</v>
      </c>
      <c r="P983" t="s">
        <v>13</v>
      </c>
      <c r="Q983" t="s">
        <v>90</v>
      </c>
      <c r="R983" s="3">
        <f t="shared" si="61"/>
        <v>0.1</v>
      </c>
      <c r="S983">
        <v>100000</v>
      </c>
      <c r="T983">
        <v>2015</v>
      </c>
      <c r="U983">
        <v>4.2</v>
      </c>
      <c r="V983" s="3">
        <f t="shared" si="62"/>
        <v>22.657819</v>
      </c>
      <c r="W983" s="3"/>
      <c r="AH983" t="str">
        <v>Raymond De Felitta</v>
      </c>
      <c r="AI983" s="4">
        <f t="shared" si="63"/>
        <v>7.4</v>
      </c>
    </row>
    <row r="984" spans="1:35" x14ac:dyDescent="0.3">
      <c r="A984" t="s">
        <v>9</v>
      </c>
      <c r="B984" t="s">
        <v>735</v>
      </c>
      <c r="C984">
        <v>111</v>
      </c>
      <c r="D984">
        <v>42652003</v>
      </c>
      <c r="E984" s="3">
        <f t="shared" si="60"/>
        <v>42.652003000000001</v>
      </c>
      <c r="F984" t="s">
        <v>134</v>
      </c>
      <c r="G984" t="s">
        <v>1789</v>
      </c>
      <c r="N984" t="s">
        <v>2780</v>
      </c>
      <c r="O984" t="s">
        <v>12</v>
      </c>
      <c r="P984" t="s">
        <v>13</v>
      </c>
      <c r="Q984" t="s">
        <v>24</v>
      </c>
      <c r="R984" s="3">
        <f t="shared" si="61"/>
        <v>20</v>
      </c>
      <c r="S984">
        <v>20000000</v>
      </c>
      <c r="T984">
        <v>2015</v>
      </c>
      <c r="U984">
        <v>6.8</v>
      </c>
      <c r="V984" s="3">
        <f t="shared" si="62"/>
        <v>22.652003000000001</v>
      </c>
      <c r="W984" s="3"/>
      <c r="AH984" t="str">
        <v>Jafar Panahi</v>
      </c>
      <c r="AI984" s="4">
        <f t="shared" si="63"/>
        <v>7.5</v>
      </c>
    </row>
    <row r="985" spans="1:35" x14ac:dyDescent="0.3">
      <c r="A985" t="s">
        <v>9</v>
      </c>
      <c r="B985" t="s">
        <v>293</v>
      </c>
      <c r="C985">
        <v>94</v>
      </c>
      <c r="D985">
        <v>82569532</v>
      </c>
      <c r="E985" s="3">
        <f t="shared" si="60"/>
        <v>82.569531999999995</v>
      </c>
      <c r="F985" t="s">
        <v>134</v>
      </c>
      <c r="G985" t="s">
        <v>205</v>
      </c>
      <c r="H985" t="s">
        <v>1789</v>
      </c>
      <c r="N985" t="s">
        <v>2781</v>
      </c>
      <c r="O985" t="s">
        <v>12</v>
      </c>
      <c r="P985" t="s">
        <v>13</v>
      </c>
      <c r="Q985" t="s">
        <v>24</v>
      </c>
      <c r="R985" s="3">
        <f t="shared" si="61"/>
        <v>60</v>
      </c>
      <c r="S985">
        <v>60000000</v>
      </c>
      <c r="T985">
        <v>2005</v>
      </c>
      <c r="U985">
        <v>5.4</v>
      </c>
      <c r="V985" s="3">
        <f t="shared" si="62"/>
        <v>22.569531999999995</v>
      </c>
      <c r="W985" s="3"/>
      <c r="AH985" t="str">
        <v>Kelly Reichardt</v>
      </c>
      <c r="AI985" s="4">
        <f t="shared" si="63"/>
        <v>6.9</v>
      </c>
    </row>
    <row r="986" spans="1:35" x14ac:dyDescent="0.3">
      <c r="A986" t="s">
        <v>9</v>
      </c>
      <c r="B986" t="s">
        <v>737</v>
      </c>
      <c r="C986">
        <v>100</v>
      </c>
      <c r="D986">
        <v>26005908</v>
      </c>
      <c r="E986" s="3">
        <f t="shared" si="60"/>
        <v>26.005908000000002</v>
      </c>
      <c r="F986" t="s">
        <v>134</v>
      </c>
      <c r="G986" t="s">
        <v>620</v>
      </c>
      <c r="H986" t="s">
        <v>918</v>
      </c>
      <c r="N986" t="s">
        <v>2782</v>
      </c>
      <c r="O986" t="s">
        <v>12</v>
      </c>
      <c r="P986" t="s">
        <v>17</v>
      </c>
      <c r="Q986" t="s">
        <v>90</v>
      </c>
      <c r="R986" s="3">
        <f t="shared" si="61"/>
        <v>3.5</v>
      </c>
      <c r="S986">
        <v>3500000</v>
      </c>
      <c r="T986">
        <v>2005</v>
      </c>
      <c r="U986">
        <v>7.2</v>
      </c>
      <c r="V986" s="3">
        <f t="shared" si="62"/>
        <v>22.505908000000002</v>
      </c>
      <c r="W986" s="3"/>
      <c r="AH986" t="str">
        <v>Piyush Dinker Pandya</v>
      </c>
      <c r="AI986" s="4">
        <f t="shared" si="63"/>
        <v>6.7</v>
      </c>
    </row>
    <row r="987" spans="1:35" x14ac:dyDescent="0.3">
      <c r="A987" t="s">
        <v>9</v>
      </c>
      <c r="B987" t="s">
        <v>1482</v>
      </c>
      <c r="C987">
        <v>83</v>
      </c>
      <c r="D987">
        <v>25799043</v>
      </c>
      <c r="E987" s="3">
        <f t="shared" si="60"/>
        <v>25.799043000000001</v>
      </c>
      <c r="F987" t="s">
        <v>620</v>
      </c>
      <c r="G987" t="s">
        <v>1787</v>
      </c>
      <c r="H987" t="s">
        <v>918</v>
      </c>
      <c r="N987" t="s">
        <v>2783</v>
      </c>
      <c r="O987" t="s">
        <v>12</v>
      </c>
      <c r="P987" t="s">
        <v>13</v>
      </c>
      <c r="Q987" t="s">
        <v>14</v>
      </c>
      <c r="R987" s="3">
        <f t="shared" si="61"/>
        <v>3.3</v>
      </c>
      <c r="S987">
        <v>3300000</v>
      </c>
      <c r="T987">
        <v>2015</v>
      </c>
      <c r="U987">
        <v>5.2</v>
      </c>
      <c r="V987" s="3">
        <f t="shared" si="62"/>
        <v>22.499043</v>
      </c>
      <c r="W987" s="3"/>
      <c r="AH987" t="str">
        <v>Damien Dante Wayans</v>
      </c>
      <c r="AI987" s="4">
        <f t="shared" si="63"/>
        <v>3.5</v>
      </c>
    </row>
    <row r="988" spans="1:35" x14ac:dyDescent="0.3">
      <c r="A988" t="s">
        <v>9</v>
      </c>
      <c r="B988" t="s">
        <v>1294</v>
      </c>
      <c r="C988">
        <v>90</v>
      </c>
      <c r="D988">
        <v>31487293</v>
      </c>
      <c r="E988" s="3">
        <f t="shared" si="60"/>
        <v>31.487293000000001</v>
      </c>
      <c r="F988" t="s">
        <v>205</v>
      </c>
      <c r="G988" t="s">
        <v>356</v>
      </c>
      <c r="H988" t="s">
        <v>1798</v>
      </c>
      <c r="I988" t="s">
        <v>1788</v>
      </c>
      <c r="N988" t="s">
        <v>2784</v>
      </c>
      <c r="O988" t="s">
        <v>12</v>
      </c>
      <c r="P988" t="s">
        <v>13</v>
      </c>
      <c r="Q988" t="s">
        <v>14</v>
      </c>
      <c r="R988" s="3">
        <f t="shared" si="61"/>
        <v>9</v>
      </c>
      <c r="S988">
        <v>9000000</v>
      </c>
      <c r="T988">
        <v>2008</v>
      </c>
      <c r="U988">
        <v>6.7</v>
      </c>
      <c r="V988" s="3">
        <f t="shared" si="62"/>
        <v>22.487293000000001</v>
      </c>
      <c r="W988" s="3"/>
      <c r="AH988" t="str">
        <v>Greg Harrison</v>
      </c>
      <c r="AI988" s="4">
        <f t="shared" si="63"/>
        <v>6</v>
      </c>
    </row>
    <row r="989" spans="1:35" x14ac:dyDescent="0.3">
      <c r="A989" t="s">
        <v>9</v>
      </c>
      <c r="B989" t="s">
        <v>330</v>
      </c>
      <c r="C989">
        <v>124</v>
      </c>
      <c r="D989">
        <v>52418902</v>
      </c>
      <c r="E989" s="3">
        <f t="shared" si="60"/>
        <v>52.418902000000003</v>
      </c>
      <c r="F989" t="s">
        <v>356</v>
      </c>
      <c r="G989" t="s">
        <v>1797</v>
      </c>
      <c r="N989" t="s">
        <v>2785</v>
      </c>
      <c r="O989" t="s">
        <v>12</v>
      </c>
      <c r="P989" t="s">
        <v>13</v>
      </c>
      <c r="Q989" t="s">
        <v>90</v>
      </c>
      <c r="R989" s="3">
        <f t="shared" si="61"/>
        <v>30</v>
      </c>
      <c r="S989">
        <v>30000000</v>
      </c>
      <c r="T989">
        <v>2015</v>
      </c>
      <c r="U989">
        <v>7.5</v>
      </c>
      <c r="V989" s="3">
        <f t="shared" si="62"/>
        <v>22.418902000000003</v>
      </c>
      <c r="W989" s="3"/>
      <c r="AH989" t="str">
        <v>RZA</v>
      </c>
      <c r="AI989" s="4">
        <f t="shared" si="63"/>
        <v>5.4</v>
      </c>
    </row>
    <row r="990" spans="1:35" x14ac:dyDescent="0.3">
      <c r="A990" t="s">
        <v>9</v>
      </c>
      <c r="B990" t="s">
        <v>327</v>
      </c>
      <c r="C990">
        <v>110</v>
      </c>
      <c r="D990">
        <v>97360069</v>
      </c>
      <c r="E990" s="3">
        <f t="shared" si="60"/>
        <v>97.360068999999996</v>
      </c>
      <c r="F990" t="s">
        <v>171</v>
      </c>
      <c r="G990" t="s">
        <v>134</v>
      </c>
      <c r="H990" t="s">
        <v>205</v>
      </c>
      <c r="I990" t="s">
        <v>1789</v>
      </c>
      <c r="J990" t="s">
        <v>1787</v>
      </c>
      <c r="N990" t="s">
        <v>2786</v>
      </c>
      <c r="O990" t="s">
        <v>12</v>
      </c>
      <c r="P990" t="s">
        <v>13</v>
      </c>
      <c r="Q990" t="s">
        <v>24</v>
      </c>
      <c r="R990" s="3">
        <f t="shared" si="61"/>
        <v>75</v>
      </c>
      <c r="S990">
        <v>75000000</v>
      </c>
      <c r="T990">
        <v>1999</v>
      </c>
      <c r="U990">
        <v>4.0999999999999996</v>
      </c>
      <c r="V990" s="3">
        <f t="shared" si="62"/>
        <v>22.360068999999996</v>
      </c>
      <c r="W990" s="3"/>
      <c r="AH990" t="str">
        <v>Cristian Mungiu</v>
      </c>
      <c r="AI990" s="4">
        <f t="shared" si="63"/>
        <v>7.9</v>
      </c>
    </row>
    <row r="991" spans="1:35" x14ac:dyDescent="0.3">
      <c r="A991" t="s">
        <v>9</v>
      </c>
      <c r="B991" t="s">
        <v>1274</v>
      </c>
      <c r="C991">
        <v>109</v>
      </c>
      <c r="D991">
        <v>33305037</v>
      </c>
      <c r="E991" s="3">
        <f t="shared" si="60"/>
        <v>33.305036999999999</v>
      </c>
      <c r="F991" t="s">
        <v>1793</v>
      </c>
      <c r="G991" t="s">
        <v>356</v>
      </c>
      <c r="H991" t="s">
        <v>1794</v>
      </c>
      <c r="N991" t="s">
        <v>2787</v>
      </c>
      <c r="O991" t="s">
        <v>12</v>
      </c>
      <c r="P991" t="s">
        <v>17</v>
      </c>
      <c r="Q991" t="s">
        <v>14</v>
      </c>
      <c r="R991" s="3">
        <f t="shared" si="61"/>
        <v>11</v>
      </c>
      <c r="S991">
        <v>11000000</v>
      </c>
      <c r="T991">
        <v>2015</v>
      </c>
      <c r="U991">
        <v>7.3</v>
      </c>
      <c r="V991" s="3">
        <f t="shared" si="62"/>
        <v>22.305036999999999</v>
      </c>
      <c r="W991" s="3"/>
      <c r="AH991" t="str">
        <v>Jonathan Caouette</v>
      </c>
      <c r="AI991" s="4">
        <f t="shared" si="63"/>
        <v>7.2</v>
      </c>
    </row>
    <row r="992" spans="1:35" x14ac:dyDescent="0.3">
      <c r="A992" t="s">
        <v>9</v>
      </c>
      <c r="B992" t="s">
        <v>715</v>
      </c>
      <c r="C992">
        <v>117</v>
      </c>
      <c r="D992">
        <v>27296514</v>
      </c>
      <c r="E992" s="3">
        <f t="shared" si="60"/>
        <v>27.296513999999998</v>
      </c>
      <c r="F992" t="s">
        <v>1793</v>
      </c>
      <c r="G992" t="s">
        <v>356</v>
      </c>
      <c r="N992" t="s">
        <v>2788</v>
      </c>
      <c r="O992" t="s">
        <v>12</v>
      </c>
      <c r="P992" t="s">
        <v>13</v>
      </c>
      <c r="Q992" t="s">
        <v>90</v>
      </c>
      <c r="R992" s="3">
        <f t="shared" si="61"/>
        <v>5</v>
      </c>
      <c r="S992">
        <v>5000000</v>
      </c>
      <c r="T992">
        <v>2013</v>
      </c>
      <c r="U992">
        <v>8</v>
      </c>
      <c r="V992" s="3">
        <f t="shared" si="62"/>
        <v>22.296513999999998</v>
      </c>
      <c r="W992" s="3"/>
      <c r="AH992" t="str">
        <v>Michael Patrick Jann</v>
      </c>
      <c r="AI992" s="4">
        <f t="shared" si="63"/>
        <v>6.5</v>
      </c>
    </row>
    <row r="993" spans="1:35" x14ac:dyDescent="0.3">
      <c r="A993" t="s">
        <v>9</v>
      </c>
      <c r="B993" t="s">
        <v>1231</v>
      </c>
      <c r="C993">
        <v>103</v>
      </c>
      <c r="D993">
        <v>27285953</v>
      </c>
      <c r="E993" s="3">
        <f t="shared" si="60"/>
        <v>27.285952999999999</v>
      </c>
      <c r="F993" t="s">
        <v>171</v>
      </c>
      <c r="G993" t="s">
        <v>918</v>
      </c>
      <c r="N993" t="s">
        <v>2789</v>
      </c>
      <c r="O993" t="s">
        <v>12</v>
      </c>
      <c r="P993" t="s">
        <v>13</v>
      </c>
      <c r="Q993" t="s">
        <v>90</v>
      </c>
      <c r="R993" s="3">
        <f t="shared" si="61"/>
        <v>5</v>
      </c>
      <c r="S993">
        <v>5000000</v>
      </c>
      <c r="T993">
        <v>2015</v>
      </c>
      <c r="U993">
        <v>6.8</v>
      </c>
      <c r="V993" s="3">
        <f t="shared" si="62"/>
        <v>22.285952999999999</v>
      </c>
      <c r="W993" s="3"/>
      <c r="AH993" t="str">
        <v>Tom Schulman</v>
      </c>
      <c r="AI993" s="4">
        <f t="shared" si="63"/>
        <v>5.3</v>
      </c>
    </row>
    <row r="994" spans="1:35" x14ac:dyDescent="0.3">
      <c r="A994" t="s">
        <v>9</v>
      </c>
      <c r="B994" t="s">
        <v>766</v>
      </c>
      <c r="C994">
        <v>85</v>
      </c>
      <c r="D994">
        <v>64238770</v>
      </c>
      <c r="E994" s="3">
        <f t="shared" si="60"/>
        <v>64.238770000000002</v>
      </c>
      <c r="F994" t="s">
        <v>134</v>
      </c>
      <c r="G994" t="s">
        <v>1790</v>
      </c>
      <c r="H994" t="s">
        <v>205</v>
      </c>
      <c r="I994" t="s">
        <v>1789</v>
      </c>
      <c r="N994" t="s">
        <v>2790</v>
      </c>
      <c r="O994" t="s">
        <v>12</v>
      </c>
      <c r="P994" t="s">
        <v>49</v>
      </c>
      <c r="Q994" t="s">
        <v>24</v>
      </c>
      <c r="R994" s="3">
        <f t="shared" si="61"/>
        <v>42</v>
      </c>
      <c r="S994">
        <v>42000000</v>
      </c>
      <c r="T994">
        <v>2014</v>
      </c>
      <c r="U994">
        <v>5.8</v>
      </c>
      <c r="V994" s="3">
        <f t="shared" si="62"/>
        <v>22.238770000000002</v>
      </c>
      <c r="W994" s="3"/>
      <c r="AH994" t="str">
        <v>Jerry Jameson</v>
      </c>
      <c r="AI994" s="4">
        <f t="shared" si="63"/>
        <v>5</v>
      </c>
    </row>
    <row r="995" spans="1:35" x14ac:dyDescent="0.3">
      <c r="A995" t="s">
        <v>9</v>
      </c>
      <c r="B995" t="s">
        <v>700</v>
      </c>
      <c r="C995">
        <v>97</v>
      </c>
      <c r="D995">
        <v>38176108</v>
      </c>
      <c r="E995" s="3">
        <f t="shared" si="60"/>
        <v>38.176107999999999</v>
      </c>
      <c r="F995" t="s">
        <v>205</v>
      </c>
      <c r="G995" t="s">
        <v>356</v>
      </c>
      <c r="H995" t="s">
        <v>1788</v>
      </c>
      <c r="N995" t="s">
        <v>2791</v>
      </c>
      <c r="O995" t="s">
        <v>12</v>
      </c>
      <c r="P995" t="s">
        <v>13</v>
      </c>
      <c r="Q995" t="s">
        <v>14</v>
      </c>
      <c r="R995" s="3">
        <f t="shared" si="61"/>
        <v>16</v>
      </c>
      <c r="S995">
        <v>16000000</v>
      </c>
      <c r="T995">
        <v>1999</v>
      </c>
      <c r="U995">
        <v>7.2</v>
      </c>
      <c r="V995" s="3">
        <f t="shared" si="62"/>
        <v>22.176107999999999</v>
      </c>
      <c r="W995" s="3"/>
      <c r="AH995" t="str">
        <v>Michael Polish</v>
      </c>
      <c r="AI995" s="4">
        <f t="shared" si="63"/>
        <v>6.1499999999999995</v>
      </c>
    </row>
    <row r="996" spans="1:35" x14ac:dyDescent="0.3">
      <c r="A996" t="s">
        <v>9</v>
      </c>
      <c r="B996" t="s">
        <v>506</v>
      </c>
      <c r="C996">
        <v>103</v>
      </c>
      <c r="D996">
        <v>53133888</v>
      </c>
      <c r="E996" s="3">
        <f t="shared" si="60"/>
        <v>53.133887999999999</v>
      </c>
      <c r="F996" t="s">
        <v>205</v>
      </c>
      <c r="G996" t="s">
        <v>1786</v>
      </c>
      <c r="H996" t="s">
        <v>620</v>
      </c>
      <c r="I996" t="s">
        <v>918</v>
      </c>
      <c r="N996" t="s">
        <v>2792</v>
      </c>
      <c r="O996" t="s">
        <v>12</v>
      </c>
      <c r="P996" t="s">
        <v>13</v>
      </c>
      <c r="Q996" t="s">
        <v>14</v>
      </c>
      <c r="R996" s="3">
        <f t="shared" si="61"/>
        <v>31</v>
      </c>
      <c r="S996">
        <v>31000000</v>
      </c>
      <c r="T996">
        <v>1990</v>
      </c>
      <c r="U996">
        <v>6.3</v>
      </c>
      <c r="V996" s="3">
        <f t="shared" si="62"/>
        <v>22.133887999999999</v>
      </c>
      <c r="W996" s="3"/>
      <c r="AH996" t="str">
        <v>Tamara Jenkins</v>
      </c>
      <c r="AI996" s="4">
        <f t="shared" si="63"/>
        <v>6.6</v>
      </c>
    </row>
    <row r="997" spans="1:35" x14ac:dyDescent="0.3">
      <c r="A997" t="s">
        <v>9</v>
      </c>
      <c r="B997" t="s">
        <v>677</v>
      </c>
      <c r="C997">
        <v>97</v>
      </c>
      <c r="D997">
        <v>47124400</v>
      </c>
      <c r="E997" s="3">
        <f t="shared" si="60"/>
        <v>47.124400000000001</v>
      </c>
      <c r="F997" t="s">
        <v>205</v>
      </c>
      <c r="G997" t="s">
        <v>1789</v>
      </c>
      <c r="H997" t="s">
        <v>1786</v>
      </c>
      <c r="N997" t="s">
        <v>2793</v>
      </c>
      <c r="O997" t="s">
        <v>12</v>
      </c>
      <c r="P997" t="s">
        <v>13</v>
      </c>
      <c r="Q997" t="s">
        <v>24</v>
      </c>
      <c r="R997" s="3">
        <f t="shared" si="61"/>
        <v>25</v>
      </c>
      <c r="S997">
        <v>25000000</v>
      </c>
      <c r="T997">
        <v>2005</v>
      </c>
      <c r="U997">
        <v>6.6</v>
      </c>
      <c r="V997" s="3">
        <f t="shared" si="62"/>
        <v>22.124400000000001</v>
      </c>
      <c r="W997" s="3"/>
      <c r="AH997" t="str">
        <v>Myles Berkowitz</v>
      </c>
      <c r="AI997" s="4">
        <f t="shared" si="63"/>
        <v>5.3</v>
      </c>
    </row>
    <row r="998" spans="1:35" x14ac:dyDescent="0.3">
      <c r="A998" t="s">
        <v>111</v>
      </c>
      <c r="B998" t="s">
        <v>1530</v>
      </c>
      <c r="C998">
        <v>120</v>
      </c>
      <c r="D998">
        <v>25000000</v>
      </c>
      <c r="E998" s="3">
        <f t="shared" si="60"/>
        <v>25</v>
      </c>
      <c r="F998" t="s">
        <v>205</v>
      </c>
      <c r="G998" t="s">
        <v>1798</v>
      </c>
      <c r="H998" t="s">
        <v>1788</v>
      </c>
      <c r="N998" t="s">
        <v>2794</v>
      </c>
      <c r="O998" t="s">
        <v>12</v>
      </c>
      <c r="P998" t="s">
        <v>13</v>
      </c>
      <c r="Q998" t="s">
        <v>482</v>
      </c>
      <c r="R998" s="3">
        <f t="shared" si="61"/>
        <v>2.883848</v>
      </c>
      <c r="S998">
        <v>2883848</v>
      </c>
      <c r="T998">
        <v>1959</v>
      </c>
      <c r="U998">
        <v>8.3000000000000007</v>
      </c>
      <c r="V998" s="3">
        <f t="shared" si="62"/>
        <v>22.116152</v>
      </c>
      <c r="W998" s="3"/>
      <c r="AH998" t="str">
        <v>Jay Duplass</v>
      </c>
      <c r="AI998" s="4">
        <f t="shared" si="63"/>
        <v>6.4</v>
      </c>
    </row>
    <row r="999" spans="1:35" x14ac:dyDescent="0.3">
      <c r="A999" t="s">
        <v>9</v>
      </c>
      <c r="B999" t="s">
        <v>571</v>
      </c>
      <c r="C999">
        <v>93</v>
      </c>
      <c r="D999">
        <v>48114556</v>
      </c>
      <c r="E999" s="3">
        <f t="shared" si="60"/>
        <v>48.114556</v>
      </c>
      <c r="F999" t="s">
        <v>205</v>
      </c>
      <c r="G999" t="s">
        <v>1789</v>
      </c>
      <c r="H999" t="s">
        <v>1786</v>
      </c>
      <c r="I999" t="s">
        <v>1788</v>
      </c>
      <c r="N999" t="s">
        <v>2795</v>
      </c>
      <c r="O999" t="s">
        <v>12</v>
      </c>
      <c r="P999" t="s">
        <v>13</v>
      </c>
      <c r="Q999" t="s">
        <v>24</v>
      </c>
      <c r="R999" s="3">
        <f t="shared" si="61"/>
        <v>26</v>
      </c>
      <c r="S999">
        <v>26000000</v>
      </c>
      <c r="T999">
        <v>2004</v>
      </c>
      <c r="U999">
        <v>4.3</v>
      </c>
      <c r="V999" s="3">
        <f t="shared" si="62"/>
        <v>22.114556</v>
      </c>
      <c r="W999" s="3"/>
      <c r="AH999" t="str">
        <v>Michael Cuesta</v>
      </c>
      <c r="AI999" s="4">
        <f t="shared" si="63"/>
        <v>7.1</v>
      </c>
    </row>
    <row r="1000" spans="1:35" x14ac:dyDescent="0.3">
      <c r="A1000" t="s">
        <v>9</v>
      </c>
      <c r="B1000" t="s">
        <v>781</v>
      </c>
      <c r="C1000">
        <v>140</v>
      </c>
      <c r="D1000">
        <v>32101000</v>
      </c>
      <c r="E1000" s="3">
        <f t="shared" si="60"/>
        <v>32.100999999999999</v>
      </c>
      <c r="F1000" t="s">
        <v>620</v>
      </c>
      <c r="G1000" t="s">
        <v>1787</v>
      </c>
      <c r="N1000" t="s">
        <v>2796</v>
      </c>
      <c r="O1000" t="s">
        <v>12</v>
      </c>
      <c r="P1000" t="s">
        <v>17</v>
      </c>
      <c r="Q1000" t="s">
        <v>90</v>
      </c>
      <c r="R1000" s="3">
        <f t="shared" si="61"/>
        <v>10</v>
      </c>
      <c r="S1000">
        <v>10000000</v>
      </c>
      <c r="T1000">
        <v>1992</v>
      </c>
      <c r="U1000">
        <v>5.4</v>
      </c>
      <c r="V1000" s="3">
        <f t="shared" si="62"/>
        <v>22.100999999999999</v>
      </c>
      <c r="W1000" s="3"/>
      <c r="AH1000" t="str">
        <v>Shane Carruth</v>
      </c>
      <c r="AI1000" s="4">
        <f t="shared" si="63"/>
        <v>7</v>
      </c>
    </row>
    <row r="1001" spans="1:35" x14ac:dyDescent="0.3">
      <c r="A1001" t="s">
        <v>9</v>
      </c>
      <c r="B1001" t="s">
        <v>76</v>
      </c>
      <c r="C1001">
        <v>103</v>
      </c>
      <c r="D1001">
        <v>80021740</v>
      </c>
      <c r="E1001" s="3">
        <f t="shared" si="60"/>
        <v>80.021739999999994</v>
      </c>
      <c r="F1001" t="s">
        <v>134</v>
      </c>
      <c r="G1001" t="s">
        <v>205</v>
      </c>
      <c r="H1001" t="s">
        <v>1789</v>
      </c>
      <c r="I1001" t="s">
        <v>1786</v>
      </c>
      <c r="J1001" t="s">
        <v>620</v>
      </c>
      <c r="N1001" t="s">
        <v>2797</v>
      </c>
      <c r="O1001" t="s">
        <v>12</v>
      </c>
      <c r="P1001" t="s">
        <v>13</v>
      </c>
      <c r="Q1001" t="s">
        <v>24</v>
      </c>
      <c r="R1001" s="3">
        <f t="shared" si="61"/>
        <v>58</v>
      </c>
      <c r="S1001">
        <v>58000000</v>
      </c>
      <c r="T1001">
        <v>2015</v>
      </c>
      <c r="U1001">
        <v>6.4</v>
      </c>
      <c r="V1001" s="3">
        <f t="shared" si="62"/>
        <v>22.021739999999994</v>
      </c>
      <c r="W1001" s="3"/>
      <c r="AH1001" t="str">
        <v>Joseph Dorman</v>
      </c>
      <c r="AI1001" s="4">
        <f t="shared" si="63"/>
        <v>6.8</v>
      </c>
    </row>
    <row r="1002" spans="1:35" x14ac:dyDescent="0.3">
      <c r="A1002" t="s">
        <v>9</v>
      </c>
      <c r="B1002" t="s">
        <v>206</v>
      </c>
      <c r="C1002">
        <v>82</v>
      </c>
      <c r="D1002">
        <v>49968653</v>
      </c>
      <c r="E1002" s="3">
        <f t="shared" si="60"/>
        <v>49.968653000000003</v>
      </c>
      <c r="F1002" t="s">
        <v>205</v>
      </c>
      <c r="G1002" t="s">
        <v>1788</v>
      </c>
      <c r="N1002" t="s">
        <v>2798</v>
      </c>
      <c r="O1002" t="s">
        <v>12</v>
      </c>
      <c r="P1002" t="s">
        <v>13</v>
      </c>
      <c r="Q1002" t="s">
        <v>14</v>
      </c>
      <c r="R1002" s="3">
        <f t="shared" si="61"/>
        <v>28</v>
      </c>
      <c r="S1002">
        <v>28000000</v>
      </c>
      <c r="T1002">
        <v>2001</v>
      </c>
      <c r="U1002">
        <v>6.9</v>
      </c>
      <c r="V1002" s="3">
        <f t="shared" si="62"/>
        <v>21.968653000000003</v>
      </c>
      <c r="W1002" s="3"/>
      <c r="AH1002" t="str">
        <v>Jamie Travis</v>
      </c>
      <c r="AI1002" s="4">
        <f t="shared" si="63"/>
        <v>6</v>
      </c>
    </row>
    <row r="1003" spans="1:35" x14ac:dyDescent="0.3">
      <c r="A1003" t="s">
        <v>9</v>
      </c>
      <c r="B1003" t="s">
        <v>1108</v>
      </c>
      <c r="C1003">
        <v>99</v>
      </c>
      <c r="D1003">
        <v>37882551</v>
      </c>
      <c r="E1003" s="3">
        <f t="shared" si="60"/>
        <v>37.882550999999999</v>
      </c>
      <c r="F1003" t="s">
        <v>205</v>
      </c>
      <c r="N1003" t="s">
        <v>2799</v>
      </c>
      <c r="O1003" t="s">
        <v>12</v>
      </c>
      <c r="P1003" t="s">
        <v>13</v>
      </c>
      <c r="Q1003" t="s">
        <v>90</v>
      </c>
      <c r="R1003" s="3">
        <f t="shared" si="61"/>
        <v>16</v>
      </c>
      <c r="S1003">
        <v>16000000</v>
      </c>
      <c r="T1003">
        <v>2001</v>
      </c>
      <c r="U1003">
        <v>5.7</v>
      </c>
      <c r="V1003" s="3">
        <f t="shared" si="62"/>
        <v>21.882550999999999</v>
      </c>
      <c r="W1003" s="3"/>
      <c r="AH1003" t="str">
        <v>Andrew Haigh</v>
      </c>
      <c r="AI1003" s="4">
        <f t="shared" si="63"/>
        <v>7.7</v>
      </c>
    </row>
    <row r="1004" spans="1:35" x14ac:dyDescent="0.3">
      <c r="A1004" t="s">
        <v>9</v>
      </c>
      <c r="B1004" t="s">
        <v>352</v>
      </c>
      <c r="C1004">
        <v>132</v>
      </c>
      <c r="D1004">
        <v>56876365</v>
      </c>
      <c r="E1004" s="3">
        <f t="shared" si="60"/>
        <v>56.876365</v>
      </c>
      <c r="F1004" t="s">
        <v>171</v>
      </c>
      <c r="G1004" t="s">
        <v>134</v>
      </c>
      <c r="N1004" t="s">
        <v>2800</v>
      </c>
      <c r="O1004" t="s">
        <v>12</v>
      </c>
      <c r="P1004" t="s">
        <v>13</v>
      </c>
      <c r="Q1004" t="s">
        <v>14</v>
      </c>
      <c r="R1004" s="3">
        <f t="shared" si="61"/>
        <v>35</v>
      </c>
      <c r="S1004">
        <v>35000000</v>
      </c>
      <c r="T1004">
        <v>1998</v>
      </c>
      <c r="U1004">
        <v>6.4</v>
      </c>
      <c r="V1004" s="3">
        <f t="shared" si="62"/>
        <v>21.876365</v>
      </c>
      <c r="W1004" s="3"/>
      <c r="AH1004" t="str">
        <v>Thomas Vinterberg</v>
      </c>
      <c r="AI1004" s="4">
        <f t="shared" si="63"/>
        <v>7.666666666666667</v>
      </c>
    </row>
    <row r="1005" spans="1:35" x14ac:dyDescent="0.3">
      <c r="A1005" t="s">
        <v>9</v>
      </c>
      <c r="B1005" t="s">
        <v>956</v>
      </c>
      <c r="C1005">
        <v>91</v>
      </c>
      <c r="D1005">
        <v>41867960</v>
      </c>
      <c r="E1005" s="3">
        <f t="shared" si="60"/>
        <v>41.867959999999997</v>
      </c>
      <c r="F1005" t="s">
        <v>620</v>
      </c>
      <c r="N1005" t="s">
        <v>2801</v>
      </c>
      <c r="O1005" t="s">
        <v>12</v>
      </c>
      <c r="P1005" t="s">
        <v>13</v>
      </c>
      <c r="Q1005" t="s">
        <v>90</v>
      </c>
      <c r="R1005" s="3">
        <f t="shared" si="61"/>
        <v>20</v>
      </c>
      <c r="S1005">
        <v>20000000</v>
      </c>
      <c r="T1005">
        <v>2001</v>
      </c>
      <c r="U1005">
        <v>5.5</v>
      </c>
      <c r="V1005" s="3">
        <f t="shared" si="62"/>
        <v>21.867959999999997</v>
      </c>
      <c r="W1005" s="3"/>
      <c r="AH1005" t="str">
        <v>Peter Kosminsky</v>
      </c>
      <c r="AI1005" s="4">
        <f t="shared" si="63"/>
        <v>7.2</v>
      </c>
    </row>
    <row r="1006" spans="1:35" x14ac:dyDescent="0.3">
      <c r="A1006" t="s">
        <v>9</v>
      </c>
      <c r="B1006" t="s">
        <v>651</v>
      </c>
      <c r="C1006">
        <v>93</v>
      </c>
      <c r="D1006">
        <v>40846082</v>
      </c>
      <c r="E1006" s="3">
        <f t="shared" si="60"/>
        <v>40.846082000000003</v>
      </c>
      <c r="F1006" t="s">
        <v>620</v>
      </c>
      <c r="G1006" t="s">
        <v>1796</v>
      </c>
      <c r="H1006" t="s">
        <v>918</v>
      </c>
      <c r="N1006" t="s">
        <v>2802</v>
      </c>
      <c r="O1006" t="s">
        <v>12</v>
      </c>
      <c r="P1006" t="s">
        <v>13</v>
      </c>
      <c r="Q1006" t="s">
        <v>90</v>
      </c>
      <c r="R1006" s="3">
        <f t="shared" si="61"/>
        <v>19</v>
      </c>
      <c r="S1006">
        <v>19000000</v>
      </c>
      <c r="T1006">
        <v>1999</v>
      </c>
      <c r="U1006">
        <v>5.6</v>
      </c>
      <c r="V1006" s="3">
        <f t="shared" si="62"/>
        <v>21.846082000000003</v>
      </c>
      <c r="W1006" s="3"/>
      <c r="AH1006" t="str">
        <v>Lena Dunham</v>
      </c>
      <c r="AI1006" s="4">
        <f t="shared" si="63"/>
        <v>6.3</v>
      </c>
    </row>
    <row r="1007" spans="1:35" x14ac:dyDescent="0.3">
      <c r="A1007" t="s">
        <v>9</v>
      </c>
      <c r="B1007" t="s">
        <v>77</v>
      </c>
      <c r="C1007">
        <v>146</v>
      </c>
      <c r="D1007">
        <v>46836394</v>
      </c>
      <c r="E1007" s="3">
        <f t="shared" si="60"/>
        <v>46.836393999999999</v>
      </c>
      <c r="F1007" t="s">
        <v>1793</v>
      </c>
      <c r="G1007" t="s">
        <v>1792</v>
      </c>
      <c r="H1007" t="s">
        <v>356</v>
      </c>
      <c r="N1007" t="s">
        <v>2803</v>
      </c>
      <c r="O1007" t="s">
        <v>12</v>
      </c>
      <c r="P1007" t="s">
        <v>13</v>
      </c>
      <c r="Q1007" t="s">
        <v>90</v>
      </c>
      <c r="R1007" s="3">
        <f t="shared" si="61"/>
        <v>25</v>
      </c>
      <c r="S1007">
        <v>25000000</v>
      </c>
      <c r="T1007">
        <v>1990</v>
      </c>
      <c r="U1007">
        <v>8.6999999999999993</v>
      </c>
      <c r="V1007" s="3">
        <f t="shared" si="62"/>
        <v>21.836393999999999</v>
      </c>
      <c r="W1007" s="3"/>
      <c r="AH1007" t="str">
        <v>Saul Dibb</v>
      </c>
      <c r="AI1007" s="4">
        <f t="shared" si="63"/>
        <v>6.9</v>
      </c>
    </row>
    <row r="1008" spans="1:35" x14ac:dyDescent="0.3">
      <c r="A1008" t="s">
        <v>9</v>
      </c>
      <c r="B1008" t="s">
        <v>567</v>
      </c>
      <c r="C1008">
        <v>91</v>
      </c>
      <c r="D1008">
        <v>66790248</v>
      </c>
      <c r="E1008" s="3">
        <f t="shared" si="60"/>
        <v>66.790248000000005</v>
      </c>
      <c r="F1008" t="s">
        <v>356</v>
      </c>
      <c r="G1008" t="s">
        <v>918</v>
      </c>
      <c r="N1008" t="s">
        <v>2804</v>
      </c>
      <c r="O1008" t="s">
        <v>12</v>
      </c>
      <c r="P1008" t="s">
        <v>13</v>
      </c>
      <c r="Q1008" t="s">
        <v>90</v>
      </c>
      <c r="R1008" s="3">
        <f t="shared" si="61"/>
        <v>45</v>
      </c>
      <c r="S1008">
        <v>45000000</v>
      </c>
      <c r="T1008">
        <v>2002</v>
      </c>
      <c r="U1008">
        <v>6.5</v>
      </c>
      <c r="V1008" s="3">
        <f t="shared" si="62"/>
        <v>21.790248000000005</v>
      </c>
      <c r="W1008" s="3"/>
      <c r="AH1008" t="str">
        <v>Allison Anders</v>
      </c>
      <c r="AI1008" s="4">
        <f t="shared" si="63"/>
        <v>6.7</v>
      </c>
    </row>
    <row r="1009" spans="1:35" x14ac:dyDescent="0.3">
      <c r="A1009" t="s">
        <v>9</v>
      </c>
      <c r="B1009" t="s">
        <v>677</v>
      </c>
      <c r="C1009">
        <v>91</v>
      </c>
      <c r="D1009">
        <v>24788807</v>
      </c>
      <c r="E1009" s="3">
        <f t="shared" si="60"/>
        <v>24.788806999999998</v>
      </c>
      <c r="F1009" t="s">
        <v>205</v>
      </c>
      <c r="N1009" t="s">
        <v>2805</v>
      </c>
      <c r="O1009" t="s">
        <v>12</v>
      </c>
      <c r="P1009" t="s">
        <v>17</v>
      </c>
      <c r="Q1009" t="s">
        <v>24</v>
      </c>
      <c r="R1009" s="3">
        <f t="shared" si="61"/>
        <v>3</v>
      </c>
      <c r="S1009">
        <v>3000000</v>
      </c>
      <c r="T1009">
        <v>1998</v>
      </c>
      <c r="U1009">
        <v>7.4</v>
      </c>
      <c r="V1009" s="3">
        <f t="shared" si="62"/>
        <v>21.788806999999998</v>
      </c>
      <c r="W1009" s="3"/>
      <c r="AH1009" t="str">
        <v>Jeff Burr</v>
      </c>
      <c r="AI1009" s="4">
        <f t="shared" si="63"/>
        <v>5.9</v>
      </c>
    </row>
    <row r="1010" spans="1:35" x14ac:dyDescent="0.3">
      <c r="A1010" t="s">
        <v>9</v>
      </c>
      <c r="B1010" t="s">
        <v>509</v>
      </c>
      <c r="C1010">
        <v>110</v>
      </c>
      <c r="D1010">
        <v>28747570</v>
      </c>
      <c r="E1010" s="3">
        <f t="shared" si="60"/>
        <v>28.74757</v>
      </c>
      <c r="F1010" t="s">
        <v>1793</v>
      </c>
      <c r="G1010" t="s">
        <v>1792</v>
      </c>
      <c r="H1010" t="s">
        <v>356</v>
      </c>
      <c r="N1010" t="s">
        <v>2806</v>
      </c>
      <c r="O1010" t="s">
        <v>12</v>
      </c>
      <c r="P1010" t="s">
        <v>49</v>
      </c>
      <c r="Q1010" t="s">
        <v>90</v>
      </c>
      <c r="R1010" s="3">
        <f t="shared" si="61"/>
        <v>7</v>
      </c>
      <c r="S1010">
        <v>7000000</v>
      </c>
      <c r="T1010">
        <v>2005</v>
      </c>
      <c r="U1010">
        <v>7.4</v>
      </c>
      <c r="V1010" s="3">
        <f t="shared" si="62"/>
        <v>21.74757</v>
      </c>
      <c r="W1010" s="3"/>
      <c r="AH1010" t="str">
        <v>Louis C.K.</v>
      </c>
      <c r="AI1010" s="4">
        <f t="shared" si="63"/>
        <v>5.2</v>
      </c>
    </row>
    <row r="1011" spans="1:35" x14ac:dyDescent="0.3">
      <c r="A1011" t="s">
        <v>9</v>
      </c>
      <c r="B1011" t="s">
        <v>282</v>
      </c>
      <c r="C1011">
        <v>113</v>
      </c>
      <c r="D1011">
        <v>87704396</v>
      </c>
      <c r="E1011" s="3">
        <f t="shared" si="60"/>
        <v>87.704396000000003</v>
      </c>
      <c r="F1011" t="s">
        <v>171</v>
      </c>
      <c r="G1011" t="s">
        <v>1792</v>
      </c>
      <c r="H1011" t="s">
        <v>1788</v>
      </c>
      <c r="I1011" t="s">
        <v>918</v>
      </c>
      <c r="N1011" t="s">
        <v>2807</v>
      </c>
      <c r="O1011" t="s">
        <v>12</v>
      </c>
      <c r="P1011" t="s">
        <v>13</v>
      </c>
      <c r="Q1011" t="s">
        <v>14</v>
      </c>
      <c r="R1011" s="3">
        <f t="shared" si="61"/>
        <v>66</v>
      </c>
      <c r="S1011">
        <v>66000000</v>
      </c>
      <c r="T1011">
        <v>1999</v>
      </c>
      <c r="U1011">
        <v>6.2</v>
      </c>
      <c r="V1011" s="3">
        <f t="shared" si="62"/>
        <v>21.704396000000003</v>
      </c>
      <c r="W1011" s="3"/>
      <c r="AH1011" t="str">
        <v>Michael Corrente</v>
      </c>
      <c r="AI1011" s="4">
        <f t="shared" si="63"/>
        <v>6.4</v>
      </c>
    </row>
    <row r="1012" spans="1:35" x14ac:dyDescent="0.3">
      <c r="A1012" t="s">
        <v>9</v>
      </c>
      <c r="B1012" t="s">
        <v>1557</v>
      </c>
      <c r="C1012">
        <v>92</v>
      </c>
      <c r="D1012">
        <v>25138292</v>
      </c>
      <c r="E1012" s="3">
        <f t="shared" si="60"/>
        <v>25.138292</v>
      </c>
      <c r="F1012" t="s">
        <v>620</v>
      </c>
      <c r="G1012" t="s">
        <v>1796</v>
      </c>
      <c r="N1012" t="s">
        <v>2808</v>
      </c>
      <c r="O1012" t="s">
        <v>12</v>
      </c>
      <c r="P1012" t="s">
        <v>13</v>
      </c>
      <c r="Q1012" t="s">
        <v>90</v>
      </c>
      <c r="R1012" s="3">
        <f t="shared" si="61"/>
        <v>3.5</v>
      </c>
      <c r="S1012">
        <v>3500000</v>
      </c>
      <c r="T1012">
        <v>2015</v>
      </c>
      <c r="U1012">
        <v>6.8</v>
      </c>
      <c r="V1012" s="3">
        <f t="shared" si="62"/>
        <v>21.638292</v>
      </c>
      <c r="W1012" s="3"/>
      <c r="AH1012" t="str">
        <v>E. Elias Merhige</v>
      </c>
      <c r="AI1012" s="4">
        <f t="shared" si="63"/>
        <v>6.4</v>
      </c>
    </row>
    <row r="1013" spans="1:35" x14ac:dyDescent="0.3">
      <c r="A1013" t="s">
        <v>9</v>
      </c>
      <c r="B1013" t="s">
        <v>682</v>
      </c>
      <c r="C1013">
        <v>98</v>
      </c>
      <c r="D1013">
        <v>24629916</v>
      </c>
      <c r="E1013" s="3">
        <f t="shared" si="60"/>
        <v>24.629916000000001</v>
      </c>
      <c r="F1013" t="s">
        <v>205</v>
      </c>
      <c r="G1013" t="s">
        <v>356</v>
      </c>
      <c r="H1013" t="s">
        <v>1789</v>
      </c>
      <c r="I1013" t="s">
        <v>1797</v>
      </c>
      <c r="N1013" t="s">
        <v>2809</v>
      </c>
      <c r="O1013" t="s">
        <v>12</v>
      </c>
      <c r="P1013" t="s">
        <v>13</v>
      </c>
      <c r="Q1013" t="s">
        <v>24</v>
      </c>
      <c r="R1013" s="3">
        <f t="shared" si="61"/>
        <v>3</v>
      </c>
      <c r="S1013">
        <v>3000000</v>
      </c>
      <c r="T1013">
        <v>1997</v>
      </c>
      <c r="U1013">
        <v>5.0999999999999996</v>
      </c>
      <c r="V1013" s="3">
        <f t="shared" si="62"/>
        <v>21.629916000000001</v>
      </c>
      <c r="W1013" s="3"/>
      <c r="AH1013" t="str">
        <v>Mike Bigelow</v>
      </c>
      <c r="AI1013" s="4">
        <f t="shared" si="63"/>
        <v>4.5999999999999996</v>
      </c>
    </row>
    <row r="1014" spans="1:35" x14ac:dyDescent="0.3">
      <c r="A1014" t="s">
        <v>9</v>
      </c>
      <c r="B1014" t="s">
        <v>41</v>
      </c>
      <c r="C1014">
        <v>110</v>
      </c>
      <c r="D1014">
        <v>75604320</v>
      </c>
      <c r="E1014" s="3">
        <f t="shared" si="60"/>
        <v>75.604320000000001</v>
      </c>
      <c r="F1014" t="s">
        <v>205</v>
      </c>
      <c r="G1014" t="s">
        <v>1788</v>
      </c>
      <c r="N1014" t="s">
        <v>2810</v>
      </c>
      <c r="O1014" t="s">
        <v>12</v>
      </c>
      <c r="P1014" t="s">
        <v>13</v>
      </c>
      <c r="Q1014" t="s">
        <v>14</v>
      </c>
      <c r="R1014" s="3">
        <f t="shared" si="61"/>
        <v>54</v>
      </c>
      <c r="S1014">
        <v>54000000</v>
      </c>
      <c r="T1014">
        <v>2006</v>
      </c>
      <c r="U1014">
        <v>5.6</v>
      </c>
      <c r="V1014" s="3">
        <f t="shared" si="62"/>
        <v>21.604320000000001</v>
      </c>
      <c r="W1014" s="3"/>
      <c r="AH1014" t="str">
        <v>Jim Sonzero</v>
      </c>
      <c r="AI1014" s="4">
        <f t="shared" si="63"/>
        <v>4.7</v>
      </c>
    </row>
    <row r="1015" spans="1:35" x14ac:dyDescent="0.3">
      <c r="A1015" t="s">
        <v>9</v>
      </c>
      <c r="B1015" t="s">
        <v>496</v>
      </c>
      <c r="C1015">
        <v>90</v>
      </c>
      <c r="D1015">
        <v>72601713</v>
      </c>
      <c r="E1015" s="3">
        <f t="shared" si="60"/>
        <v>72.601713000000004</v>
      </c>
      <c r="F1015" t="s">
        <v>1790</v>
      </c>
      <c r="G1015" t="s">
        <v>205</v>
      </c>
      <c r="H1015" t="s">
        <v>1789</v>
      </c>
      <c r="N1015" t="s">
        <v>2811</v>
      </c>
      <c r="O1015" t="s">
        <v>12</v>
      </c>
      <c r="P1015" t="s">
        <v>113</v>
      </c>
      <c r="Q1015" t="s">
        <v>24</v>
      </c>
      <c r="R1015" s="3">
        <f t="shared" si="61"/>
        <v>51</v>
      </c>
      <c r="S1015">
        <v>51000000</v>
      </c>
      <c r="T1015">
        <v>2006</v>
      </c>
      <c r="U1015">
        <v>5.6</v>
      </c>
      <c r="V1015" s="3">
        <f t="shared" si="62"/>
        <v>21.601713000000004</v>
      </c>
      <c r="W1015" s="3"/>
      <c r="AH1015" t="str">
        <v>Mark Illsley</v>
      </c>
      <c r="AI1015" s="4">
        <f t="shared" si="63"/>
        <v>6.3</v>
      </c>
    </row>
    <row r="1016" spans="1:35" x14ac:dyDescent="0.3">
      <c r="A1016" t="s">
        <v>111</v>
      </c>
      <c r="B1016" t="s">
        <v>1614</v>
      </c>
      <c r="C1016">
        <v>172</v>
      </c>
      <c r="D1016">
        <v>23650000</v>
      </c>
      <c r="E1016" s="3">
        <f t="shared" si="60"/>
        <v>23.65</v>
      </c>
      <c r="F1016" t="s">
        <v>356</v>
      </c>
      <c r="G1016" t="s">
        <v>1788</v>
      </c>
      <c r="H1016" t="s">
        <v>1795</v>
      </c>
      <c r="N1016" t="s">
        <v>2812</v>
      </c>
      <c r="O1016" t="s">
        <v>12</v>
      </c>
      <c r="P1016" t="s">
        <v>13</v>
      </c>
      <c r="Q1016" t="s">
        <v>482</v>
      </c>
      <c r="R1016" s="3">
        <f t="shared" si="61"/>
        <v>2.1</v>
      </c>
      <c r="S1016">
        <v>2100000</v>
      </c>
      <c r="T1016">
        <v>1946</v>
      </c>
      <c r="U1016">
        <v>8.1</v>
      </c>
      <c r="V1016" s="3">
        <f t="shared" si="62"/>
        <v>21.549999999999997</v>
      </c>
      <c r="W1016" s="3"/>
      <c r="AH1016" t="str">
        <v>Kevin Jordan</v>
      </c>
      <c r="AI1016" s="4">
        <f t="shared" si="63"/>
        <v>7.6</v>
      </c>
    </row>
    <row r="1017" spans="1:35" x14ac:dyDescent="0.3">
      <c r="A1017" t="s">
        <v>9</v>
      </c>
      <c r="B1017" t="s">
        <v>213</v>
      </c>
      <c r="C1017">
        <v>140</v>
      </c>
      <c r="D1017">
        <v>111544445</v>
      </c>
      <c r="E1017" s="3">
        <f t="shared" si="60"/>
        <v>111.544445</v>
      </c>
      <c r="F1017" t="s">
        <v>171</v>
      </c>
      <c r="G1017" t="s">
        <v>1792</v>
      </c>
      <c r="H1017" t="s">
        <v>356</v>
      </c>
      <c r="I1017" t="s">
        <v>1796</v>
      </c>
      <c r="J1017" t="s">
        <v>918</v>
      </c>
      <c r="N1017" t="s">
        <v>2813</v>
      </c>
      <c r="O1017" t="s">
        <v>12</v>
      </c>
      <c r="P1017" t="s">
        <v>13</v>
      </c>
      <c r="Q1017" t="s">
        <v>90</v>
      </c>
      <c r="R1017" s="3">
        <f t="shared" si="61"/>
        <v>90</v>
      </c>
      <c r="S1017">
        <v>90000000</v>
      </c>
      <c r="T1017">
        <v>1998</v>
      </c>
      <c r="U1017">
        <v>7.3</v>
      </c>
      <c r="V1017" s="3">
        <f t="shared" si="62"/>
        <v>21.544444999999996</v>
      </c>
      <c r="W1017" s="3"/>
      <c r="AH1017" t="str">
        <v>Karyn Kusama</v>
      </c>
      <c r="AI1017" s="4">
        <f t="shared" si="63"/>
        <v>5.3</v>
      </c>
    </row>
    <row r="1018" spans="1:35" x14ac:dyDescent="0.3">
      <c r="A1018" t="s">
        <v>9</v>
      </c>
      <c r="B1018" t="s">
        <v>1015</v>
      </c>
      <c r="C1018">
        <v>131</v>
      </c>
      <c r="D1018">
        <v>41300105</v>
      </c>
      <c r="E1018" s="3">
        <f t="shared" si="60"/>
        <v>41.300105000000002</v>
      </c>
      <c r="F1018" t="s">
        <v>356</v>
      </c>
      <c r="G1018" t="s">
        <v>1796</v>
      </c>
      <c r="N1018" t="s">
        <v>2814</v>
      </c>
      <c r="O1018" t="s">
        <v>12</v>
      </c>
      <c r="P1018" t="s">
        <v>17</v>
      </c>
      <c r="Q1018" t="s">
        <v>90</v>
      </c>
      <c r="R1018" s="3">
        <f t="shared" si="61"/>
        <v>19.8</v>
      </c>
      <c r="S1018">
        <v>19800000</v>
      </c>
      <c r="T1018">
        <v>2001</v>
      </c>
      <c r="U1018">
        <v>7.3</v>
      </c>
      <c r="V1018" s="3">
        <f t="shared" si="62"/>
        <v>21.500105000000001</v>
      </c>
      <c r="W1018" s="3"/>
      <c r="AH1018" t="str">
        <v>Beeban Kidron</v>
      </c>
      <c r="AI1018" s="4">
        <f t="shared" si="63"/>
        <v>5.9</v>
      </c>
    </row>
    <row r="1019" spans="1:35" x14ac:dyDescent="0.3">
      <c r="A1019" t="s">
        <v>9</v>
      </c>
      <c r="B1019" t="s">
        <v>179</v>
      </c>
      <c r="C1019">
        <v>91</v>
      </c>
      <c r="D1019">
        <v>51475962</v>
      </c>
      <c r="E1019" s="3">
        <f t="shared" si="60"/>
        <v>51.475962000000003</v>
      </c>
      <c r="F1019" t="s">
        <v>1796</v>
      </c>
      <c r="G1019" t="s">
        <v>918</v>
      </c>
      <c r="N1019" t="s">
        <v>2815</v>
      </c>
      <c r="O1019" t="s">
        <v>12</v>
      </c>
      <c r="P1019" t="s">
        <v>13</v>
      </c>
      <c r="Q1019" t="s">
        <v>90</v>
      </c>
      <c r="R1019" s="3">
        <f t="shared" si="61"/>
        <v>30</v>
      </c>
      <c r="S1019">
        <v>30000000</v>
      </c>
      <c r="T1019">
        <v>2003</v>
      </c>
      <c r="U1019">
        <v>7.3</v>
      </c>
      <c r="V1019" s="3">
        <f t="shared" si="62"/>
        <v>21.475962000000003</v>
      </c>
      <c r="W1019" s="3"/>
      <c r="AH1019" t="str">
        <v>David Mamet</v>
      </c>
      <c r="AI1019" s="4">
        <f t="shared" si="63"/>
        <v>7.05</v>
      </c>
    </row>
    <row r="1020" spans="1:35" x14ac:dyDescent="0.3">
      <c r="A1020" t="s">
        <v>9</v>
      </c>
      <c r="B1020" t="s">
        <v>19</v>
      </c>
      <c r="C1020">
        <v>90</v>
      </c>
      <c r="D1020">
        <v>24475193</v>
      </c>
      <c r="E1020" s="3">
        <f t="shared" si="60"/>
        <v>24.475193000000001</v>
      </c>
      <c r="F1020" t="s">
        <v>205</v>
      </c>
      <c r="G1020" t="s">
        <v>356</v>
      </c>
      <c r="H1020" t="s">
        <v>1788</v>
      </c>
      <c r="N1020" t="s">
        <v>2816</v>
      </c>
      <c r="O1020" t="s">
        <v>12</v>
      </c>
      <c r="P1020" t="s">
        <v>13</v>
      </c>
      <c r="Q1020" t="s">
        <v>90</v>
      </c>
      <c r="R1020" s="3">
        <f t="shared" si="61"/>
        <v>3</v>
      </c>
      <c r="S1020">
        <v>3000000</v>
      </c>
      <c r="T1020">
        <v>2013</v>
      </c>
      <c r="U1020">
        <v>6.6</v>
      </c>
      <c r="V1020" s="3">
        <f t="shared" si="62"/>
        <v>21.475193000000001</v>
      </c>
      <c r="W1020" s="3"/>
      <c r="AH1020" t="str">
        <v>John Waters</v>
      </c>
      <c r="AI1020" s="4">
        <f t="shared" si="63"/>
        <v>6.333333333333333</v>
      </c>
    </row>
    <row r="1021" spans="1:35" x14ac:dyDescent="0.3">
      <c r="A1021" t="s">
        <v>9</v>
      </c>
      <c r="B1021" t="s">
        <v>1439</v>
      </c>
      <c r="C1021">
        <v>106</v>
      </c>
      <c r="D1021">
        <v>27457409</v>
      </c>
      <c r="E1021" s="3">
        <f t="shared" si="60"/>
        <v>27.457408999999998</v>
      </c>
      <c r="F1021" t="s">
        <v>205</v>
      </c>
      <c r="G1021" t="s">
        <v>356</v>
      </c>
      <c r="N1021" t="s">
        <v>2817</v>
      </c>
      <c r="O1021" t="s">
        <v>12</v>
      </c>
      <c r="P1021" t="s">
        <v>13</v>
      </c>
      <c r="Q1021" t="s">
        <v>90</v>
      </c>
      <c r="R1021" s="3">
        <f t="shared" si="61"/>
        <v>6</v>
      </c>
      <c r="S1021">
        <v>6000000</v>
      </c>
      <c r="T1021">
        <v>2001</v>
      </c>
      <c r="U1021">
        <v>6.3</v>
      </c>
      <c r="V1021" s="3">
        <f t="shared" si="62"/>
        <v>21.457408999999998</v>
      </c>
      <c r="W1021" s="3"/>
      <c r="AH1021" t="str">
        <v>Jorge R. GutiÃ©rrez</v>
      </c>
      <c r="AI1021" s="4">
        <f t="shared" si="63"/>
        <v>7.3</v>
      </c>
    </row>
    <row r="1022" spans="1:35" x14ac:dyDescent="0.3">
      <c r="A1022" t="s">
        <v>9</v>
      </c>
      <c r="B1022" t="s">
        <v>580</v>
      </c>
      <c r="C1022">
        <v>99</v>
      </c>
      <c r="D1022">
        <v>51432423</v>
      </c>
      <c r="E1022" s="3">
        <f t="shared" si="60"/>
        <v>51.432423</v>
      </c>
      <c r="F1022" t="s">
        <v>205</v>
      </c>
      <c r="G1022" t="s">
        <v>1789</v>
      </c>
      <c r="H1022" t="s">
        <v>1786</v>
      </c>
      <c r="I1022" t="s">
        <v>1797</v>
      </c>
      <c r="N1022" t="s">
        <v>2818</v>
      </c>
      <c r="O1022" t="s">
        <v>12</v>
      </c>
      <c r="P1022" t="s">
        <v>13</v>
      </c>
      <c r="Q1022" t="s">
        <v>24</v>
      </c>
      <c r="R1022" s="3">
        <f t="shared" si="61"/>
        <v>30</v>
      </c>
      <c r="S1022">
        <v>30000000</v>
      </c>
      <c r="T1022">
        <v>2002</v>
      </c>
      <c r="U1022">
        <v>5.0999999999999996</v>
      </c>
      <c r="V1022" s="3">
        <f t="shared" si="62"/>
        <v>21.432423</v>
      </c>
      <c r="W1022" s="3"/>
      <c r="AH1022" t="str">
        <v>Olivier Assayas</v>
      </c>
      <c r="AI1022" s="4">
        <f t="shared" si="63"/>
        <v>7.1</v>
      </c>
    </row>
    <row r="1023" spans="1:35" x14ac:dyDescent="0.3">
      <c r="A1023" t="s">
        <v>9</v>
      </c>
      <c r="B1023" t="s">
        <v>832</v>
      </c>
      <c r="C1023">
        <v>165</v>
      </c>
      <c r="D1023">
        <v>25359200</v>
      </c>
      <c r="E1023" s="3">
        <f t="shared" si="60"/>
        <v>25.359200000000001</v>
      </c>
      <c r="F1023" t="s">
        <v>356</v>
      </c>
      <c r="N1023" t="s">
        <v>2819</v>
      </c>
      <c r="O1023" t="s">
        <v>12</v>
      </c>
      <c r="P1023" t="s">
        <v>13</v>
      </c>
      <c r="Q1023" t="s">
        <v>90</v>
      </c>
      <c r="R1023" s="3">
        <f t="shared" si="61"/>
        <v>4</v>
      </c>
      <c r="S1023">
        <v>4000000</v>
      </c>
      <c r="T1023">
        <v>2014</v>
      </c>
      <c r="U1023">
        <v>8</v>
      </c>
      <c r="V1023" s="3">
        <f t="shared" si="62"/>
        <v>21.359200000000001</v>
      </c>
      <c r="W1023" s="3"/>
      <c r="AH1023" t="str">
        <v>Vincenzo Natali</v>
      </c>
      <c r="AI1023" s="4">
        <f t="shared" si="63"/>
        <v>6.55</v>
      </c>
    </row>
    <row r="1024" spans="1:35" x14ac:dyDescent="0.3">
      <c r="A1024" t="s">
        <v>9</v>
      </c>
      <c r="B1024" t="s">
        <v>168</v>
      </c>
      <c r="C1024">
        <v>113</v>
      </c>
      <c r="D1024">
        <v>69304264</v>
      </c>
      <c r="E1024" s="3">
        <f t="shared" si="60"/>
        <v>69.304264000000003</v>
      </c>
      <c r="F1024" t="s">
        <v>1792</v>
      </c>
      <c r="G1024" t="s">
        <v>1788</v>
      </c>
      <c r="H1024" t="s">
        <v>918</v>
      </c>
      <c r="N1024" t="s">
        <v>2820</v>
      </c>
      <c r="O1024" t="s">
        <v>12</v>
      </c>
      <c r="P1024" t="s">
        <v>13</v>
      </c>
      <c r="Q1024" t="s">
        <v>90</v>
      </c>
      <c r="R1024" s="3">
        <f t="shared" si="61"/>
        <v>48</v>
      </c>
      <c r="S1024">
        <v>48000000</v>
      </c>
      <c r="T1024">
        <v>1999</v>
      </c>
      <c r="U1024">
        <v>6.8</v>
      </c>
      <c r="V1024" s="3">
        <f t="shared" si="62"/>
        <v>21.304264000000003</v>
      </c>
      <c r="W1024" s="3"/>
      <c r="AH1024" t="str">
        <v>Gary Trousdale</v>
      </c>
      <c r="AI1024" s="4">
        <f t="shared" si="63"/>
        <v>6.85</v>
      </c>
    </row>
    <row r="1025" spans="1:35" x14ac:dyDescent="0.3">
      <c r="A1025" t="s">
        <v>9</v>
      </c>
      <c r="B1025" t="s">
        <v>1076</v>
      </c>
      <c r="C1025">
        <v>91</v>
      </c>
      <c r="D1025">
        <v>37300107</v>
      </c>
      <c r="E1025" s="3">
        <f t="shared" si="60"/>
        <v>37.300106999999997</v>
      </c>
      <c r="F1025" t="s">
        <v>356</v>
      </c>
      <c r="G1025" t="s">
        <v>620</v>
      </c>
      <c r="H1025" t="s">
        <v>918</v>
      </c>
      <c r="N1025" t="s">
        <v>2821</v>
      </c>
      <c r="O1025" t="s">
        <v>12</v>
      </c>
      <c r="P1025" t="s">
        <v>13</v>
      </c>
      <c r="Q1025" t="s">
        <v>14</v>
      </c>
      <c r="R1025" s="3">
        <f t="shared" si="61"/>
        <v>16</v>
      </c>
      <c r="S1025">
        <v>16000000</v>
      </c>
      <c r="T1025">
        <v>2011</v>
      </c>
      <c r="U1025">
        <v>4.8</v>
      </c>
      <c r="V1025" s="3">
        <f t="shared" si="62"/>
        <v>21.300106999999997</v>
      </c>
      <c r="W1025" s="3"/>
      <c r="AH1025" t="str">
        <v>Jacob Aaron Estes</v>
      </c>
      <c r="AI1025" s="4">
        <f t="shared" si="63"/>
        <v>7.3</v>
      </c>
    </row>
    <row r="1026" spans="1:35" x14ac:dyDescent="0.3">
      <c r="A1026" t="s">
        <v>9</v>
      </c>
      <c r="B1026" t="s">
        <v>445</v>
      </c>
      <c r="C1026">
        <v>102</v>
      </c>
      <c r="D1026">
        <v>47285499</v>
      </c>
      <c r="E1026" s="3">
        <f t="shared" ref="E1026:E1089" si="64">D1026/1000000</f>
        <v>47.285499000000002</v>
      </c>
      <c r="F1026" t="s">
        <v>171</v>
      </c>
      <c r="G1026" t="s">
        <v>134</v>
      </c>
      <c r="H1026" t="s">
        <v>205</v>
      </c>
      <c r="I1026" t="s">
        <v>1792</v>
      </c>
      <c r="J1026" t="s">
        <v>1789</v>
      </c>
      <c r="K1026" t="s">
        <v>1788</v>
      </c>
      <c r="L1026" t="s">
        <v>918</v>
      </c>
      <c r="N1026" t="s">
        <v>2822</v>
      </c>
      <c r="O1026" t="s">
        <v>12</v>
      </c>
      <c r="P1026" t="s">
        <v>13</v>
      </c>
      <c r="Q1026" t="s">
        <v>24</v>
      </c>
      <c r="R1026" s="3">
        <f t="shared" ref="R1026:R1089" si="65">S1026/1000000</f>
        <v>26</v>
      </c>
      <c r="S1026">
        <v>26000000</v>
      </c>
      <c r="T1026">
        <v>2003</v>
      </c>
      <c r="U1026">
        <v>5</v>
      </c>
      <c r="V1026" s="3">
        <f t="shared" ref="V1026:V1089" si="66">E1026-R1026</f>
        <v>21.285499000000002</v>
      </c>
      <c r="W1026" s="3"/>
      <c r="AH1026" t="str">
        <v>Mark L. Lester</v>
      </c>
      <c r="AI1026" s="4">
        <f t="shared" ref="AI1026:AI1089" si="67">AVERAGEIFS($U$2:$U$3724, $B$2:$B$3724, AH1026)</f>
        <v>6</v>
      </c>
    </row>
    <row r="1027" spans="1:35" x14ac:dyDescent="0.3">
      <c r="A1027" t="s">
        <v>9</v>
      </c>
      <c r="B1027" t="s">
        <v>18</v>
      </c>
      <c r="C1027">
        <v>118</v>
      </c>
      <c r="D1027">
        <v>67263182</v>
      </c>
      <c r="E1027" s="3">
        <f t="shared" si="64"/>
        <v>67.263182</v>
      </c>
      <c r="F1027" t="s">
        <v>356</v>
      </c>
      <c r="G1027" t="s">
        <v>1796</v>
      </c>
      <c r="H1027" t="s">
        <v>918</v>
      </c>
      <c r="N1027" t="s">
        <v>2823</v>
      </c>
      <c r="O1027" t="s">
        <v>12</v>
      </c>
      <c r="P1027" t="s">
        <v>13</v>
      </c>
      <c r="Q1027" t="s">
        <v>90</v>
      </c>
      <c r="R1027" s="3">
        <f t="shared" si="65"/>
        <v>46</v>
      </c>
      <c r="S1027">
        <v>46000000</v>
      </c>
      <c r="T1027">
        <v>2002</v>
      </c>
      <c r="U1027">
        <v>7.2</v>
      </c>
      <c r="V1027" s="3">
        <f t="shared" si="66"/>
        <v>21.263182</v>
      </c>
      <c r="W1027" s="3"/>
      <c r="AH1027" t="str">
        <v>Jon Gunn</v>
      </c>
      <c r="AI1027" s="4">
        <f t="shared" si="67"/>
        <v>6.1</v>
      </c>
    </row>
    <row r="1028" spans="1:35" x14ac:dyDescent="0.3">
      <c r="A1028" t="s">
        <v>9</v>
      </c>
      <c r="B1028" t="s">
        <v>602</v>
      </c>
      <c r="C1028">
        <v>130</v>
      </c>
      <c r="D1028">
        <v>51185897</v>
      </c>
      <c r="E1028" s="3">
        <f t="shared" si="64"/>
        <v>51.185896999999997</v>
      </c>
      <c r="F1028" t="s">
        <v>171</v>
      </c>
      <c r="G1028" t="s">
        <v>134</v>
      </c>
      <c r="H1028" t="s">
        <v>918</v>
      </c>
      <c r="N1028" t="s">
        <v>2824</v>
      </c>
      <c r="O1028" t="s">
        <v>12</v>
      </c>
      <c r="P1028" t="s">
        <v>17</v>
      </c>
      <c r="Q1028" t="s">
        <v>24</v>
      </c>
      <c r="R1028" s="3">
        <f t="shared" si="65"/>
        <v>30</v>
      </c>
      <c r="S1028">
        <v>30000000</v>
      </c>
      <c r="T1028">
        <v>1987</v>
      </c>
      <c r="U1028">
        <v>6.7</v>
      </c>
      <c r="V1028" s="3">
        <f t="shared" si="66"/>
        <v>21.185896999999997</v>
      </c>
      <c r="W1028" s="3"/>
      <c r="AH1028" t="str">
        <v>Larry Blamire</v>
      </c>
      <c r="AI1028" s="4">
        <f t="shared" si="67"/>
        <v>7</v>
      </c>
    </row>
    <row r="1029" spans="1:35" x14ac:dyDescent="0.3">
      <c r="A1029" t="s">
        <v>9</v>
      </c>
      <c r="B1029" t="s">
        <v>471</v>
      </c>
      <c r="C1029">
        <v>95</v>
      </c>
      <c r="D1029">
        <v>76137505</v>
      </c>
      <c r="E1029" s="3">
        <f t="shared" si="64"/>
        <v>76.137505000000004</v>
      </c>
      <c r="F1029" t="s">
        <v>1790</v>
      </c>
      <c r="G1029" t="s">
        <v>205</v>
      </c>
      <c r="H1029" t="s">
        <v>1789</v>
      </c>
      <c r="I1029" t="s">
        <v>1786</v>
      </c>
      <c r="N1029" t="s">
        <v>2825</v>
      </c>
      <c r="O1029" t="s">
        <v>12</v>
      </c>
      <c r="P1029" t="s">
        <v>17</v>
      </c>
      <c r="Q1029" t="s">
        <v>24</v>
      </c>
      <c r="R1029" s="3">
        <f t="shared" si="65"/>
        <v>55</v>
      </c>
      <c r="S1029">
        <v>55000000</v>
      </c>
      <c r="T1029">
        <v>2014</v>
      </c>
      <c r="U1029">
        <v>7.2</v>
      </c>
      <c r="V1029" s="3">
        <f t="shared" si="66"/>
        <v>21.137505000000004</v>
      </c>
      <c r="W1029" s="3"/>
      <c r="AH1029" t="str">
        <v>Craig Zobel</v>
      </c>
      <c r="AI1029" s="4">
        <f t="shared" si="67"/>
        <v>6.4</v>
      </c>
    </row>
    <row r="1030" spans="1:35" x14ac:dyDescent="0.3">
      <c r="A1030" t="s">
        <v>9</v>
      </c>
      <c r="B1030" t="s">
        <v>123</v>
      </c>
      <c r="C1030">
        <v>96</v>
      </c>
      <c r="D1030">
        <v>32131483</v>
      </c>
      <c r="E1030" s="3">
        <f t="shared" si="64"/>
        <v>32.131483000000003</v>
      </c>
      <c r="F1030" t="s">
        <v>620</v>
      </c>
      <c r="G1030" t="s">
        <v>1796</v>
      </c>
      <c r="H1030" t="s">
        <v>918</v>
      </c>
      <c r="N1030" t="s">
        <v>2826</v>
      </c>
      <c r="O1030" t="s">
        <v>12</v>
      </c>
      <c r="P1030" t="s">
        <v>13</v>
      </c>
      <c r="Q1030" t="s">
        <v>14</v>
      </c>
      <c r="R1030" s="3">
        <f t="shared" si="65"/>
        <v>11</v>
      </c>
      <c r="S1030">
        <v>11000000</v>
      </c>
      <c r="T1030">
        <v>2003</v>
      </c>
      <c r="U1030">
        <v>4.9000000000000004</v>
      </c>
      <c r="V1030" s="3">
        <f t="shared" si="66"/>
        <v>21.131483000000003</v>
      </c>
      <c r="W1030" s="3"/>
      <c r="AH1030" t="str">
        <v>Steven Shainberg</v>
      </c>
      <c r="AI1030" s="4">
        <f t="shared" si="67"/>
        <v>6.8</v>
      </c>
    </row>
    <row r="1031" spans="1:35" x14ac:dyDescent="0.3">
      <c r="A1031" t="s">
        <v>9</v>
      </c>
      <c r="B1031" t="s">
        <v>294</v>
      </c>
      <c r="C1031">
        <v>118</v>
      </c>
      <c r="D1031">
        <v>101111837</v>
      </c>
      <c r="E1031" s="3">
        <f t="shared" si="64"/>
        <v>101.11183699999999</v>
      </c>
      <c r="F1031" t="s">
        <v>171</v>
      </c>
      <c r="G1031" t="s">
        <v>1796</v>
      </c>
      <c r="H1031" t="s">
        <v>918</v>
      </c>
      <c r="N1031" t="s">
        <v>2827</v>
      </c>
      <c r="O1031" t="s">
        <v>12</v>
      </c>
      <c r="P1031" t="s">
        <v>13</v>
      </c>
      <c r="Q1031" t="s">
        <v>14</v>
      </c>
      <c r="R1031" s="3">
        <f t="shared" si="65"/>
        <v>80</v>
      </c>
      <c r="S1031">
        <v>80000000</v>
      </c>
      <c r="T1031">
        <v>2008</v>
      </c>
      <c r="U1031">
        <v>6.6</v>
      </c>
      <c r="V1031" s="3">
        <f t="shared" si="66"/>
        <v>21.111836999999994</v>
      </c>
      <c r="W1031" s="3"/>
      <c r="AH1031" t="str">
        <v>Hunter Richards</v>
      </c>
      <c r="AI1031" s="4">
        <f t="shared" si="67"/>
        <v>6.6</v>
      </c>
    </row>
    <row r="1032" spans="1:35" x14ac:dyDescent="0.3">
      <c r="A1032" t="s">
        <v>9</v>
      </c>
      <c r="B1032" t="s">
        <v>283</v>
      </c>
      <c r="C1032">
        <v>83</v>
      </c>
      <c r="D1032">
        <v>51109400</v>
      </c>
      <c r="E1032" s="3">
        <f t="shared" si="64"/>
        <v>51.109400000000001</v>
      </c>
      <c r="F1032" t="s">
        <v>205</v>
      </c>
      <c r="G1032" t="s">
        <v>1792</v>
      </c>
      <c r="N1032" t="s">
        <v>2828</v>
      </c>
      <c r="O1032" t="s">
        <v>12</v>
      </c>
      <c r="P1032" t="s">
        <v>13</v>
      </c>
      <c r="Q1032" t="s">
        <v>14</v>
      </c>
      <c r="R1032" s="3">
        <f t="shared" si="65"/>
        <v>30</v>
      </c>
      <c r="S1032">
        <v>30000000</v>
      </c>
      <c r="T1032">
        <v>1994</v>
      </c>
      <c r="U1032">
        <v>6.4</v>
      </c>
      <c r="V1032" s="3">
        <f t="shared" si="66"/>
        <v>21.109400000000001</v>
      </c>
      <c r="W1032" s="3"/>
      <c r="AH1032" t="str">
        <v>Michel Orion Scott</v>
      </c>
      <c r="AI1032" s="4">
        <f t="shared" si="67"/>
        <v>7.4</v>
      </c>
    </row>
    <row r="1033" spans="1:35" x14ac:dyDescent="0.3">
      <c r="A1033" t="s">
        <v>9</v>
      </c>
      <c r="B1033" t="s">
        <v>852</v>
      </c>
      <c r="C1033">
        <v>101</v>
      </c>
      <c r="D1033">
        <v>51097664</v>
      </c>
      <c r="E1033" s="3">
        <f t="shared" si="64"/>
        <v>51.097664000000002</v>
      </c>
      <c r="F1033" t="s">
        <v>356</v>
      </c>
      <c r="G1033" t="s">
        <v>620</v>
      </c>
      <c r="H1033" t="s">
        <v>1796</v>
      </c>
      <c r="I1033" t="s">
        <v>918</v>
      </c>
      <c r="N1033" t="s">
        <v>2829</v>
      </c>
      <c r="O1033" t="s">
        <v>12</v>
      </c>
      <c r="P1033" t="s">
        <v>13</v>
      </c>
      <c r="Q1033" t="s">
        <v>90</v>
      </c>
      <c r="R1033" s="3">
        <f t="shared" si="65"/>
        <v>30</v>
      </c>
      <c r="S1033">
        <v>30000000</v>
      </c>
      <c r="T1033">
        <v>2005</v>
      </c>
      <c r="U1033">
        <v>5.9</v>
      </c>
      <c r="V1033" s="3">
        <f t="shared" si="66"/>
        <v>21.097664000000002</v>
      </c>
      <c r="W1033" s="3"/>
      <c r="AH1033" t="str">
        <v>Martin McDonagh</v>
      </c>
      <c r="AI1033" s="4">
        <f t="shared" si="67"/>
        <v>7.6</v>
      </c>
    </row>
    <row r="1034" spans="1:35" x14ac:dyDescent="0.3">
      <c r="A1034" t="s">
        <v>9</v>
      </c>
      <c r="B1034" t="s">
        <v>503</v>
      </c>
      <c r="C1034">
        <v>120</v>
      </c>
      <c r="D1034">
        <v>27545445</v>
      </c>
      <c r="E1034" s="3">
        <f t="shared" si="64"/>
        <v>27.545445000000001</v>
      </c>
      <c r="F1034" t="s">
        <v>356</v>
      </c>
      <c r="N1034" t="s">
        <v>2830</v>
      </c>
      <c r="O1034" t="s">
        <v>12</v>
      </c>
      <c r="P1034" t="s">
        <v>13</v>
      </c>
      <c r="Q1034" t="s">
        <v>90</v>
      </c>
      <c r="R1034" s="3">
        <f t="shared" si="65"/>
        <v>6.5</v>
      </c>
      <c r="S1034">
        <v>6500000</v>
      </c>
      <c r="T1034">
        <v>1989</v>
      </c>
      <c r="U1034">
        <v>7.9</v>
      </c>
      <c r="V1034" s="3">
        <f t="shared" si="66"/>
        <v>21.045445000000001</v>
      </c>
      <c r="W1034" s="3"/>
      <c r="AH1034" t="str">
        <v>John Cameron Mitchell</v>
      </c>
      <c r="AI1034" s="4">
        <f t="shared" si="67"/>
        <v>7.1000000000000005</v>
      </c>
    </row>
    <row r="1035" spans="1:35" x14ac:dyDescent="0.3">
      <c r="A1035" t="s">
        <v>9</v>
      </c>
      <c r="B1035" t="s">
        <v>740</v>
      </c>
      <c r="C1035">
        <v>103</v>
      </c>
      <c r="D1035">
        <v>50041732</v>
      </c>
      <c r="E1035" s="3">
        <f t="shared" si="64"/>
        <v>50.041732000000003</v>
      </c>
      <c r="F1035" t="s">
        <v>620</v>
      </c>
      <c r="N1035" t="s">
        <v>2831</v>
      </c>
      <c r="O1035" t="s">
        <v>12</v>
      </c>
      <c r="P1035" t="s">
        <v>13</v>
      </c>
      <c r="Q1035" t="s">
        <v>90</v>
      </c>
      <c r="R1035" s="3">
        <f t="shared" si="65"/>
        <v>29</v>
      </c>
      <c r="S1035">
        <v>29000000</v>
      </c>
      <c r="T1035">
        <v>1999</v>
      </c>
      <c r="U1035">
        <v>6.2</v>
      </c>
      <c r="V1035" s="3">
        <f t="shared" si="66"/>
        <v>21.041732000000003</v>
      </c>
      <c r="W1035" s="3"/>
      <c r="AH1035" t="str">
        <v>Marc Levin</v>
      </c>
      <c r="AI1035" s="4">
        <f t="shared" si="67"/>
        <v>7.2</v>
      </c>
    </row>
    <row r="1036" spans="1:35" x14ac:dyDescent="0.3">
      <c r="A1036" t="s">
        <v>9</v>
      </c>
      <c r="B1036" t="s">
        <v>485</v>
      </c>
      <c r="C1036">
        <v>125</v>
      </c>
      <c r="D1036">
        <v>60000000</v>
      </c>
      <c r="E1036" s="3">
        <f t="shared" si="64"/>
        <v>60</v>
      </c>
      <c r="F1036" t="s">
        <v>171</v>
      </c>
      <c r="G1036" t="s">
        <v>205</v>
      </c>
      <c r="H1036" t="s">
        <v>1787</v>
      </c>
      <c r="N1036" t="s">
        <v>2832</v>
      </c>
      <c r="O1036" t="s">
        <v>12</v>
      </c>
      <c r="P1036" t="s">
        <v>17</v>
      </c>
      <c r="Q1036" t="s">
        <v>24</v>
      </c>
      <c r="R1036" s="3">
        <f t="shared" si="65"/>
        <v>39</v>
      </c>
      <c r="S1036">
        <v>39000000</v>
      </c>
      <c r="T1036">
        <v>1983</v>
      </c>
      <c r="U1036">
        <v>4.9000000000000004</v>
      </c>
      <c r="V1036" s="3">
        <f t="shared" si="66"/>
        <v>21</v>
      </c>
      <c r="W1036" s="3"/>
      <c r="AH1036" t="str">
        <v>Brandon Trost</v>
      </c>
      <c r="AI1036" s="4">
        <f t="shared" si="67"/>
        <v>5.6</v>
      </c>
    </row>
    <row r="1037" spans="1:35" x14ac:dyDescent="0.3">
      <c r="A1037" t="s">
        <v>9</v>
      </c>
      <c r="B1037" t="s">
        <v>853</v>
      </c>
      <c r="C1037">
        <v>219</v>
      </c>
      <c r="D1037">
        <v>43984230</v>
      </c>
      <c r="E1037" s="3">
        <f t="shared" si="64"/>
        <v>43.984229999999997</v>
      </c>
      <c r="F1037" t="s">
        <v>1793</v>
      </c>
      <c r="G1037" t="s">
        <v>356</v>
      </c>
      <c r="H1037" t="s">
        <v>1794</v>
      </c>
      <c r="N1037" t="s">
        <v>2833</v>
      </c>
      <c r="O1037" t="s">
        <v>12</v>
      </c>
      <c r="P1037" t="s">
        <v>125</v>
      </c>
      <c r="Q1037" t="s">
        <v>14</v>
      </c>
      <c r="R1037" s="3">
        <f t="shared" si="65"/>
        <v>23</v>
      </c>
      <c r="S1037">
        <v>23000000</v>
      </c>
      <c r="T1037">
        <v>1987</v>
      </c>
      <c r="U1037">
        <v>7.8</v>
      </c>
      <c r="V1037" s="3">
        <f t="shared" si="66"/>
        <v>20.984229999999997</v>
      </c>
      <c r="W1037" s="3"/>
      <c r="AH1037" t="str">
        <v>Jean-FranÃ§ois Richet</v>
      </c>
      <c r="AI1037" s="4">
        <f t="shared" si="67"/>
        <v>6.3</v>
      </c>
    </row>
    <row r="1038" spans="1:35" x14ac:dyDescent="0.3">
      <c r="A1038" t="s">
        <v>9</v>
      </c>
      <c r="B1038" t="s">
        <v>391</v>
      </c>
      <c r="C1038">
        <v>96</v>
      </c>
      <c r="D1038">
        <v>37939782</v>
      </c>
      <c r="E1038" s="3">
        <f t="shared" si="64"/>
        <v>37.939782000000001</v>
      </c>
      <c r="F1038" t="s">
        <v>205</v>
      </c>
      <c r="G1038" t="s">
        <v>1788</v>
      </c>
      <c r="N1038" t="s">
        <v>2834</v>
      </c>
      <c r="O1038" t="s">
        <v>12</v>
      </c>
      <c r="P1038" t="s">
        <v>13</v>
      </c>
      <c r="Q1038" t="s">
        <v>90</v>
      </c>
      <c r="R1038" s="3">
        <f t="shared" si="65"/>
        <v>17</v>
      </c>
      <c r="S1038">
        <v>17000000</v>
      </c>
      <c r="T1038">
        <v>2002</v>
      </c>
      <c r="U1038">
        <v>5.6</v>
      </c>
      <c r="V1038" s="3">
        <f t="shared" si="66"/>
        <v>20.939782000000001</v>
      </c>
      <c r="W1038" s="3"/>
      <c r="AH1038" t="str">
        <v>C. Jay Cox</v>
      </c>
      <c r="AI1038" s="4">
        <f t="shared" si="67"/>
        <v>6.45</v>
      </c>
    </row>
    <row r="1039" spans="1:35" x14ac:dyDescent="0.3">
      <c r="A1039" t="s">
        <v>9</v>
      </c>
      <c r="B1039" t="s">
        <v>132</v>
      </c>
      <c r="C1039">
        <v>123</v>
      </c>
      <c r="D1039">
        <v>50921738</v>
      </c>
      <c r="E1039" s="3">
        <f t="shared" si="64"/>
        <v>50.921737999999998</v>
      </c>
      <c r="F1039" t="s">
        <v>356</v>
      </c>
      <c r="G1039" t="s">
        <v>1796</v>
      </c>
      <c r="H1039" t="s">
        <v>1788</v>
      </c>
      <c r="I1039" t="s">
        <v>1795</v>
      </c>
      <c r="N1039" t="s">
        <v>2835</v>
      </c>
      <c r="O1039" t="s">
        <v>12</v>
      </c>
      <c r="P1039" t="s">
        <v>17</v>
      </c>
      <c r="Q1039" t="s">
        <v>90</v>
      </c>
      <c r="R1039" s="3">
        <f t="shared" si="65"/>
        <v>30</v>
      </c>
      <c r="S1039">
        <v>30000000</v>
      </c>
      <c r="T1039">
        <v>2007</v>
      </c>
      <c r="U1039">
        <v>7.8</v>
      </c>
      <c r="V1039" s="3">
        <f t="shared" si="66"/>
        <v>20.921737999999998</v>
      </c>
      <c r="W1039" s="3"/>
      <c r="AH1039" t="str">
        <v>Joe Swanberg</v>
      </c>
      <c r="AI1039" s="4">
        <f t="shared" si="67"/>
        <v>5.6</v>
      </c>
    </row>
    <row r="1040" spans="1:35" x14ac:dyDescent="0.3">
      <c r="A1040" t="s">
        <v>9</v>
      </c>
      <c r="B1040" t="s">
        <v>387</v>
      </c>
      <c r="C1040">
        <v>118</v>
      </c>
      <c r="D1040">
        <v>85911262</v>
      </c>
      <c r="E1040" s="3">
        <f t="shared" si="64"/>
        <v>85.911261999999994</v>
      </c>
      <c r="F1040" t="s">
        <v>205</v>
      </c>
      <c r="G1040" t="s">
        <v>356</v>
      </c>
      <c r="H1040" t="s">
        <v>1789</v>
      </c>
      <c r="I1040" t="s">
        <v>1791</v>
      </c>
      <c r="N1040" t="s">
        <v>2836</v>
      </c>
      <c r="O1040" t="s">
        <v>12</v>
      </c>
      <c r="P1040" t="s">
        <v>13</v>
      </c>
      <c r="Q1040" t="s">
        <v>24</v>
      </c>
      <c r="R1040" s="3">
        <f t="shared" si="65"/>
        <v>65</v>
      </c>
      <c r="S1040">
        <v>65000000</v>
      </c>
      <c r="T1040">
        <v>2014</v>
      </c>
      <c r="U1040">
        <v>5.2</v>
      </c>
      <c r="V1040" s="3">
        <f t="shared" si="66"/>
        <v>20.911261999999994</v>
      </c>
      <c r="W1040" s="3"/>
      <c r="AH1040" t="str">
        <v>Bill Plympton</v>
      </c>
      <c r="AI1040" s="4">
        <f t="shared" si="67"/>
        <v>7</v>
      </c>
    </row>
    <row r="1041" spans="1:35" x14ac:dyDescent="0.3">
      <c r="A1041" t="s">
        <v>9</v>
      </c>
      <c r="B1041" t="s">
        <v>1109</v>
      </c>
      <c r="C1041">
        <v>123</v>
      </c>
      <c r="D1041">
        <v>35887263</v>
      </c>
      <c r="E1041" s="3">
        <f t="shared" si="64"/>
        <v>35.887262999999997</v>
      </c>
      <c r="F1041" t="s">
        <v>1793</v>
      </c>
      <c r="G1041" t="s">
        <v>356</v>
      </c>
      <c r="H1041" t="s">
        <v>1788</v>
      </c>
      <c r="N1041" t="s">
        <v>2837</v>
      </c>
      <c r="O1041" t="s">
        <v>12</v>
      </c>
      <c r="P1041" t="s">
        <v>17</v>
      </c>
      <c r="Q1041" t="s">
        <v>14</v>
      </c>
      <c r="R1041" s="3">
        <f t="shared" si="65"/>
        <v>15</v>
      </c>
      <c r="S1041">
        <v>15000000</v>
      </c>
      <c r="T1041">
        <v>2014</v>
      </c>
      <c r="U1041">
        <v>7.7</v>
      </c>
      <c r="V1041" s="3">
        <f t="shared" si="66"/>
        <v>20.887262999999997</v>
      </c>
      <c r="W1041" s="3"/>
      <c r="AH1041" t="str">
        <v>Xavier Beauvois</v>
      </c>
      <c r="AI1041" s="4">
        <f t="shared" si="67"/>
        <v>7.2</v>
      </c>
    </row>
    <row r="1042" spans="1:35" x14ac:dyDescent="0.3">
      <c r="A1042" t="s">
        <v>9</v>
      </c>
      <c r="B1042" t="s">
        <v>387</v>
      </c>
      <c r="C1042">
        <v>109</v>
      </c>
      <c r="D1042">
        <v>55802754</v>
      </c>
      <c r="E1042" s="3">
        <f t="shared" si="64"/>
        <v>55.802754</v>
      </c>
      <c r="F1042" t="s">
        <v>205</v>
      </c>
      <c r="G1042" t="s">
        <v>1788</v>
      </c>
      <c r="N1042" t="s">
        <v>2838</v>
      </c>
      <c r="O1042" t="s">
        <v>12</v>
      </c>
      <c r="P1042" t="s">
        <v>13</v>
      </c>
      <c r="Q1042" t="s">
        <v>90</v>
      </c>
      <c r="R1042" s="3">
        <f t="shared" si="65"/>
        <v>35</v>
      </c>
      <c r="S1042">
        <v>35000000</v>
      </c>
      <c r="T1042">
        <v>2011</v>
      </c>
      <c r="U1042">
        <v>6.6</v>
      </c>
      <c r="V1042" s="3">
        <f t="shared" si="66"/>
        <v>20.802754</v>
      </c>
      <c r="W1042" s="3"/>
      <c r="AH1042" t="str">
        <v>Ricky Gervais</v>
      </c>
      <c r="AI1042" s="4">
        <f t="shared" si="67"/>
        <v>6.4</v>
      </c>
    </row>
    <row r="1043" spans="1:35" x14ac:dyDescent="0.3">
      <c r="A1043" t="s">
        <v>9</v>
      </c>
      <c r="B1043" t="s">
        <v>1170</v>
      </c>
      <c r="C1043">
        <v>107</v>
      </c>
      <c r="D1043">
        <v>34793160</v>
      </c>
      <c r="E1043" s="3">
        <f t="shared" si="64"/>
        <v>34.79316</v>
      </c>
      <c r="F1043" t="s">
        <v>134</v>
      </c>
      <c r="G1043" t="s">
        <v>356</v>
      </c>
      <c r="N1043" t="s">
        <v>2839</v>
      </c>
      <c r="O1043" t="s">
        <v>12</v>
      </c>
      <c r="P1043" t="s">
        <v>13</v>
      </c>
      <c r="Q1043" t="s">
        <v>24</v>
      </c>
      <c r="R1043" s="3">
        <f t="shared" si="65"/>
        <v>14</v>
      </c>
      <c r="S1043">
        <v>14000000</v>
      </c>
      <c r="T1043">
        <v>1991</v>
      </c>
      <c r="U1043">
        <v>6.7</v>
      </c>
      <c r="V1043" s="3">
        <f t="shared" si="66"/>
        <v>20.79316</v>
      </c>
      <c r="W1043" s="3"/>
      <c r="AH1043" t="str">
        <v>Andrew Dominik</v>
      </c>
      <c r="AI1043" s="4">
        <f t="shared" si="67"/>
        <v>6.85</v>
      </c>
    </row>
    <row r="1044" spans="1:35" x14ac:dyDescent="0.3">
      <c r="A1044" t="s">
        <v>9</v>
      </c>
      <c r="B1044" t="s">
        <v>103</v>
      </c>
      <c r="C1044">
        <v>120</v>
      </c>
      <c r="D1044">
        <v>58700247</v>
      </c>
      <c r="E1044" s="3">
        <f t="shared" si="64"/>
        <v>58.700246999999997</v>
      </c>
      <c r="F1044" t="s">
        <v>356</v>
      </c>
      <c r="G1044" t="s">
        <v>1788</v>
      </c>
      <c r="N1044" t="s">
        <v>2840</v>
      </c>
      <c r="O1044" t="s">
        <v>12</v>
      </c>
      <c r="P1044" t="s">
        <v>13</v>
      </c>
      <c r="Q1044" t="s">
        <v>14</v>
      </c>
      <c r="R1044" s="3">
        <f t="shared" si="65"/>
        <v>38</v>
      </c>
      <c r="S1044">
        <v>38000000</v>
      </c>
      <c r="T1044">
        <v>2011</v>
      </c>
      <c r="U1044">
        <v>6.9</v>
      </c>
      <c r="V1044" s="3">
        <f t="shared" si="66"/>
        <v>20.700246999999997</v>
      </c>
      <c r="W1044" s="3"/>
      <c r="AH1044" t="str">
        <v>Hans Canosa</v>
      </c>
      <c r="AI1044" s="4">
        <f t="shared" si="67"/>
        <v>7.1</v>
      </c>
    </row>
    <row r="1045" spans="1:35" x14ac:dyDescent="0.3">
      <c r="A1045" t="s">
        <v>9</v>
      </c>
      <c r="B1045" t="s">
        <v>559</v>
      </c>
      <c r="C1045">
        <v>119</v>
      </c>
      <c r="D1045">
        <v>34700000</v>
      </c>
      <c r="E1045" s="3">
        <f t="shared" si="64"/>
        <v>34.700000000000003</v>
      </c>
      <c r="F1045" t="s">
        <v>356</v>
      </c>
      <c r="G1045" t="s">
        <v>1788</v>
      </c>
      <c r="N1045" t="s">
        <v>2841</v>
      </c>
      <c r="O1045" t="s">
        <v>12</v>
      </c>
      <c r="P1045" t="s">
        <v>13</v>
      </c>
      <c r="Q1045" t="s">
        <v>90</v>
      </c>
      <c r="R1045" s="3">
        <f t="shared" si="65"/>
        <v>14</v>
      </c>
      <c r="S1045">
        <v>14000000</v>
      </c>
      <c r="T1045">
        <v>1988</v>
      </c>
      <c r="U1045">
        <v>7.7</v>
      </c>
      <c r="V1045" s="3">
        <f t="shared" si="66"/>
        <v>20.700000000000003</v>
      </c>
      <c r="W1045" s="3"/>
      <c r="AH1045" t="str">
        <v>Clark Gregg</v>
      </c>
      <c r="AI1045" s="4">
        <f t="shared" si="67"/>
        <v>6.5</v>
      </c>
    </row>
    <row r="1046" spans="1:35" x14ac:dyDescent="0.3">
      <c r="A1046" t="s">
        <v>9</v>
      </c>
      <c r="B1046" t="s">
        <v>1364</v>
      </c>
      <c r="C1046">
        <v>125</v>
      </c>
      <c r="D1046">
        <v>29200000</v>
      </c>
      <c r="E1046" s="3">
        <f t="shared" si="64"/>
        <v>29.2</v>
      </c>
      <c r="F1046" t="s">
        <v>356</v>
      </c>
      <c r="G1046" t="s">
        <v>1798</v>
      </c>
      <c r="H1046" t="s">
        <v>1788</v>
      </c>
      <c r="N1046" t="s">
        <v>2842</v>
      </c>
      <c r="O1046" t="s">
        <v>12</v>
      </c>
      <c r="P1046" t="s">
        <v>13</v>
      </c>
      <c r="Q1046" t="s">
        <v>90</v>
      </c>
      <c r="R1046" s="3">
        <f t="shared" si="65"/>
        <v>8.5</v>
      </c>
      <c r="S1046">
        <v>8500000</v>
      </c>
      <c r="T1046">
        <v>1979</v>
      </c>
      <c r="U1046">
        <v>6.9</v>
      </c>
      <c r="V1046" s="3">
        <f t="shared" si="66"/>
        <v>20.7</v>
      </c>
      <c r="W1046" s="3"/>
      <c r="AH1046" t="str">
        <v>John Hillcoat</v>
      </c>
      <c r="AI1046" s="4">
        <f t="shared" si="67"/>
        <v>7</v>
      </c>
    </row>
    <row r="1047" spans="1:35" x14ac:dyDescent="0.3">
      <c r="A1047" t="s">
        <v>9</v>
      </c>
      <c r="B1047" t="s">
        <v>410</v>
      </c>
      <c r="C1047">
        <v>132</v>
      </c>
      <c r="D1047">
        <v>81687587</v>
      </c>
      <c r="E1047" s="3">
        <f t="shared" si="64"/>
        <v>81.687586999999994</v>
      </c>
      <c r="F1047" t="s">
        <v>171</v>
      </c>
      <c r="G1047" t="s">
        <v>1787</v>
      </c>
      <c r="H1047" t="s">
        <v>918</v>
      </c>
      <c r="N1047" t="s">
        <v>2843</v>
      </c>
      <c r="O1047" t="s">
        <v>12</v>
      </c>
      <c r="P1047" t="s">
        <v>13</v>
      </c>
      <c r="Q1047" t="s">
        <v>14</v>
      </c>
      <c r="R1047" s="3">
        <f t="shared" si="65"/>
        <v>61</v>
      </c>
      <c r="S1047">
        <v>61000000</v>
      </c>
      <c r="T1047">
        <v>2015</v>
      </c>
      <c r="U1047">
        <v>6.4</v>
      </c>
      <c r="V1047" s="3">
        <f t="shared" si="66"/>
        <v>20.687586999999994</v>
      </c>
      <c r="W1047" s="3"/>
      <c r="AH1047" t="str">
        <v>Matt Piedmont</v>
      </c>
      <c r="AI1047" s="4">
        <f t="shared" si="67"/>
        <v>5.5</v>
      </c>
    </row>
    <row r="1048" spans="1:35" x14ac:dyDescent="0.3">
      <c r="A1048" t="s">
        <v>9</v>
      </c>
      <c r="B1048" t="s">
        <v>680</v>
      </c>
      <c r="C1048">
        <v>130</v>
      </c>
      <c r="D1048">
        <v>30651422</v>
      </c>
      <c r="E1048" s="3">
        <f t="shared" si="64"/>
        <v>30.651422</v>
      </c>
      <c r="F1048" t="s">
        <v>134</v>
      </c>
      <c r="G1048" t="s">
        <v>205</v>
      </c>
      <c r="H1048" t="s">
        <v>356</v>
      </c>
      <c r="I1048" t="s">
        <v>1786</v>
      </c>
      <c r="N1048" t="s">
        <v>2844</v>
      </c>
      <c r="O1048" t="s">
        <v>12</v>
      </c>
      <c r="P1048" t="s">
        <v>13</v>
      </c>
      <c r="Q1048" t="s">
        <v>90</v>
      </c>
      <c r="R1048" s="3">
        <f t="shared" si="65"/>
        <v>10</v>
      </c>
      <c r="S1048">
        <v>10000000</v>
      </c>
      <c r="T1048">
        <v>1999</v>
      </c>
      <c r="U1048">
        <v>7.4</v>
      </c>
      <c r="V1048" s="3">
        <f t="shared" si="66"/>
        <v>20.651422</v>
      </c>
      <c r="W1048" s="3"/>
      <c r="AH1048" t="str">
        <v>Tom Putnam</v>
      </c>
      <c r="AI1048" s="4">
        <f t="shared" si="67"/>
        <v>7.5</v>
      </c>
    </row>
    <row r="1049" spans="1:35" x14ac:dyDescent="0.3">
      <c r="A1049" t="s">
        <v>9</v>
      </c>
      <c r="B1049" t="s">
        <v>411</v>
      </c>
      <c r="C1049">
        <v>140</v>
      </c>
      <c r="D1049">
        <v>80574010</v>
      </c>
      <c r="E1049" s="3">
        <f t="shared" si="64"/>
        <v>80.574010000000001</v>
      </c>
      <c r="F1049" t="s">
        <v>356</v>
      </c>
      <c r="G1049" t="s">
        <v>1788</v>
      </c>
      <c r="N1049" t="s">
        <v>2845</v>
      </c>
      <c r="O1049" t="s">
        <v>12</v>
      </c>
      <c r="P1049" t="s">
        <v>13</v>
      </c>
      <c r="Q1049" t="s">
        <v>14</v>
      </c>
      <c r="R1049" s="3">
        <f t="shared" si="65"/>
        <v>60</v>
      </c>
      <c r="S1049">
        <v>60000000</v>
      </c>
      <c r="T1049">
        <v>2010</v>
      </c>
      <c r="U1049">
        <v>5.7</v>
      </c>
      <c r="V1049" s="3">
        <f t="shared" si="66"/>
        <v>20.574010000000001</v>
      </c>
      <c r="W1049" s="3"/>
      <c r="AH1049" t="str">
        <v>Eric Valette</v>
      </c>
      <c r="AI1049" s="4">
        <f t="shared" si="67"/>
        <v>3.9</v>
      </c>
    </row>
    <row r="1050" spans="1:35" x14ac:dyDescent="0.3">
      <c r="A1050" t="s">
        <v>9</v>
      </c>
      <c r="B1050" t="s">
        <v>1053</v>
      </c>
      <c r="C1050">
        <v>87</v>
      </c>
      <c r="D1050">
        <v>37566230</v>
      </c>
      <c r="E1050" s="3">
        <f t="shared" si="64"/>
        <v>37.566229999999997</v>
      </c>
      <c r="F1050" t="s">
        <v>205</v>
      </c>
      <c r="G1050" t="s">
        <v>356</v>
      </c>
      <c r="H1050" t="s">
        <v>1789</v>
      </c>
      <c r="I1050" t="s">
        <v>1786</v>
      </c>
      <c r="J1050" t="s">
        <v>1787</v>
      </c>
      <c r="N1050" t="s">
        <v>2846</v>
      </c>
      <c r="O1050" t="s">
        <v>12</v>
      </c>
      <c r="P1050" t="s">
        <v>13</v>
      </c>
      <c r="Q1050" t="s">
        <v>24</v>
      </c>
      <c r="R1050" s="3">
        <f t="shared" si="65"/>
        <v>17</v>
      </c>
      <c r="S1050">
        <v>17000000</v>
      </c>
      <c r="T1050">
        <v>2003</v>
      </c>
      <c r="U1050">
        <v>5.0999999999999996</v>
      </c>
      <c r="V1050" s="3">
        <f t="shared" si="66"/>
        <v>20.566229999999997</v>
      </c>
      <c r="W1050" s="3"/>
      <c r="AH1050" t="str">
        <v>E.L. Katz</v>
      </c>
      <c r="AI1050" s="4">
        <f t="shared" si="67"/>
        <v>6.8</v>
      </c>
    </row>
    <row r="1051" spans="1:35" x14ac:dyDescent="0.3">
      <c r="A1051" t="s">
        <v>9</v>
      </c>
      <c r="B1051" t="s">
        <v>568</v>
      </c>
      <c r="C1051">
        <v>89</v>
      </c>
      <c r="D1051">
        <v>65557989</v>
      </c>
      <c r="E1051" s="3">
        <f t="shared" si="64"/>
        <v>65.557989000000006</v>
      </c>
      <c r="F1051" t="s">
        <v>171</v>
      </c>
      <c r="G1051" t="s">
        <v>134</v>
      </c>
      <c r="H1051" t="s">
        <v>620</v>
      </c>
      <c r="I1051" t="s">
        <v>918</v>
      </c>
      <c r="N1051" t="s">
        <v>2847</v>
      </c>
      <c r="O1051" t="s">
        <v>12</v>
      </c>
      <c r="P1051" t="s">
        <v>13</v>
      </c>
      <c r="Q1051" t="s">
        <v>14</v>
      </c>
      <c r="R1051" s="3">
        <f t="shared" si="65"/>
        <v>45</v>
      </c>
      <c r="S1051">
        <v>45000000</v>
      </c>
      <c r="T1051">
        <v>1997</v>
      </c>
      <c r="U1051">
        <v>4.5999999999999996</v>
      </c>
      <c r="V1051" s="3">
        <f t="shared" si="66"/>
        <v>20.557989000000006</v>
      </c>
      <c r="W1051" s="3"/>
      <c r="AH1051" t="str">
        <v>Morgan J. Freeman</v>
      </c>
      <c r="AI1051" s="4">
        <f t="shared" si="67"/>
        <v>6.35</v>
      </c>
    </row>
    <row r="1052" spans="1:35" x14ac:dyDescent="0.3">
      <c r="A1052" t="s">
        <v>9</v>
      </c>
      <c r="B1052" t="s">
        <v>112</v>
      </c>
      <c r="C1052">
        <v>156</v>
      </c>
      <c r="D1052">
        <v>75530832</v>
      </c>
      <c r="E1052" s="3">
        <f t="shared" si="64"/>
        <v>75.530832000000004</v>
      </c>
      <c r="F1052" t="s">
        <v>356</v>
      </c>
      <c r="G1052" t="s">
        <v>1797</v>
      </c>
      <c r="N1052" t="s">
        <v>2848</v>
      </c>
      <c r="O1052" t="s">
        <v>12</v>
      </c>
      <c r="P1052" t="s">
        <v>13</v>
      </c>
      <c r="Q1052" t="s">
        <v>90</v>
      </c>
      <c r="R1052" s="3">
        <f t="shared" si="65"/>
        <v>55</v>
      </c>
      <c r="S1052">
        <v>55000000</v>
      </c>
      <c r="T1052">
        <v>1999</v>
      </c>
      <c r="U1052">
        <v>6.8</v>
      </c>
      <c r="V1052" s="3">
        <f t="shared" si="66"/>
        <v>20.530832000000004</v>
      </c>
      <c r="W1052" s="3"/>
      <c r="AH1052" t="str">
        <v>Eddie O'Flaherty</v>
      </c>
      <c r="AI1052" s="4">
        <f t="shared" si="67"/>
        <v>6.6</v>
      </c>
    </row>
    <row r="1053" spans="1:35" x14ac:dyDescent="0.3">
      <c r="A1053" t="s">
        <v>9</v>
      </c>
      <c r="B1053" t="s">
        <v>573</v>
      </c>
      <c r="C1053">
        <v>90</v>
      </c>
      <c r="D1053">
        <v>46455802</v>
      </c>
      <c r="E1053" s="3">
        <f t="shared" si="64"/>
        <v>46.455801999999998</v>
      </c>
      <c r="F1053" t="s">
        <v>620</v>
      </c>
      <c r="G1053" t="s">
        <v>918</v>
      </c>
      <c r="N1053" t="s">
        <v>2849</v>
      </c>
      <c r="O1053" t="s">
        <v>12</v>
      </c>
      <c r="P1053" t="s">
        <v>13</v>
      </c>
      <c r="Q1053" t="s">
        <v>90</v>
      </c>
      <c r="R1053" s="3">
        <f t="shared" si="65"/>
        <v>26</v>
      </c>
      <c r="S1053">
        <v>26000000</v>
      </c>
      <c r="T1053">
        <v>2003</v>
      </c>
      <c r="U1053">
        <v>6.2</v>
      </c>
      <c r="V1053" s="3">
        <f t="shared" si="66"/>
        <v>20.455801999999998</v>
      </c>
      <c r="W1053" s="3"/>
      <c r="AH1053" t="str">
        <v>Ricki Stern</v>
      </c>
      <c r="AI1053" s="4">
        <f t="shared" si="67"/>
        <v>7.7</v>
      </c>
    </row>
    <row r="1054" spans="1:35" x14ac:dyDescent="0.3">
      <c r="A1054" t="s">
        <v>9</v>
      </c>
      <c r="B1054" t="s">
        <v>172</v>
      </c>
      <c r="C1054">
        <v>108</v>
      </c>
      <c r="D1054">
        <v>70450000</v>
      </c>
      <c r="E1054" s="3">
        <f t="shared" si="64"/>
        <v>70.45</v>
      </c>
      <c r="F1054" t="s">
        <v>171</v>
      </c>
      <c r="G1054" t="s">
        <v>1792</v>
      </c>
      <c r="H1054" t="s">
        <v>918</v>
      </c>
      <c r="N1054" t="s">
        <v>2850</v>
      </c>
      <c r="O1054" t="s">
        <v>12</v>
      </c>
      <c r="P1054" t="s">
        <v>13</v>
      </c>
      <c r="Q1054" t="s">
        <v>90</v>
      </c>
      <c r="R1054" s="3">
        <f t="shared" si="65"/>
        <v>50</v>
      </c>
      <c r="S1054">
        <v>50000000</v>
      </c>
      <c r="T1054">
        <v>1996</v>
      </c>
      <c r="U1054">
        <v>6</v>
      </c>
      <c r="V1054" s="3">
        <f t="shared" si="66"/>
        <v>20.450000000000003</v>
      </c>
      <c r="W1054" s="3"/>
      <c r="AH1054" t="str">
        <v>Paul Schrader</v>
      </c>
      <c r="AI1054" s="4">
        <f t="shared" si="67"/>
        <v>5.7666666666666657</v>
      </c>
    </row>
    <row r="1055" spans="1:35" x14ac:dyDescent="0.3">
      <c r="A1055" t="s">
        <v>9</v>
      </c>
      <c r="B1055" t="s">
        <v>536</v>
      </c>
      <c r="C1055">
        <v>89</v>
      </c>
      <c r="D1055">
        <v>21378000</v>
      </c>
      <c r="E1055" s="3">
        <f t="shared" si="64"/>
        <v>21.378</v>
      </c>
      <c r="F1055" t="s">
        <v>1786</v>
      </c>
      <c r="G1055" t="s">
        <v>620</v>
      </c>
      <c r="N1055" t="s">
        <v>2851</v>
      </c>
      <c r="O1055" t="s">
        <v>12</v>
      </c>
      <c r="P1055" t="s">
        <v>13</v>
      </c>
      <c r="Q1055" t="s">
        <v>90</v>
      </c>
      <c r="R1055" s="3">
        <f t="shared" si="65"/>
        <v>1</v>
      </c>
      <c r="S1055">
        <v>1000000</v>
      </c>
      <c r="T1055">
        <v>1980</v>
      </c>
      <c r="U1055">
        <v>6.8</v>
      </c>
      <c r="V1055" s="3">
        <f t="shared" si="66"/>
        <v>20.378</v>
      </c>
      <c r="W1055" s="3"/>
      <c r="AH1055" t="str">
        <v>Richard Dutcher</v>
      </c>
      <c r="AI1055" s="4">
        <f t="shared" si="67"/>
        <v>7.2</v>
      </c>
    </row>
    <row r="1056" spans="1:35" x14ac:dyDescent="0.3">
      <c r="A1056" t="s">
        <v>9</v>
      </c>
      <c r="B1056" t="s">
        <v>1295</v>
      </c>
      <c r="C1056">
        <v>98</v>
      </c>
      <c r="D1056">
        <v>30306281</v>
      </c>
      <c r="E1056" s="3">
        <f t="shared" si="64"/>
        <v>30.306280999999998</v>
      </c>
      <c r="F1056" t="s">
        <v>205</v>
      </c>
      <c r="G1056" t="s">
        <v>356</v>
      </c>
      <c r="N1056" t="s">
        <v>2852</v>
      </c>
      <c r="O1056" t="s">
        <v>12</v>
      </c>
      <c r="P1056" t="s">
        <v>13</v>
      </c>
      <c r="Q1056" t="s">
        <v>90</v>
      </c>
      <c r="R1056" s="3">
        <f t="shared" si="65"/>
        <v>10</v>
      </c>
      <c r="S1056">
        <v>10000000</v>
      </c>
      <c r="T1056">
        <v>2002</v>
      </c>
      <c r="U1056">
        <v>5.6</v>
      </c>
      <c r="V1056" s="3">
        <f t="shared" si="66"/>
        <v>20.306280999999998</v>
      </c>
      <c r="W1056" s="3"/>
      <c r="AH1056" t="str">
        <v>Eric Schaeffer</v>
      </c>
      <c r="AI1056" s="4">
        <f t="shared" si="67"/>
        <v>6</v>
      </c>
    </row>
    <row r="1057" spans="1:35" x14ac:dyDescent="0.3">
      <c r="A1057" t="s">
        <v>9</v>
      </c>
      <c r="B1057" t="s">
        <v>602</v>
      </c>
      <c r="C1057">
        <v>131</v>
      </c>
      <c r="D1057">
        <v>50300000</v>
      </c>
      <c r="E1057" s="3">
        <f t="shared" si="64"/>
        <v>50.3</v>
      </c>
      <c r="F1057" t="s">
        <v>171</v>
      </c>
      <c r="G1057" t="s">
        <v>134</v>
      </c>
      <c r="H1057" t="s">
        <v>918</v>
      </c>
      <c r="N1057" t="s">
        <v>2853</v>
      </c>
      <c r="O1057" t="s">
        <v>12</v>
      </c>
      <c r="P1057" t="s">
        <v>17</v>
      </c>
      <c r="Q1057" t="s">
        <v>24</v>
      </c>
      <c r="R1057" s="3">
        <f t="shared" si="65"/>
        <v>30</v>
      </c>
      <c r="S1057">
        <v>30000000</v>
      </c>
      <c r="T1057">
        <v>1985</v>
      </c>
      <c r="U1057">
        <v>6.3</v>
      </c>
      <c r="V1057" s="3">
        <f t="shared" si="66"/>
        <v>20.299999999999997</v>
      </c>
      <c r="W1057" s="3"/>
      <c r="AH1057" t="str">
        <v>Henry Alex Rubin</v>
      </c>
      <c r="AI1057" s="4">
        <f t="shared" si="67"/>
        <v>7.8</v>
      </c>
    </row>
    <row r="1058" spans="1:35" x14ac:dyDescent="0.3">
      <c r="A1058" t="s">
        <v>9</v>
      </c>
      <c r="B1058" t="s">
        <v>621</v>
      </c>
      <c r="C1058">
        <v>92</v>
      </c>
      <c r="D1058">
        <v>55291815</v>
      </c>
      <c r="E1058" s="3">
        <f t="shared" si="64"/>
        <v>55.291815</v>
      </c>
      <c r="F1058" t="s">
        <v>205</v>
      </c>
      <c r="N1058" t="s">
        <v>2854</v>
      </c>
      <c r="O1058" t="s">
        <v>12</v>
      </c>
      <c r="P1058" t="s">
        <v>13</v>
      </c>
      <c r="Q1058" t="s">
        <v>90</v>
      </c>
      <c r="R1058" s="3">
        <f t="shared" si="65"/>
        <v>35</v>
      </c>
      <c r="S1058">
        <v>35000000</v>
      </c>
      <c r="T1058">
        <v>2016</v>
      </c>
      <c r="U1058">
        <v>6</v>
      </c>
      <c r="V1058" s="3">
        <f t="shared" si="66"/>
        <v>20.291815</v>
      </c>
      <c r="W1058" s="3"/>
      <c r="AH1058" t="str">
        <v>Nadine Labaki</v>
      </c>
      <c r="AI1058" s="4">
        <f t="shared" si="67"/>
        <v>7.2</v>
      </c>
    </row>
    <row r="1059" spans="1:35" x14ac:dyDescent="0.3">
      <c r="A1059" t="s">
        <v>9</v>
      </c>
      <c r="B1059" t="s">
        <v>269</v>
      </c>
      <c r="C1059">
        <v>109</v>
      </c>
      <c r="D1059">
        <v>80281096</v>
      </c>
      <c r="E1059" s="3">
        <f t="shared" si="64"/>
        <v>80.281096000000005</v>
      </c>
      <c r="F1059" t="s">
        <v>171</v>
      </c>
      <c r="G1059" t="s">
        <v>620</v>
      </c>
      <c r="H1059" t="s">
        <v>1787</v>
      </c>
      <c r="I1059" t="s">
        <v>918</v>
      </c>
      <c r="N1059" t="s">
        <v>2855</v>
      </c>
      <c r="O1059" t="s">
        <v>12</v>
      </c>
      <c r="P1059" t="s">
        <v>13</v>
      </c>
      <c r="Q1059" t="s">
        <v>14</v>
      </c>
      <c r="R1059" s="3">
        <f t="shared" si="65"/>
        <v>60</v>
      </c>
      <c r="S1059">
        <v>60000000</v>
      </c>
      <c r="T1059">
        <v>2004</v>
      </c>
      <c r="U1059">
        <v>5.6</v>
      </c>
      <c r="V1059" s="3">
        <f t="shared" si="66"/>
        <v>20.281096000000005</v>
      </c>
      <c r="W1059" s="3"/>
      <c r="AH1059" t="str">
        <v>Neema Barnette</v>
      </c>
      <c r="AI1059" s="4">
        <f t="shared" si="67"/>
        <v>5.3</v>
      </c>
    </row>
    <row r="1060" spans="1:35" x14ac:dyDescent="0.3">
      <c r="A1060" t="s">
        <v>9</v>
      </c>
      <c r="B1060" t="s">
        <v>159</v>
      </c>
      <c r="C1060">
        <v>109</v>
      </c>
      <c r="D1060">
        <v>26236603</v>
      </c>
      <c r="E1060" s="3">
        <f t="shared" si="64"/>
        <v>26.236602999999999</v>
      </c>
      <c r="F1060" t="s">
        <v>356</v>
      </c>
      <c r="G1060" t="s">
        <v>1797</v>
      </c>
      <c r="N1060" t="s">
        <v>2856</v>
      </c>
      <c r="O1060" t="s">
        <v>12</v>
      </c>
      <c r="P1060" t="s">
        <v>13</v>
      </c>
      <c r="Q1060" t="s">
        <v>90</v>
      </c>
      <c r="R1060" s="3">
        <f t="shared" si="65"/>
        <v>6</v>
      </c>
      <c r="S1060">
        <v>6000000</v>
      </c>
      <c r="T1060">
        <v>2008</v>
      </c>
      <c r="U1060">
        <v>7.9</v>
      </c>
      <c r="V1060" s="3">
        <f t="shared" si="66"/>
        <v>20.236602999999999</v>
      </c>
      <c r="W1060" s="3"/>
      <c r="AH1060" t="str">
        <v>Gareth Edwards</v>
      </c>
      <c r="AI1060" s="4">
        <f t="shared" si="67"/>
        <v>6.4</v>
      </c>
    </row>
    <row r="1061" spans="1:35" x14ac:dyDescent="0.3">
      <c r="A1061" t="s">
        <v>9</v>
      </c>
      <c r="B1061" t="s">
        <v>301</v>
      </c>
      <c r="C1061">
        <v>80</v>
      </c>
      <c r="D1061">
        <v>100169068</v>
      </c>
      <c r="E1061" s="3">
        <f t="shared" si="64"/>
        <v>100.169068</v>
      </c>
      <c r="F1061" t="s">
        <v>134</v>
      </c>
      <c r="G1061" t="s">
        <v>1790</v>
      </c>
      <c r="H1061" t="s">
        <v>205</v>
      </c>
      <c r="I1061" t="s">
        <v>1789</v>
      </c>
      <c r="N1061" t="s">
        <v>2857</v>
      </c>
      <c r="O1061" t="s">
        <v>12</v>
      </c>
      <c r="P1061" t="s">
        <v>13</v>
      </c>
      <c r="Q1061" t="s">
        <v>24</v>
      </c>
      <c r="R1061" s="3">
        <f t="shared" si="65"/>
        <v>80</v>
      </c>
      <c r="S1061">
        <v>80000000</v>
      </c>
      <c r="T1061">
        <v>2010</v>
      </c>
      <c r="U1061">
        <v>4.5999999999999996</v>
      </c>
      <c r="V1061" s="3">
        <f t="shared" si="66"/>
        <v>20.169067999999996</v>
      </c>
      <c r="W1061" s="3"/>
      <c r="AH1061" t="str">
        <v>Lucio Fulci</v>
      </c>
      <c r="AI1061" s="4">
        <f t="shared" si="67"/>
        <v>6.9</v>
      </c>
    </row>
    <row r="1062" spans="1:35" x14ac:dyDescent="0.3">
      <c r="A1062" t="s">
        <v>9</v>
      </c>
      <c r="B1062" t="s">
        <v>693</v>
      </c>
      <c r="C1062">
        <v>87</v>
      </c>
      <c r="D1062">
        <v>54132596</v>
      </c>
      <c r="E1062" s="3">
        <f t="shared" si="64"/>
        <v>54.132595999999999</v>
      </c>
      <c r="F1062" t="s">
        <v>171</v>
      </c>
      <c r="G1062" t="s">
        <v>134</v>
      </c>
      <c r="H1062" t="s">
        <v>1790</v>
      </c>
      <c r="I1062" t="s">
        <v>205</v>
      </c>
      <c r="J1062" t="s">
        <v>1789</v>
      </c>
      <c r="K1062" t="s">
        <v>1786</v>
      </c>
      <c r="L1062" t="s">
        <v>1787</v>
      </c>
      <c r="N1062" t="s">
        <v>2858</v>
      </c>
      <c r="O1062" t="s">
        <v>12</v>
      </c>
      <c r="P1062" t="s">
        <v>397</v>
      </c>
      <c r="Q1062" t="s">
        <v>24</v>
      </c>
      <c r="R1062" s="3">
        <f t="shared" si="65"/>
        <v>34</v>
      </c>
      <c r="S1062">
        <v>34000000</v>
      </c>
      <c r="T1062">
        <v>2007</v>
      </c>
      <c r="U1062">
        <v>6.3</v>
      </c>
      <c r="V1062" s="3">
        <f t="shared" si="66"/>
        <v>20.132595999999999</v>
      </c>
      <c r="W1062" s="3"/>
      <c r="AH1062" t="str">
        <v>FabiÃ¡n Bielinsky</v>
      </c>
      <c r="AI1062" s="4">
        <f t="shared" si="67"/>
        <v>7.9</v>
      </c>
    </row>
    <row r="1063" spans="1:35" x14ac:dyDescent="0.3">
      <c r="A1063" t="s">
        <v>111</v>
      </c>
      <c r="B1063" t="s">
        <v>158</v>
      </c>
      <c r="C1063">
        <v>97</v>
      </c>
      <c r="D1063">
        <v>45089048</v>
      </c>
      <c r="E1063" s="3">
        <f t="shared" si="64"/>
        <v>45.089047999999998</v>
      </c>
      <c r="F1063" t="s">
        <v>356</v>
      </c>
      <c r="G1063" t="s">
        <v>1788</v>
      </c>
      <c r="H1063" t="s">
        <v>1787</v>
      </c>
      <c r="N1063" t="s">
        <v>2859</v>
      </c>
      <c r="O1063" t="s">
        <v>12</v>
      </c>
      <c r="P1063" t="s">
        <v>756</v>
      </c>
      <c r="Q1063" t="s">
        <v>14</v>
      </c>
      <c r="R1063" s="3">
        <f t="shared" si="65"/>
        <v>25</v>
      </c>
      <c r="S1063">
        <v>25000000</v>
      </c>
      <c r="T1063">
        <v>2014</v>
      </c>
      <c r="U1063">
        <v>6.5</v>
      </c>
      <c r="V1063" s="3">
        <f t="shared" si="66"/>
        <v>20.089047999999998</v>
      </c>
      <c r="W1063" s="3"/>
      <c r="AH1063" t="str">
        <v>Bruce Dellis</v>
      </c>
      <c r="AI1063" s="4">
        <f t="shared" si="67"/>
        <v>4.8</v>
      </c>
    </row>
    <row r="1064" spans="1:35" x14ac:dyDescent="0.3">
      <c r="A1064" t="s">
        <v>9</v>
      </c>
      <c r="B1064" t="s">
        <v>852</v>
      </c>
      <c r="C1064">
        <v>85</v>
      </c>
      <c r="D1064">
        <v>28563926</v>
      </c>
      <c r="E1064" s="3">
        <f t="shared" si="64"/>
        <v>28.563925999999999</v>
      </c>
      <c r="F1064" t="s">
        <v>356</v>
      </c>
      <c r="G1064" t="s">
        <v>918</v>
      </c>
      <c r="N1064" t="s">
        <v>2860</v>
      </c>
      <c r="O1064" t="s">
        <v>12</v>
      </c>
      <c r="P1064" t="s">
        <v>13</v>
      </c>
      <c r="Q1064" t="s">
        <v>14</v>
      </c>
      <c r="R1064" s="3">
        <f t="shared" si="65"/>
        <v>8.5</v>
      </c>
      <c r="S1064">
        <v>8500000</v>
      </c>
      <c r="T1064">
        <v>2002</v>
      </c>
      <c r="U1064">
        <v>5</v>
      </c>
      <c r="V1064" s="3">
        <f t="shared" si="66"/>
        <v>20.063925999999999</v>
      </c>
      <c r="W1064" s="3"/>
      <c r="AH1064" t="str">
        <v>Julian Schnabel</v>
      </c>
      <c r="AI1064" s="4">
        <f t="shared" si="67"/>
        <v>6.9</v>
      </c>
    </row>
    <row r="1065" spans="1:35" x14ac:dyDescent="0.3">
      <c r="A1065" t="s">
        <v>9</v>
      </c>
      <c r="B1065" t="s">
        <v>1114</v>
      </c>
      <c r="C1065">
        <v>100</v>
      </c>
      <c r="D1065">
        <v>35054909</v>
      </c>
      <c r="E1065" s="3">
        <f t="shared" si="64"/>
        <v>35.054909000000002</v>
      </c>
      <c r="F1065" t="s">
        <v>1792</v>
      </c>
      <c r="G1065" t="s">
        <v>356</v>
      </c>
      <c r="N1065" t="s">
        <v>2861</v>
      </c>
      <c r="O1065" t="s">
        <v>12</v>
      </c>
      <c r="P1065" t="s">
        <v>13</v>
      </c>
      <c r="Q1065" t="s">
        <v>90</v>
      </c>
      <c r="R1065" s="3">
        <f t="shared" si="65"/>
        <v>15</v>
      </c>
      <c r="S1065">
        <v>15000000</v>
      </c>
      <c r="T1065">
        <v>2011</v>
      </c>
      <c r="U1065">
        <v>7.8</v>
      </c>
      <c r="V1065" s="3">
        <f t="shared" si="66"/>
        <v>20.054909000000002</v>
      </c>
      <c r="W1065" s="3"/>
      <c r="AH1065" t="str">
        <v>Steve Buscemi</v>
      </c>
      <c r="AI1065" s="4">
        <f t="shared" si="67"/>
        <v>6.9</v>
      </c>
    </row>
    <row r="1066" spans="1:35" x14ac:dyDescent="0.3">
      <c r="A1066" t="s">
        <v>9</v>
      </c>
      <c r="B1066" t="s">
        <v>124</v>
      </c>
      <c r="C1066">
        <v>130</v>
      </c>
      <c r="D1066">
        <v>80033643</v>
      </c>
      <c r="E1066" s="3">
        <f t="shared" si="64"/>
        <v>80.033642999999998</v>
      </c>
      <c r="F1066" t="s">
        <v>171</v>
      </c>
      <c r="G1066" t="s">
        <v>1792</v>
      </c>
      <c r="H1066" t="s">
        <v>1796</v>
      </c>
      <c r="I1066" t="s">
        <v>918</v>
      </c>
      <c r="N1066" t="s">
        <v>2862</v>
      </c>
      <c r="O1066" t="s">
        <v>12</v>
      </c>
      <c r="P1066" t="s">
        <v>13</v>
      </c>
      <c r="Q1066" t="s">
        <v>14</v>
      </c>
      <c r="R1066" s="3">
        <f t="shared" si="65"/>
        <v>60</v>
      </c>
      <c r="S1066">
        <v>60000000</v>
      </c>
      <c r="T1066">
        <v>2012</v>
      </c>
      <c r="U1066">
        <v>7</v>
      </c>
      <c r="V1066" s="3">
        <f t="shared" si="66"/>
        <v>20.033642999999998</v>
      </c>
      <c r="W1066" s="3"/>
      <c r="AH1066" t="str">
        <v>Lucky McKee</v>
      </c>
      <c r="AI1066" s="4">
        <f t="shared" si="67"/>
        <v>6.7</v>
      </c>
    </row>
    <row r="1067" spans="1:35" x14ac:dyDescent="0.3">
      <c r="A1067" t="s">
        <v>9</v>
      </c>
      <c r="B1067" t="s">
        <v>78</v>
      </c>
      <c r="C1067">
        <v>106</v>
      </c>
      <c r="D1067">
        <v>35007180</v>
      </c>
      <c r="E1067" s="3">
        <f t="shared" si="64"/>
        <v>35.007179999999998</v>
      </c>
      <c r="F1067" t="s">
        <v>171</v>
      </c>
      <c r="G1067" t="s">
        <v>1792</v>
      </c>
      <c r="H1067" t="s">
        <v>356</v>
      </c>
      <c r="I1067" t="s">
        <v>918</v>
      </c>
      <c r="N1067" t="s">
        <v>2863</v>
      </c>
      <c r="O1067" t="s">
        <v>12</v>
      </c>
      <c r="P1067" t="s">
        <v>13</v>
      </c>
      <c r="Q1067" t="s">
        <v>14</v>
      </c>
      <c r="R1067" s="3">
        <f t="shared" si="65"/>
        <v>15</v>
      </c>
      <c r="S1067">
        <v>15000000</v>
      </c>
      <c r="T1067">
        <v>2000</v>
      </c>
      <c r="U1067">
        <v>5.6</v>
      </c>
      <c r="V1067" s="3">
        <f t="shared" si="66"/>
        <v>20.007179999999998</v>
      </c>
      <c r="W1067" s="3"/>
      <c r="AH1067" t="str">
        <v>Quentin Dupieux</v>
      </c>
      <c r="AI1067" s="4">
        <f t="shared" si="67"/>
        <v>5.8</v>
      </c>
    </row>
    <row r="1068" spans="1:35" x14ac:dyDescent="0.3">
      <c r="A1068" t="s">
        <v>9</v>
      </c>
      <c r="B1068" t="s">
        <v>129</v>
      </c>
      <c r="C1068">
        <v>106</v>
      </c>
      <c r="D1068">
        <v>94999143</v>
      </c>
      <c r="E1068" s="3">
        <f t="shared" si="64"/>
        <v>94.999143000000004</v>
      </c>
      <c r="F1068" t="s">
        <v>356</v>
      </c>
      <c r="G1068" t="s">
        <v>1796</v>
      </c>
      <c r="H1068" t="s">
        <v>1787</v>
      </c>
      <c r="I1068" t="s">
        <v>918</v>
      </c>
      <c r="N1068" t="s">
        <v>2864</v>
      </c>
      <c r="O1068" t="s">
        <v>12</v>
      </c>
      <c r="P1068" t="s">
        <v>13</v>
      </c>
      <c r="Q1068" t="s">
        <v>14</v>
      </c>
      <c r="R1068" s="3">
        <f t="shared" si="65"/>
        <v>75</v>
      </c>
      <c r="S1068">
        <v>75000000</v>
      </c>
      <c r="T1068">
        <v>2000</v>
      </c>
      <c r="U1068">
        <v>7.2</v>
      </c>
      <c r="V1068" s="3">
        <f t="shared" si="66"/>
        <v>19.999143000000004</v>
      </c>
      <c r="W1068" s="3"/>
      <c r="AH1068" t="str">
        <v>Darren Stein</v>
      </c>
      <c r="AI1068" s="4">
        <f t="shared" si="67"/>
        <v>5.4</v>
      </c>
    </row>
    <row r="1069" spans="1:35" x14ac:dyDescent="0.3">
      <c r="A1069" t="s">
        <v>9</v>
      </c>
      <c r="B1069" t="s">
        <v>164</v>
      </c>
      <c r="C1069">
        <v>119</v>
      </c>
      <c r="D1069">
        <v>129995817</v>
      </c>
      <c r="E1069" s="3">
        <f t="shared" si="64"/>
        <v>129.99581699999999</v>
      </c>
      <c r="F1069" t="s">
        <v>134</v>
      </c>
      <c r="G1069" t="s">
        <v>1787</v>
      </c>
      <c r="H1069" t="s">
        <v>918</v>
      </c>
      <c r="N1069" t="s">
        <v>2865</v>
      </c>
      <c r="O1069" t="s">
        <v>12</v>
      </c>
      <c r="P1069" t="s">
        <v>13</v>
      </c>
      <c r="Q1069" t="s">
        <v>14</v>
      </c>
      <c r="R1069" s="3">
        <f t="shared" si="65"/>
        <v>110</v>
      </c>
      <c r="S1069">
        <v>110000000</v>
      </c>
      <c r="T1069">
        <v>2015</v>
      </c>
      <c r="U1069">
        <v>6.3</v>
      </c>
      <c r="V1069" s="3">
        <f t="shared" si="66"/>
        <v>19.995816999999988</v>
      </c>
      <c r="W1069" s="3"/>
      <c r="AH1069" t="str">
        <v>Nick Tomnay</v>
      </c>
      <c r="AI1069" s="4">
        <f t="shared" si="67"/>
        <v>6.8</v>
      </c>
    </row>
    <row r="1070" spans="1:35" x14ac:dyDescent="0.3">
      <c r="A1070" t="s">
        <v>9</v>
      </c>
      <c r="B1070" t="s">
        <v>1237</v>
      </c>
      <c r="C1070">
        <v>109</v>
      </c>
      <c r="D1070">
        <v>31990064</v>
      </c>
      <c r="E1070" s="3">
        <f t="shared" si="64"/>
        <v>31.990064</v>
      </c>
      <c r="F1070" t="s">
        <v>356</v>
      </c>
      <c r="G1070" t="s">
        <v>1796</v>
      </c>
      <c r="H1070" t="s">
        <v>1788</v>
      </c>
      <c r="N1070" t="s">
        <v>2866</v>
      </c>
      <c r="O1070" t="s">
        <v>12</v>
      </c>
      <c r="P1070" t="s">
        <v>13</v>
      </c>
      <c r="Q1070" t="s">
        <v>14</v>
      </c>
      <c r="R1070" s="3">
        <f t="shared" si="65"/>
        <v>12</v>
      </c>
      <c r="S1070">
        <v>12000000</v>
      </c>
      <c r="T1070">
        <v>2015</v>
      </c>
      <c r="U1070">
        <v>6.4</v>
      </c>
      <c r="V1070" s="3">
        <f t="shared" si="66"/>
        <v>19.990064</v>
      </c>
      <c r="W1070" s="3"/>
      <c r="AH1070" t="str">
        <v>Carl Franklin</v>
      </c>
      <c r="AI1070" s="4">
        <f t="shared" si="67"/>
        <v>6.6000000000000005</v>
      </c>
    </row>
    <row r="1071" spans="1:35" x14ac:dyDescent="0.3">
      <c r="A1071" t="s">
        <v>9</v>
      </c>
      <c r="B1071" t="s">
        <v>22</v>
      </c>
      <c r="C1071">
        <v>130</v>
      </c>
      <c r="D1071">
        <v>234903076</v>
      </c>
      <c r="E1071" s="3">
        <f t="shared" si="64"/>
        <v>234.903076</v>
      </c>
      <c r="F1071" t="s">
        <v>134</v>
      </c>
      <c r="G1071" t="s">
        <v>1789</v>
      </c>
      <c r="H1071" t="s">
        <v>1786</v>
      </c>
      <c r="N1071" t="s">
        <v>2867</v>
      </c>
      <c r="O1071" t="s">
        <v>12</v>
      </c>
      <c r="P1071" t="s">
        <v>13</v>
      </c>
      <c r="Q1071" t="s">
        <v>24</v>
      </c>
      <c r="R1071" s="3">
        <f t="shared" si="65"/>
        <v>215</v>
      </c>
      <c r="S1071">
        <v>215000000</v>
      </c>
      <c r="T1071">
        <v>2013</v>
      </c>
      <c r="U1071">
        <v>6.4</v>
      </c>
      <c r="V1071" s="3">
        <f t="shared" si="66"/>
        <v>19.903075999999999</v>
      </c>
      <c r="W1071" s="3"/>
      <c r="AH1071" t="str">
        <v>Peter Landesman</v>
      </c>
      <c r="AI1071" s="4">
        <f t="shared" si="67"/>
        <v>7.1</v>
      </c>
    </row>
    <row r="1072" spans="1:35" x14ac:dyDescent="0.3">
      <c r="A1072" t="s">
        <v>9</v>
      </c>
      <c r="B1072" t="s">
        <v>1486</v>
      </c>
      <c r="C1072">
        <v>90</v>
      </c>
      <c r="D1072">
        <v>24809547</v>
      </c>
      <c r="E1072" s="3">
        <f t="shared" si="64"/>
        <v>24.809546999999998</v>
      </c>
      <c r="F1072" t="s">
        <v>205</v>
      </c>
      <c r="G1072" t="s">
        <v>356</v>
      </c>
      <c r="N1072" t="s">
        <v>2868</v>
      </c>
      <c r="O1072" t="s">
        <v>12</v>
      </c>
      <c r="P1072" t="s">
        <v>13</v>
      </c>
      <c r="Q1072" t="s">
        <v>90</v>
      </c>
      <c r="R1072" s="3">
        <f t="shared" si="65"/>
        <v>5</v>
      </c>
      <c r="S1072">
        <v>5000000</v>
      </c>
      <c r="T1072">
        <v>2011</v>
      </c>
      <c r="U1072">
        <v>6.4</v>
      </c>
      <c r="V1072" s="3">
        <f t="shared" si="66"/>
        <v>19.809546999999998</v>
      </c>
      <c r="W1072" s="3"/>
      <c r="AH1072" t="str">
        <v>Ben Wheatley</v>
      </c>
      <c r="AI1072" s="4">
        <f t="shared" si="67"/>
        <v>6.3</v>
      </c>
    </row>
    <row r="1073" spans="1:35" x14ac:dyDescent="0.3">
      <c r="A1073" t="s">
        <v>9</v>
      </c>
      <c r="B1073" t="s">
        <v>1190</v>
      </c>
      <c r="C1073">
        <v>84</v>
      </c>
      <c r="D1073">
        <v>27979400</v>
      </c>
      <c r="E1073" s="3">
        <f t="shared" si="64"/>
        <v>27.979399999999998</v>
      </c>
      <c r="F1073" t="s">
        <v>171</v>
      </c>
      <c r="G1073" t="s">
        <v>205</v>
      </c>
      <c r="H1073" t="s">
        <v>1792</v>
      </c>
      <c r="N1073" t="s">
        <v>2869</v>
      </c>
      <c r="O1073" t="s">
        <v>12</v>
      </c>
      <c r="P1073" t="s">
        <v>13</v>
      </c>
      <c r="Q1073" t="s">
        <v>14</v>
      </c>
      <c r="R1073" s="3">
        <f t="shared" si="65"/>
        <v>8.1999999999999993</v>
      </c>
      <c r="S1073">
        <v>8200000</v>
      </c>
      <c r="T1073">
        <v>1993</v>
      </c>
      <c r="U1073">
        <v>6.1</v>
      </c>
      <c r="V1073" s="3">
        <f t="shared" si="66"/>
        <v>19.779399999999999</v>
      </c>
      <c r="W1073" s="3"/>
      <c r="AH1073" t="str">
        <v>Lloyd Kaufman</v>
      </c>
      <c r="AI1073" s="4">
        <f t="shared" si="67"/>
        <v>6.2</v>
      </c>
    </row>
    <row r="1074" spans="1:35" x14ac:dyDescent="0.3">
      <c r="A1074" t="s">
        <v>9</v>
      </c>
      <c r="B1074" t="s">
        <v>773</v>
      </c>
      <c r="C1074">
        <v>93</v>
      </c>
      <c r="D1074">
        <v>39737645</v>
      </c>
      <c r="E1074" s="3">
        <f t="shared" si="64"/>
        <v>39.737645000000001</v>
      </c>
      <c r="F1074" t="s">
        <v>134</v>
      </c>
      <c r="G1074" t="s">
        <v>205</v>
      </c>
      <c r="N1074" t="s">
        <v>2870</v>
      </c>
      <c r="O1074" t="s">
        <v>12</v>
      </c>
      <c r="P1074" t="s">
        <v>13</v>
      </c>
      <c r="Q1074" t="s">
        <v>14</v>
      </c>
      <c r="R1074" s="3">
        <f t="shared" si="65"/>
        <v>20</v>
      </c>
      <c r="S1074">
        <v>20000000</v>
      </c>
      <c r="T1074">
        <v>2007</v>
      </c>
      <c r="U1074">
        <v>2.2999999999999998</v>
      </c>
      <c r="V1074" s="3">
        <f t="shared" si="66"/>
        <v>19.737645000000001</v>
      </c>
      <c r="W1074" s="3"/>
      <c r="AH1074" t="str">
        <v>Alex Smith</v>
      </c>
      <c r="AI1074" s="4">
        <f t="shared" si="67"/>
        <v>6.1</v>
      </c>
    </row>
    <row r="1075" spans="1:35" x14ac:dyDescent="0.3">
      <c r="A1075" t="s">
        <v>9</v>
      </c>
      <c r="B1075" t="s">
        <v>261</v>
      </c>
      <c r="C1075">
        <v>142</v>
      </c>
      <c r="D1075">
        <v>44700000</v>
      </c>
      <c r="E1075" s="3">
        <f t="shared" si="64"/>
        <v>44.7</v>
      </c>
      <c r="F1075" t="s">
        <v>1792</v>
      </c>
      <c r="G1075" t="s">
        <v>356</v>
      </c>
      <c r="N1075" t="s">
        <v>2871</v>
      </c>
      <c r="O1075" t="s">
        <v>12</v>
      </c>
      <c r="P1075" t="s">
        <v>13</v>
      </c>
      <c r="Q1075" t="s">
        <v>90</v>
      </c>
      <c r="R1075" s="3">
        <f t="shared" si="65"/>
        <v>25</v>
      </c>
      <c r="S1075">
        <v>25000000</v>
      </c>
      <c r="T1075">
        <v>1983</v>
      </c>
      <c r="U1075">
        <v>8.3000000000000007</v>
      </c>
      <c r="V1075" s="3">
        <f t="shared" si="66"/>
        <v>19.700000000000003</v>
      </c>
      <c r="W1075" s="3"/>
      <c r="AH1075" t="str">
        <v>Alex Craig Mann</v>
      </c>
      <c r="AI1075" s="4">
        <f t="shared" si="67"/>
        <v>4.5999999999999996</v>
      </c>
    </row>
    <row r="1076" spans="1:35" x14ac:dyDescent="0.3">
      <c r="A1076" t="s">
        <v>9</v>
      </c>
      <c r="B1076" t="s">
        <v>1231</v>
      </c>
      <c r="C1076">
        <v>89</v>
      </c>
      <c r="D1076">
        <v>31691811</v>
      </c>
      <c r="E1076" s="3">
        <f t="shared" si="64"/>
        <v>31.691811000000001</v>
      </c>
      <c r="F1076" t="s">
        <v>620</v>
      </c>
      <c r="G1076" t="s">
        <v>1787</v>
      </c>
      <c r="H1076" t="s">
        <v>918</v>
      </c>
      <c r="N1076" t="s">
        <v>2872</v>
      </c>
      <c r="O1076" t="s">
        <v>12</v>
      </c>
      <c r="P1076" t="s">
        <v>13</v>
      </c>
      <c r="Q1076" t="s">
        <v>90</v>
      </c>
      <c r="R1076" s="3">
        <f t="shared" si="65"/>
        <v>12</v>
      </c>
      <c r="S1076">
        <v>12000000</v>
      </c>
      <c r="T1076">
        <v>2008</v>
      </c>
      <c r="U1076">
        <v>6</v>
      </c>
      <c r="V1076" s="3">
        <f t="shared" si="66"/>
        <v>19.691811000000001</v>
      </c>
      <c r="W1076" s="3"/>
      <c r="AH1076" t="str">
        <v>Josef Rusnak</v>
      </c>
      <c r="AI1076" s="4">
        <f t="shared" si="67"/>
        <v>7</v>
      </c>
    </row>
    <row r="1077" spans="1:35" x14ac:dyDescent="0.3">
      <c r="A1077" t="s">
        <v>9</v>
      </c>
      <c r="B1077" t="s">
        <v>1152</v>
      </c>
      <c r="C1077">
        <v>96</v>
      </c>
      <c r="D1077">
        <v>31597131</v>
      </c>
      <c r="E1077" s="3">
        <f t="shared" si="64"/>
        <v>31.597131000000001</v>
      </c>
      <c r="F1077" t="s">
        <v>356</v>
      </c>
      <c r="G1077" t="s">
        <v>918</v>
      </c>
      <c r="N1077" t="s">
        <v>2873</v>
      </c>
      <c r="O1077" t="s">
        <v>12</v>
      </c>
      <c r="P1077" t="s">
        <v>13</v>
      </c>
      <c r="Q1077" t="s">
        <v>90</v>
      </c>
      <c r="R1077" s="3">
        <f t="shared" si="65"/>
        <v>12</v>
      </c>
      <c r="S1077">
        <v>12000000</v>
      </c>
      <c r="T1077">
        <v>2002</v>
      </c>
      <c r="U1077">
        <v>6.8</v>
      </c>
      <c r="V1077" s="3">
        <f t="shared" si="66"/>
        <v>19.597131000000001</v>
      </c>
      <c r="W1077" s="3"/>
      <c r="AH1077" t="str">
        <v>David Cronenberg</v>
      </c>
      <c r="AI1077" s="4">
        <f t="shared" si="67"/>
        <v>7.06</v>
      </c>
    </row>
    <row r="1078" spans="1:35" x14ac:dyDescent="0.3">
      <c r="A1078" t="s">
        <v>9</v>
      </c>
      <c r="B1078" t="s">
        <v>578</v>
      </c>
      <c r="C1078">
        <v>98</v>
      </c>
      <c r="D1078">
        <v>59588068</v>
      </c>
      <c r="E1078" s="3">
        <f t="shared" si="64"/>
        <v>59.588068</v>
      </c>
      <c r="F1078" t="s">
        <v>620</v>
      </c>
      <c r="G1078" t="s">
        <v>1796</v>
      </c>
      <c r="H1078" t="s">
        <v>918</v>
      </c>
      <c r="N1078" t="s">
        <v>2874</v>
      </c>
      <c r="O1078" t="s">
        <v>12</v>
      </c>
      <c r="P1078" t="s">
        <v>13</v>
      </c>
      <c r="Q1078" t="s">
        <v>90</v>
      </c>
      <c r="R1078" s="3">
        <f t="shared" si="65"/>
        <v>40</v>
      </c>
      <c r="S1078">
        <v>40000000</v>
      </c>
      <c r="T1078">
        <v>2003</v>
      </c>
      <c r="U1078">
        <v>5.8</v>
      </c>
      <c r="V1078" s="3">
        <f t="shared" si="66"/>
        <v>19.588068</v>
      </c>
      <c r="W1078" s="3"/>
      <c r="AH1078" t="str">
        <v>Joshua Oppenheimer</v>
      </c>
      <c r="AI1078" s="4">
        <f t="shared" si="67"/>
        <v>8.1999999999999993</v>
      </c>
    </row>
    <row r="1079" spans="1:35" x14ac:dyDescent="0.3">
      <c r="A1079" t="s">
        <v>9</v>
      </c>
      <c r="B1079" t="s">
        <v>413</v>
      </c>
      <c r="C1079">
        <v>115</v>
      </c>
      <c r="D1079">
        <v>74540762</v>
      </c>
      <c r="E1079" s="3">
        <f t="shared" si="64"/>
        <v>74.540762000000001</v>
      </c>
      <c r="F1079" t="s">
        <v>171</v>
      </c>
      <c r="G1079" t="s">
        <v>356</v>
      </c>
      <c r="H1079" t="s">
        <v>918</v>
      </c>
      <c r="N1079" t="s">
        <v>2875</v>
      </c>
      <c r="O1079" t="s">
        <v>12</v>
      </c>
      <c r="P1079" t="s">
        <v>13</v>
      </c>
      <c r="Q1079" t="s">
        <v>14</v>
      </c>
      <c r="R1079" s="3">
        <f t="shared" si="65"/>
        <v>55</v>
      </c>
      <c r="S1079">
        <v>55000000</v>
      </c>
      <c r="T1079">
        <v>2004</v>
      </c>
      <c r="U1079">
        <v>6.5</v>
      </c>
      <c r="V1079" s="3">
        <f t="shared" si="66"/>
        <v>19.540762000000001</v>
      </c>
      <c r="W1079" s="3"/>
      <c r="AH1079" t="str">
        <v>Marielle Heller</v>
      </c>
      <c r="AI1079" s="4">
        <f t="shared" si="67"/>
        <v>6.9</v>
      </c>
    </row>
    <row r="1080" spans="1:35" x14ac:dyDescent="0.3">
      <c r="A1080" t="s">
        <v>9</v>
      </c>
      <c r="B1080" t="s">
        <v>436</v>
      </c>
      <c r="C1080">
        <v>107</v>
      </c>
      <c r="D1080">
        <v>45506619</v>
      </c>
      <c r="E1080" s="3">
        <f t="shared" si="64"/>
        <v>45.506619000000001</v>
      </c>
      <c r="F1080" t="s">
        <v>134</v>
      </c>
      <c r="G1080" t="s">
        <v>205</v>
      </c>
      <c r="H1080" t="s">
        <v>1792</v>
      </c>
      <c r="I1080" t="s">
        <v>1798</v>
      </c>
      <c r="N1080" t="s">
        <v>2876</v>
      </c>
      <c r="O1080" t="s">
        <v>12</v>
      </c>
      <c r="P1080" t="s">
        <v>17</v>
      </c>
      <c r="Q1080" t="s">
        <v>14</v>
      </c>
      <c r="R1080" s="3">
        <f t="shared" si="65"/>
        <v>26</v>
      </c>
      <c r="S1080">
        <v>26000000</v>
      </c>
      <c r="T1080">
        <v>2000</v>
      </c>
      <c r="U1080">
        <v>7.8</v>
      </c>
      <c r="V1080" s="3">
        <f t="shared" si="66"/>
        <v>19.506619000000001</v>
      </c>
      <c r="W1080" s="3"/>
      <c r="AH1080" t="str">
        <v>FranÃ§ois Girard</v>
      </c>
      <c r="AI1080" s="4">
        <f t="shared" si="67"/>
        <v>7.7</v>
      </c>
    </row>
    <row r="1081" spans="1:35" x14ac:dyDescent="0.3">
      <c r="A1081" t="s">
        <v>9</v>
      </c>
      <c r="B1081" t="s">
        <v>684</v>
      </c>
      <c r="C1081">
        <v>121</v>
      </c>
      <c r="D1081">
        <v>55500000</v>
      </c>
      <c r="E1081" s="3">
        <f t="shared" si="64"/>
        <v>55.5</v>
      </c>
      <c r="F1081" t="s">
        <v>171</v>
      </c>
      <c r="G1081" t="s">
        <v>134</v>
      </c>
      <c r="H1081" t="s">
        <v>918</v>
      </c>
      <c r="N1081" t="s">
        <v>2877</v>
      </c>
      <c r="O1081" t="s">
        <v>12</v>
      </c>
      <c r="P1081" t="s">
        <v>17</v>
      </c>
      <c r="Q1081" t="s">
        <v>24</v>
      </c>
      <c r="R1081" s="3">
        <f t="shared" si="65"/>
        <v>36</v>
      </c>
      <c r="S1081">
        <v>36000000</v>
      </c>
      <c r="T1081">
        <v>1983</v>
      </c>
      <c r="U1081">
        <v>6.2</v>
      </c>
      <c r="V1081" s="3">
        <f t="shared" si="66"/>
        <v>19.5</v>
      </c>
      <c r="W1081" s="3"/>
      <c r="AH1081" t="str">
        <v>Finn Taylor</v>
      </c>
      <c r="AI1081" s="4">
        <f t="shared" si="67"/>
        <v>7</v>
      </c>
    </row>
    <row r="1082" spans="1:35" x14ac:dyDescent="0.3">
      <c r="A1082" t="s">
        <v>9</v>
      </c>
      <c r="B1082" t="s">
        <v>312</v>
      </c>
      <c r="C1082">
        <v>101</v>
      </c>
      <c r="D1082">
        <v>29500000</v>
      </c>
      <c r="E1082" s="3">
        <f t="shared" si="64"/>
        <v>29.5</v>
      </c>
      <c r="F1082" t="s">
        <v>1786</v>
      </c>
      <c r="G1082" t="s">
        <v>620</v>
      </c>
      <c r="H1082" t="s">
        <v>1787</v>
      </c>
      <c r="N1082" t="s">
        <v>2878</v>
      </c>
      <c r="O1082" t="s">
        <v>12</v>
      </c>
      <c r="P1082" t="s">
        <v>13</v>
      </c>
      <c r="Q1082" t="s">
        <v>24</v>
      </c>
      <c r="R1082" s="3">
        <f t="shared" si="65"/>
        <v>10</v>
      </c>
      <c r="S1082">
        <v>10000000</v>
      </c>
      <c r="T1082">
        <v>1983</v>
      </c>
      <c r="U1082">
        <v>6.5</v>
      </c>
      <c r="V1082" s="3">
        <f t="shared" si="66"/>
        <v>19.5</v>
      </c>
      <c r="W1082" s="3"/>
      <c r="AH1082" t="str">
        <v>Karen Moncrieff</v>
      </c>
      <c r="AI1082" s="4">
        <f t="shared" si="67"/>
        <v>6.7</v>
      </c>
    </row>
    <row r="1083" spans="1:35" x14ac:dyDescent="0.3">
      <c r="A1083" t="s">
        <v>9</v>
      </c>
      <c r="B1083" t="s">
        <v>214</v>
      </c>
      <c r="C1083">
        <v>109</v>
      </c>
      <c r="D1083">
        <v>45489752</v>
      </c>
      <c r="E1083" s="3">
        <f t="shared" si="64"/>
        <v>45.489752000000003</v>
      </c>
      <c r="F1083" t="s">
        <v>205</v>
      </c>
      <c r="G1083" t="s">
        <v>356</v>
      </c>
      <c r="H1083" t="s">
        <v>1788</v>
      </c>
      <c r="N1083" t="s">
        <v>2879</v>
      </c>
      <c r="O1083" t="s">
        <v>12</v>
      </c>
      <c r="P1083" t="s">
        <v>13</v>
      </c>
      <c r="Q1083" t="s">
        <v>14</v>
      </c>
      <c r="R1083" s="3">
        <f t="shared" si="65"/>
        <v>26</v>
      </c>
      <c r="S1083">
        <v>26000000</v>
      </c>
      <c r="T1083">
        <v>2004</v>
      </c>
      <c r="U1083">
        <v>6.5</v>
      </c>
      <c r="V1083" s="3">
        <f t="shared" si="66"/>
        <v>19.489752000000003</v>
      </c>
      <c r="W1083" s="3"/>
      <c r="AH1083" t="str">
        <v>Nick Gomez</v>
      </c>
      <c r="AI1083" s="4">
        <f t="shared" si="67"/>
        <v>5.6</v>
      </c>
    </row>
    <row r="1084" spans="1:35" x14ac:dyDescent="0.3">
      <c r="A1084" t="s">
        <v>9</v>
      </c>
      <c r="B1084" t="s">
        <v>496</v>
      </c>
      <c r="C1084">
        <v>98</v>
      </c>
      <c r="D1084">
        <v>44455658</v>
      </c>
      <c r="E1084" s="3">
        <f t="shared" si="64"/>
        <v>44.455658</v>
      </c>
      <c r="F1084" t="s">
        <v>171</v>
      </c>
      <c r="G1084" t="s">
        <v>134</v>
      </c>
      <c r="H1084" t="s">
        <v>205</v>
      </c>
      <c r="I1084" t="s">
        <v>1792</v>
      </c>
      <c r="N1084" t="s">
        <v>2880</v>
      </c>
      <c r="O1084" t="s">
        <v>12</v>
      </c>
      <c r="P1084" t="s">
        <v>13</v>
      </c>
      <c r="Q1084" t="s">
        <v>90</v>
      </c>
      <c r="R1084" s="3">
        <f t="shared" si="65"/>
        <v>25</v>
      </c>
      <c r="S1084">
        <v>25000000</v>
      </c>
      <c r="T1084">
        <v>1997</v>
      </c>
      <c r="U1084">
        <v>6.7</v>
      </c>
      <c r="V1084" s="3">
        <f t="shared" si="66"/>
        <v>19.455658</v>
      </c>
      <c r="W1084" s="3"/>
      <c r="AH1084" t="str">
        <v>Scott Ziehl</v>
      </c>
      <c r="AI1084" s="4">
        <f t="shared" si="67"/>
        <v>6.6</v>
      </c>
    </row>
    <row r="1085" spans="1:35" x14ac:dyDescent="0.3">
      <c r="A1085" t="s">
        <v>111</v>
      </c>
      <c r="B1085" t="s">
        <v>1549</v>
      </c>
      <c r="C1085">
        <v>102</v>
      </c>
      <c r="D1085">
        <v>22202612</v>
      </c>
      <c r="E1085" s="3">
        <f t="shared" si="64"/>
        <v>22.202611999999998</v>
      </c>
      <c r="F1085" t="s">
        <v>134</v>
      </c>
      <c r="G1085" t="s">
        <v>1789</v>
      </c>
      <c r="H1085" t="s">
        <v>1786</v>
      </c>
      <c r="I1085" t="s">
        <v>1791</v>
      </c>
      <c r="N1085" t="s">
        <v>2881</v>
      </c>
      <c r="O1085" t="s">
        <v>12</v>
      </c>
      <c r="P1085" t="s">
        <v>13</v>
      </c>
      <c r="Q1085" t="s">
        <v>1368</v>
      </c>
      <c r="R1085" s="3">
        <f t="shared" si="65"/>
        <v>2.8</v>
      </c>
      <c r="S1085">
        <v>2800000</v>
      </c>
      <c r="T1085">
        <v>1939</v>
      </c>
      <c r="U1085">
        <v>8.1</v>
      </c>
      <c r="V1085" s="3">
        <f t="shared" si="66"/>
        <v>19.402611999999998</v>
      </c>
      <c r="W1085" s="3"/>
      <c r="AH1085" t="str">
        <v>Sally Potter</v>
      </c>
      <c r="AI1085" s="4">
        <f t="shared" si="67"/>
        <v>6.9</v>
      </c>
    </row>
    <row r="1086" spans="1:35" x14ac:dyDescent="0.3">
      <c r="A1086" t="s">
        <v>9</v>
      </c>
      <c r="B1086" t="s">
        <v>1232</v>
      </c>
      <c r="C1086">
        <v>92</v>
      </c>
      <c r="D1086">
        <v>31397498</v>
      </c>
      <c r="E1086" s="3">
        <f t="shared" si="64"/>
        <v>31.397497999999999</v>
      </c>
      <c r="F1086" t="s">
        <v>620</v>
      </c>
      <c r="G1086" t="s">
        <v>1796</v>
      </c>
      <c r="N1086" t="s">
        <v>2882</v>
      </c>
      <c r="O1086" t="s">
        <v>12</v>
      </c>
      <c r="P1086" t="s">
        <v>13</v>
      </c>
      <c r="Q1086" t="s">
        <v>14</v>
      </c>
      <c r="R1086" s="3">
        <f t="shared" si="65"/>
        <v>12</v>
      </c>
      <c r="S1086">
        <v>12000000</v>
      </c>
      <c r="T1086">
        <v>2008</v>
      </c>
      <c r="U1086">
        <v>5.4</v>
      </c>
      <c r="V1086" s="3">
        <f t="shared" si="66"/>
        <v>19.397497999999999</v>
      </c>
      <c r="W1086" s="3"/>
      <c r="AH1086" t="str">
        <v>Steve Taylor</v>
      </c>
      <c r="AI1086" s="4">
        <f t="shared" si="67"/>
        <v>6</v>
      </c>
    </row>
    <row r="1087" spans="1:35" x14ac:dyDescent="0.3">
      <c r="A1087" t="s">
        <v>9</v>
      </c>
      <c r="B1087" t="s">
        <v>399</v>
      </c>
      <c r="C1087">
        <v>100</v>
      </c>
      <c r="D1087">
        <v>29392418</v>
      </c>
      <c r="E1087" s="3">
        <f t="shared" si="64"/>
        <v>29.392417999999999</v>
      </c>
      <c r="F1087" t="s">
        <v>171</v>
      </c>
      <c r="G1087" t="s">
        <v>205</v>
      </c>
      <c r="H1087" t="s">
        <v>1792</v>
      </c>
      <c r="N1087" t="s">
        <v>2883</v>
      </c>
      <c r="O1087" t="s">
        <v>12</v>
      </c>
      <c r="P1087" t="s">
        <v>13</v>
      </c>
      <c r="Q1087" t="s">
        <v>90</v>
      </c>
      <c r="R1087" s="3">
        <f t="shared" si="65"/>
        <v>10</v>
      </c>
      <c r="S1087">
        <v>10000000</v>
      </c>
      <c r="T1087">
        <v>1994</v>
      </c>
      <c r="U1087">
        <v>5.8</v>
      </c>
      <c r="V1087" s="3">
        <f t="shared" si="66"/>
        <v>19.392417999999999</v>
      </c>
      <c r="W1087" s="3"/>
      <c r="AH1087" t="str">
        <v>Jim Mickle</v>
      </c>
      <c r="AI1087" s="4">
        <f t="shared" si="67"/>
        <v>6.5</v>
      </c>
    </row>
    <row r="1088" spans="1:35" x14ac:dyDescent="0.3">
      <c r="A1088" t="s">
        <v>9</v>
      </c>
      <c r="B1088" t="s">
        <v>1171</v>
      </c>
      <c r="C1088">
        <v>109</v>
      </c>
      <c r="D1088">
        <v>27362712</v>
      </c>
      <c r="E1088" s="3">
        <f t="shared" si="64"/>
        <v>27.362711999999998</v>
      </c>
      <c r="F1088" t="s">
        <v>205</v>
      </c>
      <c r="G1088" t="s">
        <v>356</v>
      </c>
      <c r="H1088" t="s">
        <v>1798</v>
      </c>
      <c r="I1088" t="s">
        <v>1788</v>
      </c>
      <c r="N1088" t="s">
        <v>2884</v>
      </c>
      <c r="O1088" t="s">
        <v>12</v>
      </c>
      <c r="P1088" t="s">
        <v>13</v>
      </c>
      <c r="Q1088" t="s">
        <v>14</v>
      </c>
      <c r="R1088" s="3">
        <f t="shared" si="65"/>
        <v>8</v>
      </c>
      <c r="S1088">
        <v>8000000</v>
      </c>
      <c r="T1088">
        <v>2002</v>
      </c>
      <c r="U1088">
        <v>6.5</v>
      </c>
      <c r="V1088" s="3">
        <f t="shared" si="66"/>
        <v>19.362711999999998</v>
      </c>
      <c r="W1088" s="3"/>
      <c r="AH1088" t="str">
        <v>John Michael McDonagh</v>
      </c>
      <c r="AI1088" s="4">
        <f t="shared" si="67"/>
        <v>7.3</v>
      </c>
    </row>
    <row r="1089" spans="1:35" x14ac:dyDescent="0.3">
      <c r="A1089" t="s">
        <v>9</v>
      </c>
      <c r="B1089" t="s">
        <v>536</v>
      </c>
      <c r="C1089">
        <v>106</v>
      </c>
      <c r="D1089">
        <v>25244700</v>
      </c>
      <c r="E1089" s="3">
        <f t="shared" si="64"/>
        <v>25.244700000000002</v>
      </c>
      <c r="F1089" t="s">
        <v>171</v>
      </c>
      <c r="G1089" t="s">
        <v>1787</v>
      </c>
      <c r="N1089" t="s">
        <v>2885</v>
      </c>
      <c r="O1089" t="s">
        <v>12</v>
      </c>
      <c r="P1089" t="s">
        <v>17</v>
      </c>
      <c r="Q1089" t="s">
        <v>90</v>
      </c>
      <c r="R1089" s="3">
        <f t="shared" si="65"/>
        <v>6</v>
      </c>
      <c r="S1089">
        <v>6000000</v>
      </c>
      <c r="T1089">
        <v>1981</v>
      </c>
      <c r="U1089">
        <v>7.2</v>
      </c>
      <c r="V1089" s="3">
        <f t="shared" si="66"/>
        <v>19.244700000000002</v>
      </c>
      <c r="W1089" s="3"/>
      <c r="AH1089" t="str">
        <v>David Nixon</v>
      </c>
      <c r="AI1089" s="4">
        <f t="shared" si="67"/>
        <v>6.3</v>
      </c>
    </row>
    <row r="1090" spans="1:35" x14ac:dyDescent="0.3">
      <c r="A1090" t="s">
        <v>9</v>
      </c>
      <c r="B1090" t="s">
        <v>107</v>
      </c>
      <c r="C1090">
        <v>90</v>
      </c>
      <c r="D1090">
        <v>149234747</v>
      </c>
      <c r="E1090" s="3">
        <f t="shared" ref="E1090:E1153" si="68">D1090/1000000</f>
        <v>149.234747</v>
      </c>
      <c r="F1090" t="s">
        <v>171</v>
      </c>
      <c r="G1090" t="s">
        <v>134</v>
      </c>
      <c r="H1090" t="s">
        <v>1790</v>
      </c>
      <c r="I1090" t="s">
        <v>205</v>
      </c>
      <c r="J1090" t="s">
        <v>1789</v>
      </c>
      <c r="K1090" t="s">
        <v>1786</v>
      </c>
      <c r="N1090" t="s">
        <v>2886</v>
      </c>
      <c r="O1090" t="s">
        <v>12</v>
      </c>
      <c r="P1090" t="s">
        <v>13</v>
      </c>
      <c r="Q1090" t="s">
        <v>24</v>
      </c>
      <c r="R1090" s="3">
        <f t="shared" ref="R1090:R1153" si="69">S1090/1000000</f>
        <v>130</v>
      </c>
      <c r="S1090">
        <v>130000000</v>
      </c>
      <c r="T1090">
        <v>2011</v>
      </c>
      <c r="U1090">
        <v>6.7</v>
      </c>
      <c r="V1090" s="3">
        <f t="shared" ref="V1090:V1153" si="70">E1090-R1090</f>
        <v>19.234746999999999</v>
      </c>
      <c r="W1090" s="3"/>
      <c r="AH1090" t="str">
        <v>Rod Lurie</v>
      </c>
      <c r="AI1090" s="4">
        <f t="shared" ref="AI1090:AI1153" si="71">AVERAGEIFS($U$2:$U$3724, $B$2:$B$3724, AH1090)</f>
        <v>6.6</v>
      </c>
    </row>
    <row r="1091" spans="1:35" x14ac:dyDescent="0.3">
      <c r="A1091" t="s">
        <v>9</v>
      </c>
      <c r="B1091" t="s">
        <v>82</v>
      </c>
      <c r="C1091">
        <v>131</v>
      </c>
      <c r="D1091">
        <v>54228104</v>
      </c>
      <c r="E1091" s="3">
        <f t="shared" si="68"/>
        <v>54.228104000000002</v>
      </c>
      <c r="F1091" t="s">
        <v>171</v>
      </c>
      <c r="G1091" t="s">
        <v>134</v>
      </c>
      <c r="H1091" t="s">
        <v>356</v>
      </c>
      <c r="I1091" t="s">
        <v>1788</v>
      </c>
      <c r="J1091" t="s">
        <v>918</v>
      </c>
      <c r="N1091" t="s">
        <v>2887</v>
      </c>
      <c r="O1091" t="s">
        <v>12</v>
      </c>
      <c r="P1091" t="s">
        <v>17</v>
      </c>
      <c r="Q1091" t="s">
        <v>14</v>
      </c>
      <c r="R1091" s="3">
        <f t="shared" si="69"/>
        <v>35</v>
      </c>
      <c r="S1091">
        <v>35000000</v>
      </c>
      <c r="T1091">
        <v>2002</v>
      </c>
      <c r="U1091">
        <v>7.7</v>
      </c>
      <c r="V1091" s="3">
        <f t="shared" si="70"/>
        <v>19.228104000000002</v>
      </c>
      <c r="W1091" s="3"/>
      <c r="AH1091" t="str">
        <v>Ti West</v>
      </c>
      <c r="AI1091" s="4">
        <f t="shared" si="71"/>
        <v>5.95</v>
      </c>
    </row>
    <row r="1092" spans="1:35" x14ac:dyDescent="0.3">
      <c r="A1092" t="s">
        <v>9</v>
      </c>
      <c r="B1092" t="s">
        <v>215</v>
      </c>
      <c r="C1092">
        <v>116</v>
      </c>
      <c r="D1092">
        <v>119219978</v>
      </c>
      <c r="E1092" s="3">
        <f t="shared" si="68"/>
        <v>119.219978</v>
      </c>
      <c r="F1092" t="s">
        <v>171</v>
      </c>
      <c r="G1092" t="s">
        <v>205</v>
      </c>
      <c r="H1092" t="s">
        <v>1792</v>
      </c>
      <c r="N1092" t="s">
        <v>2888</v>
      </c>
      <c r="O1092" t="s">
        <v>12</v>
      </c>
      <c r="P1092" t="s">
        <v>13</v>
      </c>
      <c r="Q1092" t="s">
        <v>14</v>
      </c>
      <c r="R1092" s="3">
        <f t="shared" si="69"/>
        <v>100</v>
      </c>
      <c r="S1092">
        <v>100000000</v>
      </c>
      <c r="T1092">
        <v>2010</v>
      </c>
      <c r="U1092">
        <v>6.7</v>
      </c>
      <c r="V1092" s="3">
        <f t="shared" si="70"/>
        <v>19.219977999999998</v>
      </c>
      <c r="W1092" s="3"/>
      <c r="AH1092" t="str">
        <v>Rich Cowan</v>
      </c>
      <c r="AI1092" s="4">
        <f t="shared" si="71"/>
        <v>6.5</v>
      </c>
    </row>
    <row r="1093" spans="1:35" x14ac:dyDescent="0.3">
      <c r="A1093" t="s">
        <v>9</v>
      </c>
      <c r="B1093" t="s">
        <v>416</v>
      </c>
      <c r="C1093">
        <v>106</v>
      </c>
      <c r="D1093">
        <v>40219708</v>
      </c>
      <c r="E1093" s="3">
        <f t="shared" si="68"/>
        <v>40.219707999999997</v>
      </c>
      <c r="F1093" t="s">
        <v>356</v>
      </c>
      <c r="G1093" t="s">
        <v>1797</v>
      </c>
      <c r="N1093" t="s">
        <v>2889</v>
      </c>
      <c r="O1093" t="s">
        <v>12</v>
      </c>
      <c r="P1093" t="s">
        <v>13</v>
      </c>
      <c r="Q1093" t="s">
        <v>14</v>
      </c>
      <c r="R1093" s="3">
        <f t="shared" si="69"/>
        <v>21</v>
      </c>
      <c r="S1093">
        <v>21000000</v>
      </c>
      <c r="T1093">
        <v>2001</v>
      </c>
      <c r="U1093">
        <v>6.3</v>
      </c>
      <c r="V1093" s="3">
        <f t="shared" si="70"/>
        <v>19.219707999999997</v>
      </c>
      <c r="W1093" s="3"/>
      <c r="AH1093" t="str">
        <v>Pawel Pawlikowski</v>
      </c>
      <c r="AI1093" s="4">
        <f t="shared" si="71"/>
        <v>6.8</v>
      </c>
    </row>
    <row r="1094" spans="1:35" x14ac:dyDescent="0.3">
      <c r="A1094" t="s">
        <v>9</v>
      </c>
      <c r="B1094" t="s">
        <v>619</v>
      </c>
      <c r="C1094">
        <v>109</v>
      </c>
      <c r="D1094">
        <v>49185998</v>
      </c>
      <c r="E1094" s="3">
        <f t="shared" si="68"/>
        <v>49.185997999999998</v>
      </c>
      <c r="F1094" t="s">
        <v>356</v>
      </c>
      <c r="N1094" t="s">
        <v>2890</v>
      </c>
      <c r="O1094" t="s">
        <v>12</v>
      </c>
      <c r="P1094" t="s">
        <v>13</v>
      </c>
      <c r="Q1094" t="s">
        <v>14</v>
      </c>
      <c r="R1094" s="3">
        <f t="shared" si="69"/>
        <v>30</v>
      </c>
      <c r="S1094">
        <v>30000000</v>
      </c>
      <c r="T1094">
        <v>2009</v>
      </c>
      <c r="U1094">
        <v>7.4</v>
      </c>
      <c r="V1094" s="3">
        <f t="shared" si="70"/>
        <v>19.185997999999998</v>
      </c>
      <c r="W1094" s="3"/>
      <c r="AH1094" t="str">
        <v>Anthony Powell</v>
      </c>
      <c r="AI1094" s="4">
        <f t="shared" si="71"/>
        <v>7.6</v>
      </c>
    </row>
    <row r="1095" spans="1:35" x14ac:dyDescent="0.3">
      <c r="A1095" t="s">
        <v>9</v>
      </c>
      <c r="B1095" t="s">
        <v>1233</v>
      </c>
      <c r="C1095">
        <v>97</v>
      </c>
      <c r="D1095">
        <v>31179516</v>
      </c>
      <c r="E1095" s="3">
        <f t="shared" si="68"/>
        <v>31.179516</v>
      </c>
      <c r="F1095" t="s">
        <v>205</v>
      </c>
      <c r="N1095" t="s">
        <v>2891</v>
      </c>
      <c r="O1095" t="s">
        <v>12</v>
      </c>
      <c r="P1095" t="s">
        <v>13</v>
      </c>
      <c r="Q1095" t="s">
        <v>14</v>
      </c>
      <c r="R1095" s="3">
        <f t="shared" si="69"/>
        <v>12</v>
      </c>
      <c r="S1095">
        <v>12000000</v>
      </c>
      <c r="T1095">
        <v>2004</v>
      </c>
      <c r="U1095">
        <v>4.3</v>
      </c>
      <c r="V1095" s="3">
        <f t="shared" si="70"/>
        <v>19.179516</v>
      </c>
      <c r="W1095" s="3"/>
      <c r="AH1095" t="str">
        <v>Efram Potelle</v>
      </c>
      <c r="AI1095" s="4">
        <f t="shared" si="71"/>
        <v>6.1</v>
      </c>
    </row>
    <row r="1096" spans="1:35" x14ac:dyDescent="0.3">
      <c r="A1096" t="s">
        <v>9</v>
      </c>
      <c r="B1096" t="s">
        <v>463</v>
      </c>
      <c r="C1096">
        <v>93</v>
      </c>
      <c r="D1096">
        <v>31155435</v>
      </c>
      <c r="E1096" s="3">
        <f t="shared" si="68"/>
        <v>31.155435000000001</v>
      </c>
      <c r="F1096" t="s">
        <v>205</v>
      </c>
      <c r="G1096" t="s">
        <v>1786</v>
      </c>
      <c r="N1096" t="s">
        <v>2892</v>
      </c>
      <c r="O1096" t="s">
        <v>12</v>
      </c>
      <c r="P1096" t="s">
        <v>13</v>
      </c>
      <c r="Q1096" t="s">
        <v>90</v>
      </c>
      <c r="R1096" s="3">
        <f t="shared" si="69"/>
        <v>12</v>
      </c>
      <c r="S1096">
        <v>12000000</v>
      </c>
      <c r="T1096">
        <v>2001</v>
      </c>
      <c r="U1096">
        <v>6.2</v>
      </c>
      <c r="V1096" s="3">
        <f t="shared" si="70"/>
        <v>19.155435000000001</v>
      </c>
      <c r="W1096" s="3"/>
      <c r="AH1096" t="str">
        <v>Alex Gibney</v>
      </c>
      <c r="AI1096" s="4">
        <f t="shared" si="71"/>
        <v>7.7</v>
      </c>
    </row>
    <row r="1097" spans="1:35" x14ac:dyDescent="0.3">
      <c r="A1097" t="s">
        <v>9</v>
      </c>
      <c r="B1097" t="s">
        <v>952</v>
      </c>
      <c r="C1097">
        <v>137</v>
      </c>
      <c r="D1097">
        <v>39143839</v>
      </c>
      <c r="E1097" s="3">
        <f t="shared" si="68"/>
        <v>39.143839</v>
      </c>
      <c r="F1097" t="s">
        <v>620</v>
      </c>
      <c r="G1097" t="s">
        <v>918</v>
      </c>
      <c r="N1097" t="s">
        <v>2893</v>
      </c>
      <c r="O1097" t="s">
        <v>12</v>
      </c>
      <c r="P1097" t="s">
        <v>13</v>
      </c>
      <c r="Q1097" t="s">
        <v>14</v>
      </c>
      <c r="R1097" s="3">
        <f t="shared" si="69"/>
        <v>20</v>
      </c>
      <c r="S1097">
        <v>20000000</v>
      </c>
      <c r="T1097">
        <v>2006</v>
      </c>
      <c r="U1097">
        <v>5</v>
      </c>
      <c r="V1097" s="3">
        <f t="shared" si="70"/>
        <v>19.143839</v>
      </c>
      <c r="W1097" s="3"/>
      <c r="AH1097" t="str">
        <v>Wolfgang Becker</v>
      </c>
      <c r="AI1097" s="4">
        <f t="shared" si="71"/>
        <v>7.7</v>
      </c>
    </row>
    <row r="1098" spans="1:35" x14ac:dyDescent="0.3">
      <c r="A1098" t="s">
        <v>111</v>
      </c>
      <c r="B1098" t="s">
        <v>680</v>
      </c>
      <c r="C1098">
        <v>97</v>
      </c>
      <c r="D1098">
        <v>24138847</v>
      </c>
      <c r="E1098" s="3">
        <f t="shared" si="68"/>
        <v>24.138846999999998</v>
      </c>
      <c r="F1098" t="s">
        <v>205</v>
      </c>
      <c r="N1098" t="s">
        <v>2894</v>
      </c>
      <c r="O1098" t="s">
        <v>12</v>
      </c>
      <c r="P1098" t="s">
        <v>13</v>
      </c>
      <c r="Q1098" t="s">
        <v>90</v>
      </c>
      <c r="R1098" s="3">
        <f t="shared" si="69"/>
        <v>5</v>
      </c>
      <c r="S1098">
        <v>5000000</v>
      </c>
      <c r="T1098">
        <v>2006</v>
      </c>
      <c r="U1098">
        <v>7.4</v>
      </c>
      <c r="V1098" s="3">
        <f t="shared" si="70"/>
        <v>19.138846999999998</v>
      </c>
      <c r="W1098" s="3"/>
      <c r="AH1098" t="str">
        <v>Vincente Minnelli</v>
      </c>
      <c r="AI1098" s="4">
        <f t="shared" si="71"/>
        <v>7.1</v>
      </c>
    </row>
    <row r="1099" spans="1:35" x14ac:dyDescent="0.3">
      <c r="A1099" t="s">
        <v>9</v>
      </c>
      <c r="B1099" t="s">
        <v>147</v>
      </c>
      <c r="C1099">
        <v>101</v>
      </c>
      <c r="D1099">
        <v>39103378</v>
      </c>
      <c r="E1099" s="3">
        <f t="shared" si="68"/>
        <v>39.103377999999999</v>
      </c>
      <c r="F1099" t="s">
        <v>620</v>
      </c>
      <c r="G1099" t="s">
        <v>918</v>
      </c>
      <c r="N1099" t="s">
        <v>2895</v>
      </c>
      <c r="O1099" t="s">
        <v>12</v>
      </c>
      <c r="P1099" t="s">
        <v>13</v>
      </c>
      <c r="Q1099" t="s">
        <v>90</v>
      </c>
      <c r="R1099" s="3">
        <f t="shared" si="69"/>
        <v>20</v>
      </c>
      <c r="S1099">
        <v>20000000</v>
      </c>
      <c r="T1099">
        <v>2010</v>
      </c>
      <c r="U1099">
        <v>6.5</v>
      </c>
      <c r="V1099" s="3">
        <f t="shared" si="70"/>
        <v>19.103377999999999</v>
      </c>
      <c r="W1099" s="3"/>
      <c r="AH1099" t="str">
        <v>Tom Green</v>
      </c>
      <c r="AI1099" s="4">
        <f t="shared" si="71"/>
        <v>4.5</v>
      </c>
    </row>
    <row r="1100" spans="1:35" x14ac:dyDescent="0.3">
      <c r="A1100" t="s">
        <v>9</v>
      </c>
      <c r="B1100" t="s">
        <v>1612</v>
      </c>
      <c r="C1100">
        <v>92</v>
      </c>
      <c r="D1100">
        <v>21300000</v>
      </c>
      <c r="E1100" s="3">
        <f t="shared" si="68"/>
        <v>21.3</v>
      </c>
      <c r="F1100" t="s">
        <v>620</v>
      </c>
      <c r="G1100" t="s">
        <v>1796</v>
      </c>
      <c r="H1100" t="s">
        <v>918</v>
      </c>
      <c r="N1100" t="s">
        <v>2896</v>
      </c>
      <c r="O1100" t="s">
        <v>12</v>
      </c>
      <c r="P1100" t="s">
        <v>13</v>
      </c>
      <c r="Q1100" t="s">
        <v>90</v>
      </c>
      <c r="R1100" s="3">
        <f t="shared" si="69"/>
        <v>2.2000000000000002</v>
      </c>
      <c r="S1100">
        <v>2200000</v>
      </c>
      <c r="T1100">
        <v>1985</v>
      </c>
      <c r="U1100">
        <v>4.7</v>
      </c>
      <c r="V1100" s="3">
        <f t="shared" si="70"/>
        <v>19.100000000000001</v>
      </c>
      <c r="W1100" s="3"/>
      <c r="AH1100" t="str">
        <v>George Gallo</v>
      </c>
      <c r="AI1100" s="4">
        <f t="shared" si="71"/>
        <v>5.9499999999999993</v>
      </c>
    </row>
    <row r="1101" spans="1:35" x14ac:dyDescent="0.3">
      <c r="A1101" t="s">
        <v>9</v>
      </c>
      <c r="B1101" t="s">
        <v>249</v>
      </c>
      <c r="C1101">
        <v>106</v>
      </c>
      <c r="D1101">
        <v>59068786</v>
      </c>
      <c r="E1101" s="3">
        <f t="shared" si="68"/>
        <v>59.068786000000003</v>
      </c>
      <c r="F1101" t="s">
        <v>171</v>
      </c>
      <c r="G1101" t="s">
        <v>356</v>
      </c>
      <c r="H1101" t="s">
        <v>918</v>
      </c>
      <c r="I1101" t="s">
        <v>1795</v>
      </c>
      <c r="N1101" t="s">
        <v>2897</v>
      </c>
      <c r="O1101" t="s">
        <v>12</v>
      </c>
      <c r="P1101" t="s">
        <v>13</v>
      </c>
      <c r="Q1101" t="s">
        <v>14</v>
      </c>
      <c r="R1101" s="3">
        <f t="shared" si="69"/>
        <v>40</v>
      </c>
      <c r="S1101">
        <v>40000000</v>
      </c>
      <c r="T1101">
        <v>2001</v>
      </c>
      <c r="U1101">
        <v>6.4</v>
      </c>
      <c r="V1101" s="3">
        <f t="shared" si="70"/>
        <v>19.068786000000003</v>
      </c>
      <c r="W1101" s="3"/>
      <c r="AH1101" t="str">
        <v>Rebecca Miller</v>
      </c>
      <c r="AI1101" s="4">
        <f t="shared" si="71"/>
        <v>6.7</v>
      </c>
    </row>
    <row r="1102" spans="1:35" x14ac:dyDescent="0.3">
      <c r="A1102" t="s">
        <v>9</v>
      </c>
      <c r="B1102" t="s">
        <v>1171</v>
      </c>
      <c r="C1102">
        <v>106</v>
      </c>
      <c r="D1102">
        <v>25047631</v>
      </c>
      <c r="E1102" s="3">
        <f t="shared" si="68"/>
        <v>25.047630999999999</v>
      </c>
      <c r="F1102" t="s">
        <v>205</v>
      </c>
      <c r="G1102" t="s">
        <v>356</v>
      </c>
      <c r="H1102" t="s">
        <v>1788</v>
      </c>
      <c r="N1102" t="s">
        <v>2898</v>
      </c>
      <c r="O1102" t="s">
        <v>12</v>
      </c>
      <c r="P1102" t="s">
        <v>13</v>
      </c>
      <c r="Q1102" t="s">
        <v>90</v>
      </c>
      <c r="R1102" s="3">
        <f t="shared" si="69"/>
        <v>6</v>
      </c>
      <c r="S1102">
        <v>6000000</v>
      </c>
      <c r="T1102">
        <v>1999</v>
      </c>
      <c r="U1102">
        <v>6.9</v>
      </c>
      <c r="V1102" s="3">
        <f t="shared" si="70"/>
        <v>19.047630999999999</v>
      </c>
      <c r="W1102" s="3"/>
      <c r="AH1102" t="str">
        <v>Tony Kaye</v>
      </c>
      <c r="AI1102" s="4">
        <f t="shared" si="71"/>
        <v>8.6</v>
      </c>
    </row>
    <row r="1103" spans="1:35" x14ac:dyDescent="0.3">
      <c r="A1103" t="s">
        <v>9</v>
      </c>
      <c r="B1103" t="s">
        <v>289</v>
      </c>
      <c r="C1103">
        <v>98</v>
      </c>
      <c r="D1103">
        <v>56044241</v>
      </c>
      <c r="E1103" s="3">
        <f t="shared" si="68"/>
        <v>56.044241</v>
      </c>
      <c r="F1103" t="s">
        <v>205</v>
      </c>
      <c r="G1103" t="s">
        <v>1786</v>
      </c>
      <c r="H1103" t="s">
        <v>1788</v>
      </c>
      <c r="N1103" t="s">
        <v>2899</v>
      </c>
      <c r="O1103" t="s">
        <v>12</v>
      </c>
      <c r="P1103" t="s">
        <v>13</v>
      </c>
      <c r="Q1103" t="s">
        <v>14</v>
      </c>
      <c r="R1103" s="3">
        <f t="shared" si="69"/>
        <v>37</v>
      </c>
      <c r="S1103">
        <v>37000000</v>
      </c>
      <c r="T1103">
        <v>2004</v>
      </c>
      <c r="U1103">
        <v>6.1</v>
      </c>
      <c r="V1103" s="3">
        <f t="shared" si="70"/>
        <v>19.044241</v>
      </c>
      <c r="W1103" s="3"/>
      <c r="AH1103" t="str">
        <v>Jeremy Saulnier</v>
      </c>
      <c r="AI1103" s="4">
        <f t="shared" si="71"/>
        <v>7.1</v>
      </c>
    </row>
    <row r="1104" spans="1:35" x14ac:dyDescent="0.3">
      <c r="A1104" t="s">
        <v>9</v>
      </c>
      <c r="B1104" t="s">
        <v>1306</v>
      </c>
      <c r="C1104">
        <v>106</v>
      </c>
      <c r="D1104">
        <v>28873374</v>
      </c>
      <c r="E1104" s="3">
        <f t="shared" si="68"/>
        <v>28.873373999999998</v>
      </c>
      <c r="F1104" t="s">
        <v>20</v>
      </c>
      <c r="G1104" t="s">
        <v>1798</v>
      </c>
      <c r="N1104" t="s">
        <v>2900</v>
      </c>
      <c r="O1104" t="s">
        <v>12</v>
      </c>
      <c r="P1104" t="s">
        <v>13</v>
      </c>
      <c r="Q1104" t="s">
        <v>24</v>
      </c>
      <c r="R1104" s="3">
        <f t="shared" si="69"/>
        <v>10</v>
      </c>
      <c r="S1104">
        <v>10000000</v>
      </c>
      <c r="T1104">
        <v>2013</v>
      </c>
      <c r="U1104">
        <v>4.0999999999999996</v>
      </c>
      <c r="V1104" s="3">
        <f t="shared" si="70"/>
        <v>18.873373999999998</v>
      </c>
      <c r="W1104" s="3"/>
      <c r="AH1104" t="str">
        <v>Rich Christiano</v>
      </c>
      <c r="AI1104" s="4">
        <f t="shared" si="71"/>
        <v>5.6</v>
      </c>
    </row>
    <row r="1105" spans="1:35" x14ac:dyDescent="0.3">
      <c r="A1105" t="s">
        <v>9</v>
      </c>
      <c r="B1105" t="s">
        <v>1118</v>
      </c>
      <c r="C1105">
        <v>99</v>
      </c>
      <c r="D1105">
        <v>33860010</v>
      </c>
      <c r="E1105" s="3">
        <f t="shared" si="68"/>
        <v>33.860010000000003</v>
      </c>
      <c r="F1105" t="s">
        <v>205</v>
      </c>
      <c r="G1105" t="s">
        <v>1788</v>
      </c>
      <c r="N1105" t="s">
        <v>2901</v>
      </c>
      <c r="O1105" t="s">
        <v>12</v>
      </c>
      <c r="P1105" t="s">
        <v>13</v>
      </c>
      <c r="Q1105" t="s">
        <v>14</v>
      </c>
      <c r="R1105" s="3">
        <f t="shared" si="69"/>
        <v>15</v>
      </c>
      <c r="S1105">
        <v>15000000</v>
      </c>
      <c r="T1105">
        <v>2009</v>
      </c>
      <c r="U1105">
        <v>4.8</v>
      </c>
      <c r="V1105" s="3">
        <f t="shared" si="70"/>
        <v>18.860010000000003</v>
      </c>
      <c r="W1105" s="3"/>
      <c r="AH1105" t="str">
        <v>Chan-wook Park</v>
      </c>
      <c r="AI1105" s="4">
        <f t="shared" si="71"/>
        <v>7.6333333333333329</v>
      </c>
    </row>
    <row r="1106" spans="1:35" x14ac:dyDescent="0.3">
      <c r="A1106" t="s">
        <v>9</v>
      </c>
      <c r="B1106" t="s">
        <v>1110</v>
      </c>
      <c r="C1106">
        <v>120</v>
      </c>
      <c r="D1106">
        <v>33771174</v>
      </c>
      <c r="E1106" s="3">
        <f t="shared" si="68"/>
        <v>33.771174000000002</v>
      </c>
      <c r="F1106" t="s">
        <v>205</v>
      </c>
      <c r="G1106" t="s">
        <v>356</v>
      </c>
      <c r="H1106" t="s">
        <v>1788</v>
      </c>
      <c r="N1106" t="s">
        <v>2902</v>
      </c>
      <c r="O1106" t="s">
        <v>12</v>
      </c>
      <c r="P1106" t="s">
        <v>13</v>
      </c>
      <c r="Q1106" t="s">
        <v>14</v>
      </c>
      <c r="R1106" s="3">
        <f t="shared" si="69"/>
        <v>15</v>
      </c>
      <c r="S1106">
        <v>15000000</v>
      </c>
      <c r="T1106">
        <v>2000</v>
      </c>
      <c r="U1106">
        <v>6.8</v>
      </c>
      <c r="V1106" s="3">
        <f t="shared" si="70"/>
        <v>18.771174000000002</v>
      </c>
      <c r="W1106" s="3"/>
      <c r="AH1106" t="str">
        <v>Caroline Link</v>
      </c>
      <c r="AI1106" s="4">
        <f t="shared" si="71"/>
        <v>7.7</v>
      </c>
    </row>
    <row r="1107" spans="1:35" x14ac:dyDescent="0.3">
      <c r="A1107" t="s">
        <v>9</v>
      </c>
      <c r="B1107" t="s">
        <v>358</v>
      </c>
      <c r="C1107">
        <v>101</v>
      </c>
      <c r="D1107">
        <v>51758599</v>
      </c>
      <c r="E1107" s="3">
        <f t="shared" si="68"/>
        <v>51.758598999999997</v>
      </c>
      <c r="F1107" t="s">
        <v>171</v>
      </c>
      <c r="G1107" t="s">
        <v>205</v>
      </c>
      <c r="H1107" t="s">
        <v>1792</v>
      </c>
      <c r="I1107" t="s">
        <v>356</v>
      </c>
      <c r="J1107" t="s">
        <v>918</v>
      </c>
      <c r="N1107" t="s">
        <v>2903</v>
      </c>
      <c r="O1107" t="s">
        <v>12</v>
      </c>
      <c r="P1107" t="s">
        <v>13</v>
      </c>
      <c r="Q1107" t="s">
        <v>90</v>
      </c>
      <c r="R1107" s="3">
        <f t="shared" si="69"/>
        <v>33</v>
      </c>
      <c r="S1107">
        <v>33000000</v>
      </c>
      <c r="T1107">
        <v>2001</v>
      </c>
      <c r="U1107">
        <v>5.5</v>
      </c>
      <c r="V1107" s="3">
        <f t="shared" si="70"/>
        <v>18.758598999999997</v>
      </c>
      <c r="W1107" s="3"/>
      <c r="AH1107" t="str">
        <v>Paul Crowder</v>
      </c>
      <c r="AI1107" s="4">
        <f t="shared" si="71"/>
        <v>7.3</v>
      </c>
    </row>
    <row r="1108" spans="1:35" x14ac:dyDescent="0.3">
      <c r="A1108" t="s">
        <v>9</v>
      </c>
      <c r="B1108" t="s">
        <v>464</v>
      </c>
      <c r="C1108">
        <v>106</v>
      </c>
      <c r="D1108">
        <v>32645546</v>
      </c>
      <c r="E1108" s="3">
        <f t="shared" si="68"/>
        <v>32.645546000000003</v>
      </c>
      <c r="F1108" t="s">
        <v>205</v>
      </c>
      <c r="G1108" t="s">
        <v>356</v>
      </c>
      <c r="H1108" t="s">
        <v>1789</v>
      </c>
      <c r="N1108" t="s">
        <v>2904</v>
      </c>
      <c r="O1108" t="s">
        <v>12</v>
      </c>
      <c r="P1108" t="s">
        <v>13</v>
      </c>
      <c r="Q1108" t="s">
        <v>24</v>
      </c>
      <c r="R1108" s="3">
        <f t="shared" si="69"/>
        <v>14</v>
      </c>
      <c r="S1108">
        <v>14000000</v>
      </c>
      <c r="T1108">
        <v>2005</v>
      </c>
      <c r="U1108">
        <v>6.4</v>
      </c>
      <c r="V1108" s="3">
        <f t="shared" si="70"/>
        <v>18.645546000000003</v>
      </c>
      <c r="W1108" s="3"/>
      <c r="AH1108" t="str">
        <v>David Sington</v>
      </c>
      <c r="AI1108" s="4">
        <f t="shared" si="71"/>
        <v>8.1</v>
      </c>
    </row>
    <row r="1109" spans="1:35" x14ac:dyDescent="0.3">
      <c r="A1109" t="s">
        <v>9</v>
      </c>
      <c r="B1109" t="s">
        <v>851</v>
      </c>
      <c r="C1109">
        <v>109</v>
      </c>
      <c r="D1109">
        <v>35635046</v>
      </c>
      <c r="E1109" s="3">
        <f t="shared" si="68"/>
        <v>35.635046000000003</v>
      </c>
      <c r="F1109" t="s">
        <v>171</v>
      </c>
      <c r="G1109" t="s">
        <v>1792</v>
      </c>
      <c r="H1109" t="s">
        <v>356</v>
      </c>
      <c r="I1109" t="s">
        <v>918</v>
      </c>
      <c r="N1109" t="s">
        <v>2905</v>
      </c>
      <c r="O1109" t="s">
        <v>12</v>
      </c>
      <c r="P1109" t="s">
        <v>17</v>
      </c>
      <c r="Q1109" t="s">
        <v>90</v>
      </c>
      <c r="R1109" s="3">
        <f t="shared" si="69"/>
        <v>17</v>
      </c>
      <c r="S1109">
        <v>17000000</v>
      </c>
      <c r="T1109">
        <v>2006</v>
      </c>
      <c r="U1109">
        <v>6.7</v>
      </c>
      <c r="V1109" s="3">
        <f t="shared" si="70"/>
        <v>18.635046000000003</v>
      </c>
      <c r="W1109" s="3"/>
      <c r="AH1109" t="str">
        <v>Oliver Blackburn</v>
      </c>
      <c r="AI1109" s="4">
        <f t="shared" si="71"/>
        <v>5.2</v>
      </c>
    </row>
    <row r="1110" spans="1:35" x14ac:dyDescent="0.3">
      <c r="A1110" t="s">
        <v>9</v>
      </c>
      <c r="B1110" t="s">
        <v>487</v>
      </c>
      <c r="C1110">
        <v>104</v>
      </c>
      <c r="D1110">
        <v>25625110</v>
      </c>
      <c r="E1110" s="3">
        <f t="shared" si="68"/>
        <v>25.625109999999999</v>
      </c>
      <c r="F1110" t="s">
        <v>171</v>
      </c>
      <c r="G1110" t="s">
        <v>1792</v>
      </c>
      <c r="H1110" t="s">
        <v>918</v>
      </c>
      <c r="N1110" t="s">
        <v>2906</v>
      </c>
      <c r="O1110" t="s">
        <v>12</v>
      </c>
      <c r="P1110" t="s">
        <v>13</v>
      </c>
      <c r="Q1110" t="s">
        <v>90</v>
      </c>
      <c r="R1110" s="3">
        <f t="shared" si="69"/>
        <v>7</v>
      </c>
      <c r="S1110">
        <v>7000000</v>
      </c>
      <c r="T1110">
        <v>1995</v>
      </c>
      <c r="U1110">
        <v>7.2</v>
      </c>
      <c r="V1110" s="3">
        <f t="shared" si="70"/>
        <v>18.625109999999999</v>
      </c>
      <c r="W1110" s="3"/>
      <c r="AH1110" t="str">
        <v>Ramaa Mosley</v>
      </c>
      <c r="AI1110" s="4">
        <f t="shared" si="71"/>
        <v>6.4</v>
      </c>
    </row>
    <row r="1111" spans="1:35" x14ac:dyDescent="0.3">
      <c r="A1111" t="s">
        <v>9</v>
      </c>
      <c r="B1111" t="s">
        <v>842</v>
      </c>
      <c r="C1111">
        <v>129</v>
      </c>
      <c r="D1111">
        <v>33565375</v>
      </c>
      <c r="E1111" s="3">
        <f t="shared" si="68"/>
        <v>33.565375000000003</v>
      </c>
      <c r="F1111" t="s">
        <v>356</v>
      </c>
      <c r="G1111" t="s">
        <v>1796</v>
      </c>
      <c r="H1111" t="s">
        <v>1788</v>
      </c>
      <c r="I1111" t="s">
        <v>918</v>
      </c>
      <c r="N1111" t="s">
        <v>2907</v>
      </c>
      <c r="O1111" t="s">
        <v>12</v>
      </c>
      <c r="P1111" t="s">
        <v>17</v>
      </c>
      <c r="Q1111" t="s">
        <v>90</v>
      </c>
      <c r="R1111" s="3">
        <f t="shared" si="69"/>
        <v>15</v>
      </c>
      <c r="S1111">
        <v>15000000</v>
      </c>
      <c r="T1111">
        <v>2005</v>
      </c>
      <c r="U1111">
        <v>7.5</v>
      </c>
      <c r="V1111" s="3">
        <f t="shared" si="70"/>
        <v>18.565375000000003</v>
      </c>
      <c r="W1111" s="3"/>
      <c r="AH1111" t="str">
        <v>Goran Dukic</v>
      </c>
      <c r="AI1111" s="4">
        <f t="shared" si="71"/>
        <v>7.4</v>
      </c>
    </row>
    <row r="1112" spans="1:35" x14ac:dyDescent="0.3">
      <c r="A1112" t="s">
        <v>9</v>
      </c>
      <c r="B1112" t="s">
        <v>1487</v>
      </c>
      <c r="C1112">
        <v>104</v>
      </c>
      <c r="D1112">
        <v>23031390</v>
      </c>
      <c r="E1112" s="3">
        <f t="shared" si="68"/>
        <v>23.031389999999998</v>
      </c>
      <c r="F1112" t="s">
        <v>205</v>
      </c>
      <c r="G1112" t="s">
        <v>356</v>
      </c>
      <c r="N1112" t="s">
        <v>2908</v>
      </c>
      <c r="O1112" t="s">
        <v>12</v>
      </c>
      <c r="P1112" t="s">
        <v>13</v>
      </c>
      <c r="Q1112" t="s">
        <v>90</v>
      </c>
      <c r="R1112" s="3">
        <f t="shared" si="69"/>
        <v>4.5</v>
      </c>
      <c r="S1112">
        <v>4500000</v>
      </c>
      <c r="T1112">
        <v>1998</v>
      </c>
      <c r="U1112">
        <v>5.6</v>
      </c>
      <c r="V1112" s="3">
        <f t="shared" si="70"/>
        <v>18.531389999999998</v>
      </c>
      <c r="W1112" s="3"/>
      <c r="AH1112" t="str">
        <v>Gary Rogers</v>
      </c>
      <c r="AI1112" s="4">
        <f t="shared" si="71"/>
        <v>3.3</v>
      </c>
    </row>
    <row r="1113" spans="1:35" x14ac:dyDescent="0.3">
      <c r="A1113" t="s">
        <v>9</v>
      </c>
      <c r="B1113" t="s">
        <v>158</v>
      </c>
      <c r="C1113">
        <v>118</v>
      </c>
      <c r="D1113">
        <v>66488090</v>
      </c>
      <c r="E1113" s="3">
        <f t="shared" si="68"/>
        <v>66.48809</v>
      </c>
      <c r="F1113" t="s">
        <v>1792</v>
      </c>
      <c r="G1113" t="s">
        <v>356</v>
      </c>
      <c r="H1113" t="s">
        <v>1796</v>
      </c>
      <c r="I1113" t="s">
        <v>918</v>
      </c>
      <c r="N1113" t="s">
        <v>2909</v>
      </c>
      <c r="O1113" t="s">
        <v>12</v>
      </c>
      <c r="P1113" t="s">
        <v>13</v>
      </c>
      <c r="Q1113" t="s">
        <v>90</v>
      </c>
      <c r="R1113" s="3">
        <f t="shared" si="69"/>
        <v>48</v>
      </c>
      <c r="S1113">
        <v>48000000</v>
      </c>
      <c r="T1113">
        <v>1999</v>
      </c>
      <c r="U1113">
        <v>6.7</v>
      </c>
      <c r="V1113" s="3">
        <f t="shared" si="70"/>
        <v>18.48809</v>
      </c>
      <c r="W1113" s="3"/>
      <c r="AH1113" t="str">
        <v>Johnny Remo</v>
      </c>
      <c r="AI1113" s="4">
        <f t="shared" si="71"/>
        <v>5.6</v>
      </c>
    </row>
    <row r="1114" spans="1:35" x14ac:dyDescent="0.3">
      <c r="A1114" t="s">
        <v>9</v>
      </c>
      <c r="B1114" t="s">
        <v>253</v>
      </c>
      <c r="C1114">
        <v>121</v>
      </c>
      <c r="D1114">
        <v>110416702</v>
      </c>
      <c r="E1114" s="3">
        <f t="shared" si="68"/>
        <v>110.416702</v>
      </c>
      <c r="F1114" t="s">
        <v>171</v>
      </c>
      <c r="G1114" t="s">
        <v>205</v>
      </c>
      <c r="N1114" t="s">
        <v>2910</v>
      </c>
      <c r="O1114" t="s">
        <v>12</v>
      </c>
      <c r="P1114" t="s">
        <v>13</v>
      </c>
      <c r="Q1114" t="s">
        <v>90</v>
      </c>
      <c r="R1114" s="3">
        <f t="shared" si="69"/>
        <v>92</v>
      </c>
      <c r="S1114">
        <v>92000000</v>
      </c>
      <c r="T1114">
        <v>2008</v>
      </c>
      <c r="U1114">
        <v>7</v>
      </c>
      <c r="V1114" s="3">
        <f t="shared" si="70"/>
        <v>18.416702000000001</v>
      </c>
      <c r="W1114" s="3"/>
      <c r="AH1114" t="str">
        <v>Kat Coiro</v>
      </c>
      <c r="AI1114" s="4">
        <f t="shared" si="71"/>
        <v>5.7</v>
      </c>
    </row>
    <row r="1115" spans="1:35" x14ac:dyDescent="0.3">
      <c r="A1115" t="s">
        <v>9</v>
      </c>
      <c r="B1115" t="s">
        <v>600</v>
      </c>
      <c r="C1115">
        <v>132</v>
      </c>
      <c r="D1115">
        <v>30400000</v>
      </c>
      <c r="E1115" s="3">
        <f t="shared" si="68"/>
        <v>30.4</v>
      </c>
      <c r="F1115" t="s">
        <v>356</v>
      </c>
      <c r="G1115" t="s">
        <v>1791</v>
      </c>
      <c r="H1115" t="s">
        <v>1788</v>
      </c>
      <c r="N1115" t="s">
        <v>2911</v>
      </c>
      <c r="O1115" t="s">
        <v>12</v>
      </c>
      <c r="P1115" t="s">
        <v>17</v>
      </c>
      <c r="Q1115" t="s">
        <v>24</v>
      </c>
      <c r="R1115" s="3">
        <f t="shared" si="69"/>
        <v>12</v>
      </c>
      <c r="S1115">
        <v>12000000</v>
      </c>
      <c r="T1115">
        <v>1983</v>
      </c>
      <c r="U1115">
        <v>6.6</v>
      </c>
      <c r="V1115" s="3">
        <f t="shared" si="70"/>
        <v>18.399999999999999</v>
      </c>
      <c r="W1115" s="3"/>
      <c r="AH1115" t="str">
        <v>Benjamin Dickinson</v>
      </c>
      <c r="AI1115" s="4">
        <f t="shared" si="71"/>
        <v>5.5</v>
      </c>
    </row>
    <row r="1116" spans="1:35" x14ac:dyDescent="0.3">
      <c r="A1116" t="s">
        <v>9</v>
      </c>
      <c r="B1116" t="s">
        <v>1111</v>
      </c>
      <c r="C1116">
        <v>119</v>
      </c>
      <c r="D1116">
        <v>33386128</v>
      </c>
      <c r="E1116" s="3">
        <f t="shared" si="68"/>
        <v>33.386127999999999</v>
      </c>
      <c r="F1116" t="s">
        <v>620</v>
      </c>
      <c r="N1116" t="s">
        <v>2912</v>
      </c>
      <c r="O1116" t="s">
        <v>12</v>
      </c>
      <c r="P1116" t="s">
        <v>13</v>
      </c>
      <c r="Q1116" t="s">
        <v>90</v>
      </c>
      <c r="R1116" s="3">
        <f t="shared" si="69"/>
        <v>15</v>
      </c>
      <c r="S1116">
        <v>15000000</v>
      </c>
      <c r="T1116">
        <v>2009</v>
      </c>
      <c r="U1116">
        <v>4.9000000000000004</v>
      </c>
      <c r="V1116" s="3">
        <f t="shared" si="70"/>
        <v>18.386127999999999</v>
      </c>
      <c r="W1116" s="3"/>
      <c r="AH1116" t="str">
        <v>Ham Tran</v>
      </c>
      <c r="AI1116" s="4">
        <f t="shared" si="71"/>
        <v>7.4</v>
      </c>
    </row>
    <row r="1117" spans="1:35" x14ac:dyDescent="0.3">
      <c r="A1117" t="s">
        <v>9</v>
      </c>
      <c r="B1117" t="s">
        <v>162</v>
      </c>
      <c r="C1117">
        <v>95</v>
      </c>
      <c r="D1117">
        <v>148337537</v>
      </c>
      <c r="E1117" s="3">
        <f t="shared" si="68"/>
        <v>148.337537</v>
      </c>
      <c r="F1117" t="s">
        <v>171</v>
      </c>
      <c r="G1117" t="s">
        <v>1790</v>
      </c>
      <c r="H1117" t="s">
        <v>205</v>
      </c>
      <c r="I1117" t="s">
        <v>1789</v>
      </c>
      <c r="J1117" t="s">
        <v>1787</v>
      </c>
      <c r="N1117" t="s">
        <v>2913</v>
      </c>
      <c r="O1117" t="s">
        <v>12</v>
      </c>
      <c r="P1117" t="s">
        <v>13</v>
      </c>
      <c r="Q1117" t="s">
        <v>24</v>
      </c>
      <c r="R1117" s="3">
        <f t="shared" si="69"/>
        <v>130</v>
      </c>
      <c r="S1117">
        <v>130000000</v>
      </c>
      <c r="T1117">
        <v>2010</v>
      </c>
      <c r="U1117">
        <v>7.3</v>
      </c>
      <c r="V1117" s="3">
        <f t="shared" si="70"/>
        <v>18.337536999999998</v>
      </c>
      <c r="W1117" s="3"/>
      <c r="AH1117" t="str">
        <v>Richard Kelly</v>
      </c>
      <c r="AI1117" s="4">
        <f t="shared" si="71"/>
        <v>6.3999999999999995</v>
      </c>
    </row>
    <row r="1118" spans="1:35" x14ac:dyDescent="0.3">
      <c r="A1118" t="s">
        <v>9</v>
      </c>
      <c r="B1118" t="s">
        <v>497</v>
      </c>
      <c r="C1118">
        <v>86</v>
      </c>
      <c r="D1118">
        <v>34308901</v>
      </c>
      <c r="E1118" s="3">
        <f t="shared" si="68"/>
        <v>34.308900999999999</v>
      </c>
      <c r="F1118" t="s">
        <v>205</v>
      </c>
      <c r="G1118" t="s">
        <v>1792</v>
      </c>
      <c r="N1118" t="s">
        <v>2914</v>
      </c>
      <c r="O1118" t="s">
        <v>12</v>
      </c>
      <c r="P1118" t="s">
        <v>13</v>
      </c>
      <c r="Q1118" t="s">
        <v>14</v>
      </c>
      <c r="R1118" s="3">
        <f t="shared" si="69"/>
        <v>16</v>
      </c>
      <c r="S1118">
        <v>16000000</v>
      </c>
      <c r="T1118">
        <v>2003</v>
      </c>
      <c r="U1118">
        <v>5.0999999999999996</v>
      </c>
      <c r="V1118" s="3">
        <f t="shared" si="70"/>
        <v>18.308900999999999</v>
      </c>
      <c r="W1118" s="3"/>
      <c r="AH1118" t="str">
        <v>Troy Nixey</v>
      </c>
      <c r="AI1118" s="4">
        <f t="shared" si="71"/>
        <v>5.6</v>
      </c>
    </row>
    <row r="1119" spans="1:35" x14ac:dyDescent="0.3">
      <c r="A1119" t="s">
        <v>9</v>
      </c>
      <c r="B1119" t="s">
        <v>759</v>
      </c>
      <c r="C1119">
        <v>92</v>
      </c>
      <c r="D1119">
        <v>24792061</v>
      </c>
      <c r="E1119" s="3">
        <f t="shared" si="68"/>
        <v>24.792061</v>
      </c>
      <c r="F1119" t="s">
        <v>205</v>
      </c>
      <c r="G1119" t="s">
        <v>356</v>
      </c>
      <c r="N1119" t="s">
        <v>2915</v>
      </c>
      <c r="O1119" t="s">
        <v>12</v>
      </c>
      <c r="P1119" t="s">
        <v>13</v>
      </c>
      <c r="Q1119" t="s">
        <v>90</v>
      </c>
      <c r="R1119" s="3">
        <f t="shared" si="69"/>
        <v>6.5</v>
      </c>
      <c r="S1119">
        <v>6500000</v>
      </c>
      <c r="T1119">
        <v>2005</v>
      </c>
      <c r="U1119">
        <v>7.6</v>
      </c>
      <c r="V1119" s="3">
        <f t="shared" si="70"/>
        <v>18.292061</v>
      </c>
      <c r="W1119" s="3"/>
      <c r="AH1119" t="str">
        <v>Randall Miller</v>
      </c>
      <c r="AI1119" s="4">
        <f t="shared" si="71"/>
        <v>6.8</v>
      </c>
    </row>
    <row r="1120" spans="1:35" x14ac:dyDescent="0.3">
      <c r="A1120" t="s">
        <v>9</v>
      </c>
      <c r="B1120" t="s">
        <v>915</v>
      </c>
      <c r="C1120">
        <v>132</v>
      </c>
      <c r="D1120">
        <v>40270895</v>
      </c>
      <c r="E1120" s="3">
        <f t="shared" si="68"/>
        <v>40.270895000000003</v>
      </c>
      <c r="F1120" t="s">
        <v>356</v>
      </c>
      <c r="N1120" t="s">
        <v>2916</v>
      </c>
      <c r="O1120" t="s">
        <v>12</v>
      </c>
      <c r="P1120" t="s">
        <v>13</v>
      </c>
      <c r="Q1120" t="s">
        <v>14</v>
      </c>
      <c r="R1120" s="3">
        <f t="shared" si="69"/>
        <v>22</v>
      </c>
      <c r="S1120">
        <v>22000000</v>
      </c>
      <c r="T1120">
        <v>2001</v>
      </c>
      <c r="U1120">
        <v>7.6</v>
      </c>
      <c r="V1120" s="3">
        <f t="shared" si="70"/>
        <v>18.270895000000003</v>
      </c>
      <c r="W1120" s="3"/>
      <c r="AH1120" t="str">
        <v>Jonathan Kesselman</v>
      </c>
      <c r="AI1120" s="4">
        <f t="shared" si="71"/>
        <v>6.2</v>
      </c>
    </row>
    <row r="1121" spans="1:35" x14ac:dyDescent="0.3">
      <c r="A1121" t="s">
        <v>111</v>
      </c>
      <c r="B1121" t="s">
        <v>135</v>
      </c>
      <c r="C1121">
        <v>133</v>
      </c>
      <c r="D1121">
        <v>160201106</v>
      </c>
      <c r="E1121" s="3">
        <f t="shared" si="68"/>
        <v>160.20110600000001</v>
      </c>
      <c r="F1121" t="s">
        <v>171</v>
      </c>
      <c r="G1121" t="s">
        <v>134</v>
      </c>
      <c r="H1121" t="s">
        <v>918</v>
      </c>
      <c r="N1121" t="s">
        <v>2917</v>
      </c>
      <c r="O1121" t="s">
        <v>12</v>
      </c>
      <c r="P1121" t="s">
        <v>17</v>
      </c>
      <c r="Q1121" t="s">
        <v>14</v>
      </c>
      <c r="R1121" s="3">
        <f t="shared" si="69"/>
        <v>142</v>
      </c>
      <c r="S1121">
        <v>142000000</v>
      </c>
      <c r="T1121">
        <v>2002</v>
      </c>
      <c r="U1121">
        <v>6.1</v>
      </c>
      <c r="V1121" s="3">
        <f t="shared" si="70"/>
        <v>18.20110600000001</v>
      </c>
      <c r="W1121" s="3"/>
      <c r="AH1121" t="str">
        <v>Craig Mazin</v>
      </c>
      <c r="AI1121" s="4">
        <f t="shared" si="71"/>
        <v>5.25</v>
      </c>
    </row>
    <row r="1122" spans="1:35" x14ac:dyDescent="0.3">
      <c r="A1122" t="s">
        <v>9</v>
      </c>
      <c r="B1122" t="s">
        <v>931</v>
      </c>
      <c r="C1122">
        <v>129</v>
      </c>
      <c r="D1122">
        <v>20167424</v>
      </c>
      <c r="E1122" s="3">
        <f t="shared" si="68"/>
        <v>20.167424</v>
      </c>
      <c r="F1122" t="s">
        <v>356</v>
      </c>
      <c r="G1122" t="s">
        <v>1796</v>
      </c>
      <c r="H1122" t="s">
        <v>918</v>
      </c>
      <c r="N1122" t="s">
        <v>2918</v>
      </c>
      <c r="O1122" t="s">
        <v>306</v>
      </c>
      <c r="P1122" t="s">
        <v>1559</v>
      </c>
      <c r="Q1122" t="s">
        <v>90</v>
      </c>
      <c r="R1122" s="3">
        <f t="shared" si="69"/>
        <v>2</v>
      </c>
      <c r="S1122">
        <v>2000000</v>
      </c>
      <c r="T1122">
        <v>2009</v>
      </c>
      <c r="U1122">
        <v>8.1999999999999993</v>
      </c>
      <c r="V1122" s="3">
        <f t="shared" si="70"/>
        <v>18.167424</v>
      </c>
      <c r="W1122" s="3"/>
      <c r="AH1122" t="str">
        <v>Eric Nicholas</v>
      </c>
      <c r="AI1122" s="4">
        <f t="shared" si="71"/>
        <v>6.1</v>
      </c>
    </row>
    <row r="1123" spans="1:35" x14ac:dyDescent="0.3">
      <c r="A1123" t="s">
        <v>9</v>
      </c>
      <c r="B1123" t="s">
        <v>859</v>
      </c>
      <c r="C1123">
        <v>104</v>
      </c>
      <c r="D1123">
        <v>35143332</v>
      </c>
      <c r="E1123" s="3">
        <f t="shared" si="68"/>
        <v>35.143332000000001</v>
      </c>
      <c r="F1123" t="s">
        <v>620</v>
      </c>
      <c r="N1123" t="s">
        <v>2919</v>
      </c>
      <c r="O1123" t="s">
        <v>12</v>
      </c>
      <c r="P1123" t="s">
        <v>13</v>
      </c>
      <c r="Q1123" t="s">
        <v>90</v>
      </c>
      <c r="R1123" s="3">
        <f t="shared" si="69"/>
        <v>17</v>
      </c>
      <c r="S1123">
        <v>17000000</v>
      </c>
      <c r="T1123">
        <v>2003</v>
      </c>
      <c r="U1123">
        <v>5.6</v>
      </c>
      <c r="V1123" s="3">
        <f t="shared" si="70"/>
        <v>18.143332000000001</v>
      </c>
      <c r="W1123" s="3"/>
      <c r="AH1123" t="str">
        <v>Hal Haberman</v>
      </c>
      <c r="AI1123" s="4">
        <f t="shared" si="71"/>
        <v>6.9</v>
      </c>
    </row>
    <row r="1124" spans="1:35" x14ac:dyDescent="0.3">
      <c r="A1124" t="s">
        <v>9</v>
      </c>
      <c r="B1124" t="s">
        <v>1376</v>
      </c>
      <c r="C1124">
        <v>94</v>
      </c>
      <c r="D1124">
        <v>26049082</v>
      </c>
      <c r="E1124" s="3">
        <f t="shared" si="68"/>
        <v>26.049081999999999</v>
      </c>
      <c r="F1124" t="s">
        <v>205</v>
      </c>
      <c r="G1124" t="s">
        <v>1788</v>
      </c>
      <c r="N1124" t="s">
        <v>2920</v>
      </c>
      <c r="O1124" t="s">
        <v>12</v>
      </c>
      <c r="P1124" t="s">
        <v>13</v>
      </c>
      <c r="Q1124" t="s">
        <v>90</v>
      </c>
      <c r="R1124" s="3">
        <f t="shared" si="69"/>
        <v>8</v>
      </c>
      <c r="S1124">
        <v>8000000</v>
      </c>
      <c r="T1124">
        <v>2014</v>
      </c>
      <c r="U1124">
        <v>6.1</v>
      </c>
      <c r="V1124" s="3">
        <f t="shared" si="70"/>
        <v>18.049081999999999</v>
      </c>
      <c r="W1124" s="3"/>
      <c r="AH1124" t="str">
        <v>Brian Trenchard-Smith</v>
      </c>
      <c r="AI1124" s="4">
        <f t="shared" si="71"/>
        <v>4.0999999999999996</v>
      </c>
    </row>
    <row r="1125" spans="1:35" x14ac:dyDescent="0.3">
      <c r="A1125" t="s">
        <v>9</v>
      </c>
      <c r="B1125" t="s">
        <v>102</v>
      </c>
      <c r="C1125">
        <v>117</v>
      </c>
      <c r="D1125">
        <v>48043505</v>
      </c>
      <c r="E1125" s="3">
        <f t="shared" si="68"/>
        <v>48.043505000000003</v>
      </c>
      <c r="F1125" t="s">
        <v>171</v>
      </c>
      <c r="G1125" t="s">
        <v>205</v>
      </c>
      <c r="N1125" t="s">
        <v>2921</v>
      </c>
      <c r="O1125" t="s">
        <v>12</v>
      </c>
      <c r="P1125" t="s">
        <v>17</v>
      </c>
      <c r="Q1125" t="s">
        <v>90</v>
      </c>
      <c r="R1125" s="3">
        <f t="shared" si="69"/>
        <v>30</v>
      </c>
      <c r="S1125">
        <v>30000000</v>
      </c>
      <c r="T1125">
        <v>2010</v>
      </c>
      <c r="U1125">
        <v>7.7</v>
      </c>
      <c r="V1125" s="3">
        <f t="shared" si="70"/>
        <v>18.043505000000003</v>
      </c>
      <c r="W1125" s="3"/>
      <c r="AH1125" t="str">
        <v>Panos Cosmatos</v>
      </c>
      <c r="AI1125" s="4">
        <f t="shared" si="71"/>
        <v>6.1</v>
      </c>
    </row>
    <row r="1126" spans="1:35" x14ac:dyDescent="0.3">
      <c r="A1126" t="s">
        <v>9</v>
      </c>
      <c r="B1126" t="s">
        <v>507</v>
      </c>
      <c r="C1126">
        <v>93</v>
      </c>
      <c r="D1126">
        <v>38037513</v>
      </c>
      <c r="E1126" s="3">
        <f t="shared" si="68"/>
        <v>38.037512999999997</v>
      </c>
      <c r="F1126" t="s">
        <v>134</v>
      </c>
      <c r="G1126" t="s">
        <v>205</v>
      </c>
      <c r="H1126" t="s">
        <v>1786</v>
      </c>
      <c r="I1126" t="s">
        <v>1798</v>
      </c>
      <c r="J1126" t="s">
        <v>1787</v>
      </c>
      <c r="N1126" t="s">
        <v>2922</v>
      </c>
      <c r="O1126" t="s">
        <v>12</v>
      </c>
      <c r="P1126" t="s">
        <v>13</v>
      </c>
      <c r="Q1126" t="s">
        <v>24</v>
      </c>
      <c r="R1126" s="3">
        <f t="shared" si="69"/>
        <v>20</v>
      </c>
      <c r="S1126">
        <v>20000000</v>
      </c>
      <c r="T1126">
        <v>1991</v>
      </c>
      <c r="U1126">
        <v>6.2</v>
      </c>
      <c r="V1126" s="3">
        <f t="shared" si="70"/>
        <v>18.037512999999997</v>
      </c>
      <c r="W1126" s="3"/>
      <c r="AH1126" t="str">
        <v>Henry Bean</v>
      </c>
      <c r="AI1126" s="4">
        <f t="shared" si="71"/>
        <v>7.2</v>
      </c>
    </row>
    <row r="1127" spans="1:35" x14ac:dyDescent="0.3">
      <c r="A1127" t="s">
        <v>9</v>
      </c>
      <c r="B1127" t="s">
        <v>385</v>
      </c>
      <c r="C1127">
        <v>81</v>
      </c>
      <c r="D1127">
        <v>59992760</v>
      </c>
      <c r="E1127" s="3">
        <f t="shared" si="68"/>
        <v>59.992759999999997</v>
      </c>
      <c r="F1127" t="s">
        <v>205</v>
      </c>
      <c r="N1127" t="s">
        <v>2923</v>
      </c>
      <c r="O1127" t="s">
        <v>12</v>
      </c>
      <c r="P1127" t="s">
        <v>13</v>
      </c>
      <c r="Q1127" t="s">
        <v>90</v>
      </c>
      <c r="R1127" s="3">
        <f t="shared" si="69"/>
        <v>42</v>
      </c>
      <c r="S1127">
        <v>42000000</v>
      </c>
      <c r="T1127">
        <v>2009</v>
      </c>
      <c r="U1127">
        <v>5.8</v>
      </c>
      <c r="V1127" s="3">
        <f t="shared" si="70"/>
        <v>17.992759999999997</v>
      </c>
      <c r="W1127" s="3"/>
      <c r="AH1127" t="str">
        <v>Lucrecia Martel</v>
      </c>
      <c r="AI1127" s="4">
        <f t="shared" si="71"/>
        <v>6.7</v>
      </c>
    </row>
    <row r="1128" spans="1:35" x14ac:dyDescent="0.3">
      <c r="A1128" t="s">
        <v>9</v>
      </c>
      <c r="B1128" t="s">
        <v>561</v>
      </c>
      <c r="C1128">
        <v>118</v>
      </c>
      <c r="D1128">
        <v>57981889</v>
      </c>
      <c r="E1128" s="3">
        <f t="shared" si="68"/>
        <v>57.981889000000002</v>
      </c>
      <c r="F1128" t="s">
        <v>1792</v>
      </c>
      <c r="G1128" t="s">
        <v>356</v>
      </c>
      <c r="H1128" t="s">
        <v>918</v>
      </c>
      <c r="N1128" t="s">
        <v>2924</v>
      </c>
      <c r="O1128" t="s">
        <v>12</v>
      </c>
      <c r="P1128" t="s">
        <v>13</v>
      </c>
      <c r="Q1128" t="s">
        <v>90</v>
      </c>
      <c r="R1128" s="3">
        <f t="shared" si="69"/>
        <v>40</v>
      </c>
      <c r="S1128">
        <v>40000000</v>
      </c>
      <c r="T1128">
        <v>2011</v>
      </c>
      <c r="U1128">
        <v>7.3</v>
      </c>
      <c r="V1128" s="3">
        <f t="shared" si="70"/>
        <v>17.981889000000002</v>
      </c>
      <c r="W1128" s="3"/>
      <c r="AH1128" t="str">
        <v>Kurt Voss</v>
      </c>
      <c r="AI1128" s="4">
        <f t="shared" si="71"/>
        <v>6.1</v>
      </c>
    </row>
    <row r="1129" spans="1:35" x14ac:dyDescent="0.3">
      <c r="A1129" t="s">
        <v>9</v>
      </c>
      <c r="B1129" t="s">
        <v>1089</v>
      </c>
      <c r="C1129">
        <v>117</v>
      </c>
      <c r="D1129">
        <v>20966644</v>
      </c>
      <c r="E1129" s="3">
        <f t="shared" si="68"/>
        <v>20.966643999999999</v>
      </c>
      <c r="F1129" t="s">
        <v>356</v>
      </c>
      <c r="G1129" t="s">
        <v>1788</v>
      </c>
      <c r="N1129" t="s">
        <v>2925</v>
      </c>
      <c r="O1129" t="s">
        <v>12</v>
      </c>
      <c r="P1129" t="s">
        <v>17</v>
      </c>
      <c r="Q1129" t="s">
        <v>555</v>
      </c>
      <c r="R1129" s="3">
        <f t="shared" si="69"/>
        <v>3</v>
      </c>
      <c r="S1129">
        <v>3000000</v>
      </c>
      <c r="T1129">
        <v>1985</v>
      </c>
      <c r="U1129">
        <v>7.4</v>
      </c>
      <c r="V1129" s="3">
        <f t="shared" si="70"/>
        <v>17.966643999999999</v>
      </c>
      <c r="W1129" s="3"/>
      <c r="AH1129" t="str">
        <v>John Bonito</v>
      </c>
      <c r="AI1129" s="4">
        <f t="shared" si="71"/>
        <v>4.7</v>
      </c>
    </row>
    <row r="1130" spans="1:35" x14ac:dyDescent="0.3">
      <c r="A1130" t="s">
        <v>9</v>
      </c>
      <c r="B1130" t="s">
        <v>1375</v>
      </c>
      <c r="C1130">
        <v>90</v>
      </c>
      <c r="D1130">
        <v>25926543</v>
      </c>
      <c r="E1130" s="3">
        <f t="shared" si="68"/>
        <v>25.926542999999999</v>
      </c>
      <c r="F1130" t="s">
        <v>620</v>
      </c>
      <c r="G1130" t="s">
        <v>1796</v>
      </c>
      <c r="H1130" t="s">
        <v>918</v>
      </c>
      <c r="N1130" t="s">
        <v>2926</v>
      </c>
      <c r="O1130" t="s">
        <v>12</v>
      </c>
      <c r="P1130" t="s">
        <v>13</v>
      </c>
      <c r="Q1130" t="s">
        <v>14</v>
      </c>
      <c r="R1130" s="3">
        <f t="shared" si="69"/>
        <v>8</v>
      </c>
      <c r="S1130">
        <v>8000000</v>
      </c>
      <c r="T1130">
        <v>2008</v>
      </c>
      <c r="U1130">
        <v>5.2</v>
      </c>
      <c r="V1130" s="3">
        <f t="shared" si="70"/>
        <v>17.926542999999999</v>
      </c>
      <c r="W1130" s="3"/>
      <c r="AH1130" t="str">
        <v>Shane Meadows</v>
      </c>
      <c r="AI1130" s="4">
        <f t="shared" si="71"/>
        <v>7.7</v>
      </c>
    </row>
    <row r="1131" spans="1:35" x14ac:dyDescent="0.3">
      <c r="A1131" t="s">
        <v>9</v>
      </c>
      <c r="B1131" t="s">
        <v>309</v>
      </c>
      <c r="C1131">
        <v>137</v>
      </c>
      <c r="D1131">
        <v>41895491</v>
      </c>
      <c r="E1131" s="3">
        <f t="shared" si="68"/>
        <v>41.895491</v>
      </c>
      <c r="F1131" t="s">
        <v>205</v>
      </c>
      <c r="G1131" t="s">
        <v>356</v>
      </c>
      <c r="H1131" t="s">
        <v>1786</v>
      </c>
      <c r="N1131" t="s">
        <v>2927</v>
      </c>
      <c r="O1131" t="s">
        <v>12</v>
      </c>
      <c r="P1131" t="s">
        <v>13</v>
      </c>
      <c r="Q1131" t="s">
        <v>90</v>
      </c>
      <c r="R1131" s="3">
        <f t="shared" si="69"/>
        <v>24</v>
      </c>
      <c r="S1131">
        <v>24000000</v>
      </c>
      <c r="T1131">
        <v>1991</v>
      </c>
      <c r="U1131">
        <v>7.6</v>
      </c>
      <c r="V1131" s="3">
        <f t="shared" si="70"/>
        <v>17.895491</v>
      </c>
      <c r="W1131" s="3"/>
      <c r="AH1131" t="str">
        <v>Jeff Franklin</v>
      </c>
      <c r="AI1131" s="4">
        <f t="shared" si="71"/>
        <v>5.8</v>
      </c>
    </row>
    <row r="1132" spans="1:35" x14ac:dyDescent="0.3">
      <c r="A1132" t="s">
        <v>9</v>
      </c>
      <c r="B1132" t="s">
        <v>377</v>
      </c>
      <c r="C1132">
        <v>121</v>
      </c>
      <c r="D1132">
        <v>83892374</v>
      </c>
      <c r="E1132" s="3">
        <f t="shared" si="68"/>
        <v>83.892374000000004</v>
      </c>
      <c r="F1132" t="s">
        <v>356</v>
      </c>
      <c r="G1132" t="s">
        <v>1796</v>
      </c>
      <c r="H1132" t="s">
        <v>1787</v>
      </c>
      <c r="I1132" t="s">
        <v>918</v>
      </c>
      <c r="N1132" t="s">
        <v>2928</v>
      </c>
      <c r="O1132" t="s">
        <v>12</v>
      </c>
      <c r="P1132" t="s">
        <v>13</v>
      </c>
      <c r="Q1132" t="s">
        <v>14</v>
      </c>
      <c r="R1132" s="3">
        <f t="shared" si="69"/>
        <v>66</v>
      </c>
      <c r="S1132">
        <v>66000000</v>
      </c>
      <c r="T1132">
        <v>1998</v>
      </c>
      <c r="U1132">
        <v>7</v>
      </c>
      <c r="V1132" s="3">
        <f t="shared" si="70"/>
        <v>17.892374000000004</v>
      </c>
      <c r="W1132" s="3"/>
      <c r="AH1132" t="str">
        <v>Jill Sprecher</v>
      </c>
      <c r="AI1132" s="4">
        <f t="shared" si="71"/>
        <v>7.1</v>
      </c>
    </row>
    <row r="1133" spans="1:35" x14ac:dyDescent="0.3">
      <c r="A1133" t="s">
        <v>9</v>
      </c>
      <c r="B1133" t="s">
        <v>672</v>
      </c>
      <c r="C1133">
        <v>87</v>
      </c>
      <c r="D1133">
        <v>19100000</v>
      </c>
      <c r="E1133" s="3">
        <f t="shared" si="68"/>
        <v>19.100000000000001</v>
      </c>
      <c r="F1133" t="s">
        <v>620</v>
      </c>
      <c r="G1133" t="s">
        <v>1796</v>
      </c>
      <c r="H1133" t="s">
        <v>918</v>
      </c>
      <c r="N1133" t="s">
        <v>2929</v>
      </c>
      <c r="O1133" t="s">
        <v>12</v>
      </c>
      <c r="P1133" t="s">
        <v>13</v>
      </c>
      <c r="Q1133" t="s">
        <v>90</v>
      </c>
      <c r="R1133" s="3">
        <f t="shared" si="69"/>
        <v>1.25</v>
      </c>
      <c r="S1133">
        <v>1250000</v>
      </c>
      <c r="T1133">
        <v>1981</v>
      </c>
      <c r="U1133">
        <v>6.1</v>
      </c>
      <c r="V1133" s="3">
        <f t="shared" si="70"/>
        <v>17.850000000000001</v>
      </c>
      <c r="W1133" s="3"/>
      <c r="AH1133" t="str">
        <v>Alison Maclean</v>
      </c>
      <c r="AI1133" s="4">
        <f t="shared" si="71"/>
        <v>7</v>
      </c>
    </row>
    <row r="1134" spans="1:35" x14ac:dyDescent="0.3">
      <c r="A1134" t="s">
        <v>9</v>
      </c>
      <c r="B1134" t="s">
        <v>105</v>
      </c>
      <c r="C1134">
        <v>127</v>
      </c>
      <c r="D1134">
        <v>67823573</v>
      </c>
      <c r="E1134" s="3">
        <f t="shared" si="68"/>
        <v>67.823572999999996</v>
      </c>
      <c r="F1134" t="s">
        <v>171</v>
      </c>
      <c r="G1134" t="s">
        <v>356</v>
      </c>
      <c r="H1134" t="s">
        <v>918</v>
      </c>
      <c r="N1134" t="s">
        <v>2930</v>
      </c>
      <c r="O1134" t="s">
        <v>12</v>
      </c>
      <c r="P1134" t="s">
        <v>13</v>
      </c>
      <c r="Q1134" t="s">
        <v>90</v>
      </c>
      <c r="R1134" s="3">
        <f t="shared" si="69"/>
        <v>50</v>
      </c>
      <c r="S1134">
        <v>50000000</v>
      </c>
      <c r="T1134">
        <v>1995</v>
      </c>
      <c r="U1134">
        <v>6.6</v>
      </c>
      <c r="V1134" s="3">
        <f t="shared" si="70"/>
        <v>17.823572999999996</v>
      </c>
      <c r="W1134" s="3"/>
      <c r="AH1134" t="str">
        <v>Robert Lee King</v>
      </c>
      <c r="AI1134" s="4">
        <f t="shared" si="71"/>
        <v>6.3</v>
      </c>
    </row>
    <row r="1135" spans="1:35" x14ac:dyDescent="0.3">
      <c r="A1135" t="s">
        <v>9</v>
      </c>
      <c r="B1135" t="s">
        <v>1297</v>
      </c>
      <c r="C1135">
        <v>97</v>
      </c>
      <c r="D1135">
        <v>27736779</v>
      </c>
      <c r="E1135" s="3">
        <f t="shared" si="68"/>
        <v>27.736778999999999</v>
      </c>
      <c r="F1135" t="s">
        <v>620</v>
      </c>
      <c r="G1135" t="s">
        <v>1796</v>
      </c>
      <c r="H1135" t="s">
        <v>918</v>
      </c>
      <c r="N1135" t="s">
        <v>2931</v>
      </c>
      <c r="O1135" t="s">
        <v>12</v>
      </c>
      <c r="P1135" t="s">
        <v>13</v>
      </c>
      <c r="Q1135" t="s">
        <v>90</v>
      </c>
      <c r="R1135" s="3">
        <f t="shared" si="69"/>
        <v>10</v>
      </c>
      <c r="S1135">
        <v>10000000</v>
      </c>
      <c r="T1135">
        <v>2015</v>
      </c>
      <c r="U1135">
        <v>5.2</v>
      </c>
      <c r="V1135" s="3">
        <f t="shared" si="70"/>
        <v>17.736778999999999</v>
      </c>
      <c r="W1135" s="3"/>
      <c r="AH1135" t="str">
        <v>Richard Loncraine</v>
      </c>
      <c r="AI1135" s="4">
        <f t="shared" si="71"/>
        <v>6.5333333333333341</v>
      </c>
    </row>
    <row r="1136" spans="1:35" x14ac:dyDescent="0.3">
      <c r="A1136" t="s">
        <v>9</v>
      </c>
      <c r="B1136" t="s">
        <v>1112</v>
      </c>
      <c r="C1136">
        <v>114</v>
      </c>
      <c r="D1136">
        <v>32721635</v>
      </c>
      <c r="E1136" s="3">
        <f t="shared" si="68"/>
        <v>32.721634999999999</v>
      </c>
      <c r="F1136" t="s">
        <v>1792</v>
      </c>
      <c r="G1136" t="s">
        <v>620</v>
      </c>
      <c r="H1136" t="s">
        <v>918</v>
      </c>
      <c r="N1136" t="s">
        <v>2932</v>
      </c>
      <c r="O1136" t="s">
        <v>12</v>
      </c>
      <c r="P1136" t="s">
        <v>13</v>
      </c>
      <c r="Q1136" t="s">
        <v>90</v>
      </c>
      <c r="R1136" s="3">
        <f t="shared" si="69"/>
        <v>15</v>
      </c>
      <c r="S1136">
        <v>15000000</v>
      </c>
      <c r="T1136">
        <v>2009</v>
      </c>
      <c r="U1136">
        <v>6.6</v>
      </c>
      <c r="V1136" s="3">
        <f t="shared" si="70"/>
        <v>17.721634999999999</v>
      </c>
      <c r="W1136" s="3"/>
      <c r="AH1136" t="str">
        <v>Stuart Gordon</v>
      </c>
      <c r="AI1136" s="4">
        <f t="shared" si="71"/>
        <v>6.1</v>
      </c>
    </row>
    <row r="1137" spans="1:35" x14ac:dyDescent="0.3">
      <c r="A1137" t="s">
        <v>9</v>
      </c>
      <c r="B1137" t="s">
        <v>79</v>
      </c>
      <c r="C1137">
        <v>134</v>
      </c>
      <c r="D1137">
        <v>85707116</v>
      </c>
      <c r="E1137" s="3">
        <f t="shared" si="68"/>
        <v>85.707115999999999</v>
      </c>
      <c r="F1137" t="s">
        <v>171</v>
      </c>
      <c r="G1137" t="s">
        <v>356</v>
      </c>
      <c r="H1137" t="s">
        <v>1795</v>
      </c>
      <c r="N1137" t="s">
        <v>2933</v>
      </c>
      <c r="O1137" t="s">
        <v>12</v>
      </c>
      <c r="P1137" t="s">
        <v>13</v>
      </c>
      <c r="Q1137" t="s">
        <v>90</v>
      </c>
      <c r="R1137" s="3">
        <f t="shared" si="69"/>
        <v>68</v>
      </c>
      <c r="S1137">
        <v>68000000</v>
      </c>
      <c r="T1137">
        <v>2014</v>
      </c>
      <c r="U1137">
        <v>7.6</v>
      </c>
      <c r="V1137" s="3">
        <f t="shared" si="70"/>
        <v>17.707115999999999</v>
      </c>
      <c r="W1137" s="3"/>
      <c r="AH1137" t="str">
        <v>Bart Freundlich</v>
      </c>
      <c r="AI1137" s="4">
        <f t="shared" si="71"/>
        <v>5.45</v>
      </c>
    </row>
    <row r="1138" spans="1:35" x14ac:dyDescent="0.3">
      <c r="A1138" t="s">
        <v>9</v>
      </c>
      <c r="B1138" t="s">
        <v>691</v>
      </c>
      <c r="C1138">
        <v>124</v>
      </c>
      <c r="D1138">
        <v>37672350</v>
      </c>
      <c r="E1138" s="3">
        <f t="shared" si="68"/>
        <v>37.672350000000002</v>
      </c>
      <c r="F1138" t="s">
        <v>205</v>
      </c>
      <c r="G1138" t="s">
        <v>356</v>
      </c>
      <c r="H1138" t="s">
        <v>1788</v>
      </c>
      <c r="N1138" t="s">
        <v>2934</v>
      </c>
      <c r="O1138" t="s">
        <v>12</v>
      </c>
      <c r="P1138" t="s">
        <v>13</v>
      </c>
      <c r="Q1138" t="s">
        <v>90</v>
      </c>
      <c r="R1138" s="3">
        <f t="shared" si="69"/>
        <v>20</v>
      </c>
      <c r="S1138">
        <v>20000000</v>
      </c>
      <c r="T1138">
        <v>1998</v>
      </c>
      <c r="U1138">
        <v>5.5</v>
      </c>
      <c r="V1138" s="3">
        <f t="shared" si="70"/>
        <v>17.672350000000002</v>
      </c>
      <c r="W1138" s="3"/>
      <c r="AH1138" t="str">
        <v>Jeff Garlin</v>
      </c>
      <c r="AI1138" s="4">
        <f t="shared" si="71"/>
        <v>6.2</v>
      </c>
    </row>
    <row r="1139" spans="1:35" x14ac:dyDescent="0.3">
      <c r="A1139" t="s">
        <v>9</v>
      </c>
      <c r="B1139" t="s">
        <v>83</v>
      </c>
      <c r="C1139">
        <v>108</v>
      </c>
      <c r="D1139">
        <v>24103594</v>
      </c>
      <c r="E1139" s="3">
        <f t="shared" si="68"/>
        <v>24.103594000000001</v>
      </c>
      <c r="F1139" t="s">
        <v>134</v>
      </c>
      <c r="G1139" t="s">
        <v>205</v>
      </c>
      <c r="H1139" t="s">
        <v>356</v>
      </c>
      <c r="I1139" t="s">
        <v>1789</v>
      </c>
      <c r="N1139" t="s">
        <v>2935</v>
      </c>
      <c r="O1139" t="s">
        <v>12</v>
      </c>
      <c r="P1139" t="s">
        <v>13</v>
      </c>
      <c r="Q1139" t="s">
        <v>24</v>
      </c>
      <c r="R1139" s="3">
        <f t="shared" si="69"/>
        <v>6.5</v>
      </c>
      <c r="S1139">
        <v>6500000</v>
      </c>
      <c r="T1139">
        <v>1993</v>
      </c>
      <c r="U1139">
        <v>6.2</v>
      </c>
      <c r="V1139" s="3">
        <f t="shared" si="70"/>
        <v>17.603594000000001</v>
      </c>
      <c r="W1139" s="3"/>
      <c r="AH1139" t="str">
        <v>Sidney J. Furie</v>
      </c>
      <c r="AI1139" s="4">
        <f t="shared" si="71"/>
        <v>3.6</v>
      </c>
    </row>
    <row r="1140" spans="1:35" x14ac:dyDescent="0.3">
      <c r="A1140" t="s">
        <v>9</v>
      </c>
      <c r="B1140" t="s">
        <v>265</v>
      </c>
      <c r="C1140">
        <v>129</v>
      </c>
      <c r="D1140">
        <v>37567440</v>
      </c>
      <c r="E1140" s="3">
        <f t="shared" si="68"/>
        <v>37.567439999999998</v>
      </c>
      <c r="F1140" t="s">
        <v>134</v>
      </c>
      <c r="G1140" t="s">
        <v>1786</v>
      </c>
      <c r="N1140" t="s">
        <v>2936</v>
      </c>
      <c r="O1140" t="s">
        <v>12</v>
      </c>
      <c r="P1140" t="s">
        <v>13</v>
      </c>
      <c r="Q1140" t="s">
        <v>90</v>
      </c>
      <c r="R1140" s="3">
        <f t="shared" si="69"/>
        <v>20</v>
      </c>
      <c r="S1140">
        <v>20000000</v>
      </c>
      <c r="T1140">
        <v>1982</v>
      </c>
      <c r="U1140">
        <v>6.9</v>
      </c>
      <c r="V1140" s="3">
        <f t="shared" si="70"/>
        <v>17.567439999999998</v>
      </c>
      <c r="W1140" s="3"/>
      <c r="AH1140" t="str">
        <v>Bruce Campbell</v>
      </c>
      <c r="AI1140" s="4">
        <f t="shared" si="71"/>
        <v>6.3</v>
      </c>
    </row>
    <row r="1141" spans="1:35" x14ac:dyDescent="0.3">
      <c r="A1141" t="s">
        <v>9</v>
      </c>
      <c r="B1141" t="s">
        <v>770</v>
      </c>
      <c r="C1141">
        <v>112</v>
      </c>
      <c r="D1141">
        <v>42478175</v>
      </c>
      <c r="E1141" s="3">
        <f t="shared" si="68"/>
        <v>42.478175</v>
      </c>
      <c r="F1141" t="s">
        <v>356</v>
      </c>
      <c r="G1141" t="s">
        <v>1786</v>
      </c>
      <c r="H1141" t="s">
        <v>1788</v>
      </c>
      <c r="N1141" t="s">
        <v>2937</v>
      </c>
      <c r="O1141" t="s">
        <v>12</v>
      </c>
      <c r="P1141" t="s">
        <v>13</v>
      </c>
      <c r="Q1141" t="s">
        <v>14</v>
      </c>
      <c r="R1141" s="3">
        <f t="shared" si="69"/>
        <v>25</v>
      </c>
      <c r="S1141">
        <v>25000000</v>
      </c>
      <c r="T1141">
        <v>2015</v>
      </c>
      <c r="U1141">
        <v>7.2</v>
      </c>
      <c r="V1141" s="3">
        <f t="shared" si="70"/>
        <v>17.478175</v>
      </c>
      <c r="W1141" s="3"/>
      <c r="AH1141" t="str">
        <v>Charles Chaplin</v>
      </c>
      <c r="AI1141" s="4">
        <f t="shared" si="71"/>
        <v>8.6</v>
      </c>
    </row>
    <row r="1142" spans="1:35" x14ac:dyDescent="0.3">
      <c r="A1142" t="s">
        <v>9</v>
      </c>
      <c r="B1142" t="s">
        <v>227</v>
      </c>
      <c r="C1142">
        <v>99</v>
      </c>
      <c r="D1142">
        <v>44450000</v>
      </c>
      <c r="E1142" s="3">
        <f t="shared" si="68"/>
        <v>44.45</v>
      </c>
      <c r="F1142" t="s">
        <v>171</v>
      </c>
      <c r="G1142" t="s">
        <v>1792</v>
      </c>
      <c r="H1142" t="s">
        <v>1787</v>
      </c>
      <c r="I1142" t="s">
        <v>918</v>
      </c>
      <c r="N1142" t="s">
        <v>2938</v>
      </c>
      <c r="O1142" t="s">
        <v>12</v>
      </c>
      <c r="P1142" t="s">
        <v>49</v>
      </c>
      <c r="Q1142" t="s">
        <v>90</v>
      </c>
      <c r="R1142" s="3">
        <f t="shared" si="69"/>
        <v>27</v>
      </c>
      <c r="S1142">
        <v>27000000</v>
      </c>
      <c r="T1142">
        <v>1994</v>
      </c>
      <c r="U1142">
        <v>5.8</v>
      </c>
      <c r="V1142" s="3">
        <f t="shared" si="70"/>
        <v>17.450000000000003</v>
      </c>
      <c r="W1142" s="3"/>
      <c r="AH1142" t="str">
        <v>Gil Kenan</v>
      </c>
      <c r="AI1142" s="4">
        <f t="shared" si="71"/>
        <v>6.55</v>
      </c>
    </row>
    <row r="1143" spans="1:35" x14ac:dyDescent="0.3">
      <c r="A1143" t="s">
        <v>9</v>
      </c>
      <c r="B1143" t="s">
        <v>333</v>
      </c>
      <c r="C1143">
        <v>115</v>
      </c>
      <c r="D1143">
        <v>37442180</v>
      </c>
      <c r="E1143" s="3">
        <f t="shared" si="68"/>
        <v>37.44218</v>
      </c>
      <c r="F1143" t="s">
        <v>205</v>
      </c>
      <c r="G1143" t="s">
        <v>356</v>
      </c>
      <c r="H1143" t="s">
        <v>1788</v>
      </c>
      <c r="I1143" t="s">
        <v>918</v>
      </c>
      <c r="N1143" t="s">
        <v>2939</v>
      </c>
      <c r="O1143" t="s">
        <v>12</v>
      </c>
      <c r="P1143" t="s">
        <v>13</v>
      </c>
      <c r="Q1143" t="s">
        <v>14</v>
      </c>
      <c r="R1143" s="3">
        <f t="shared" si="69"/>
        <v>20</v>
      </c>
      <c r="S1143">
        <v>20000000</v>
      </c>
      <c r="T1143">
        <v>2006</v>
      </c>
      <c r="U1143">
        <v>6.2</v>
      </c>
      <c r="V1143" s="3">
        <f t="shared" si="70"/>
        <v>17.44218</v>
      </c>
      <c r="W1143" s="3"/>
      <c r="AH1143" t="str">
        <v>Fenton Bailey</v>
      </c>
      <c r="AI1143" s="4">
        <f t="shared" si="71"/>
        <v>6.55</v>
      </c>
    </row>
    <row r="1144" spans="1:35" x14ac:dyDescent="0.3">
      <c r="A1144" t="s">
        <v>9</v>
      </c>
      <c r="B1144" t="s">
        <v>1531</v>
      </c>
      <c r="C1144">
        <v>106</v>
      </c>
      <c r="D1144">
        <v>20803237</v>
      </c>
      <c r="E1144" s="3">
        <f t="shared" si="68"/>
        <v>20.803236999999999</v>
      </c>
      <c r="F1144" t="s">
        <v>205</v>
      </c>
      <c r="G1144" t="s">
        <v>356</v>
      </c>
      <c r="N1144" t="s">
        <v>2940</v>
      </c>
      <c r="O1144" t="s">
        <v>12</v>
      </c>
      <c r="P1144" t="s">
        <v>13</v>
      </c>
      <c r="Q1144" t="s">
        <v>90</v>
      </c>
      <c r="R1144" s="3">
        <f t="shared" si="69"/>
        <v>3.5</v>
      </c>
      <c r="S1144">
        <v>3500000</v>
      </c>
      <c r="T1144">
        <v>2010</v>
      </c>
      <c r="U1144">
        <v>7.1</v>
      </c>
      <c r="V1144" s="3">
        <f t="shared" si="70"/>
        <v>17.303236999999999</v>
      </c>
      <c r="W1144" s="3"/>
      <c r="AH1144" t="str">
        <v>Zak Penn</v>
      </c>
      <c r="AI1144" s="4">
        <f t="shared" si="71"/>
        <v>6.6</v>
      </c>
    </row>
    <row r="1145" spans="1:35" x14ac:dyDescent="0.3">
      <c r="A1145" t="s">
        <v>9</v>
      </c>
      <c r="B1145" t="s">
        <v>490</v>
      </c>
      <c r="C1145">
        <v>100</v>
      </c>
      <c r="D1145">
        <v>18488314</v>
      </c>
      <c r="E1145" s="3">
        <f t="shared" si="68"/>
        <v>18.488313999999999</v>
      </c>
      <c r="F1145" t="s">
        <v>205</v>
      </c>
      <c r="G1145" t="s">
        <v>1792</v>
      </c>
      <c r="H1145" t="s">
        <v>1796</v>
      </c>
      <c r="N1145" t="s">
        <v>2941</v>
      </c>
      <c r="O1145" t="s">
        <v>12</v>
      </c>
      <c r="P1145" t="s">
        <v>13</v>
      </c>
      <c r="Q1145" t="s">
        <v>90</v>
      </c>
      <c r="R1145" s="3">
        <f t="shared" si="69"/>
        <v>1.2</v>
      </c>
      <c r="S1145">
        <v>1200000</v>
      </c>
      <c r="T1145">
        <v>2001</v>
      </c>
      <c r="U1145">
        <v>7.1</v>
      </c>
      <c r="V1145" s="3">
        <f t="shared" si="70"/>
        <v>17.288314</v>
      </c>
      <c r="W1145" s="3"/>
      <c r="AH1145" t="str">
        <v>Pete Jones</v>
      </c>
      <c r="AI1145" s="4">
        <f t="shared" si="71"/>
        <v>6.5</v>
      </c>
    </row>
    <row r="1146" spans="1:35" x14ac:dyDescent="0.3">
      <c r="A1146" t="s">
        <v>9</v>
      </c>
      <c r="B1146" t="s">
        <v>694</v>
      </c>
      <c r="C1146">
        <v>109</v>
      </c>
      <c r="D1146">
        <v>52277485</v>
      </c>
      <c r="E1146" s="3">
        <f t="shared" si="68"/>
        <v>52.277484999999999</v>
      </c>
      <c r="F1146" t="s">
        <v>1793</v>
      </c>
      <c r="G1146" t="s">
        <v>356</v>
      </c>
      <c r="H1146" t="s">
        <v>1797</v>
      </c>
      <c r="N1146" t="s">
        <v>2942</v>
      </c>
      <c r="O1146" t="s">
        <v>12</v>
      </c>
      <c r="P1146" t="s">
        <v>13</v>
      </c>
      <c r="Q1146" t="s">
        <v>24</v>
      </c>
      <c r="R1146" s="3">
        <f t="shared" si="69"/>
        <v>35</v>
      </c>
      <c r="S1146">
        <v>35000000</v>
      </c>
      <c r="T1146">
        <v>2003</v>
      </c>
      <c r="U1146">
        <v>6.9</v>
      </c>
      <c r="V1146" s="3">
        <f t="shared" si="70"/>
        <v>17.277484999999999</v>
      </c>
      <c r="W1146" s="3"/>
      <c r="AH1146" t="str">
        <v>Pascal Arnold</v>
      </c>
      <c r="AI1146" s="4">
        <f t="shared" si="71"/>
        <v>5.8</v>
      </c>
    </row>
    <row r="1147" spans="1:35" x14ac:dyDescent="0.3">
      <c r="A1147" t="s">
        <v>9</v>
      </c>
      <c r="B1147" t="s">
        <v>28</v>
      </c>
      <c r="C1147">
        <v>106</v>
      </c>
      <c r="D1147">
        <v>23272306</v>
      </c>
      <c r="E1147" s="3">
        <f t="shared" si="68"/>
        <v>23.272306</v>
      </c>
      <c r="F1147" t="s">
        <v>1792</v>
      </c>
      <c r="G1147" t="s">
        <v>356</v>
      </c>
      <c r="H1147" t="s">
        <v>1796</v>
      </c>
      <c r="I1147" t="s">
        <v>918</v>
      </c>
      <c r="N1147" t="s">
        <v>2943</v>
      </c>
      <c r="O1147" t="s">
        <v>12</v>
      </c>
      <c r="P1147" t="s">
        <v>13</v>
      </c>
      <c r="Q1147" t="s">
        <v>90</v>
      </c>
      <c r="R1147" s="3">
        <f t="shared" si="69"/>
        <v>6</v>
      </c>
      <c r="S1147">
        <v>6000000</v>
      </c>
      <c r="T1147">
        <v>1995</v>
      </c>
      <c r="U1147">
        <v>8.6</v>
      </c>
      <c r="V1147" s="3">
        <f t="shared" si="70"/>
        <v>17.272306</v>
      </c>
      <c r="W1147" s="3"/>
      <c r="AH1147" t="str">
        <v>Griffin Dunne</v>
      </c>
      <c r="AI1147" s="4">
        <f t="shared" si="71"/>
        <v>6.1</v>
      </c>
    </row>
    <row r="1148" spans="1:35" x14ac:dyDescent="0.3">
      <c r="A1148" t="s">
        <v>9</v>
      </c>
      <c r="B1148" t="s">
        <v>900</v>
      </c>
      <c r="C1148">
        <v>110</v>
      </c>
      <c r="D1148">
        <v>39263506</v>
      </c>
      <c r="E1148" s="3">
        <f t="shared" si="68"/>
        <v>39.263506</v>
      </c>
      <c r="F1148" t="s">
        <v>1792</v>
      </c>
      <c r="G1148" t="s">
        <v>356</v>
      </c>
      <c r="H1148" t="s">
        <v>918</v>
      </c>
      <c r="N1148" t="s">
        <v>2944</v>
      </c>
      <c r="O1148" t="s">
        <v>12</v>
      </c>
      <c r="P1148" t="s">
        <v>13</v>
      </c>
      <c r="Q1148" t="s">
        <v>14</v>
      </c>
      <c r="R1148" s="3">
        <f t="shared" si="69"/>
        <v>22</v>
      </c>
      <c r="S1148">
        <v>22000000</v>
      </c>
      <c r="T1148">
        <v>2008</v>
      </c>
      <c r="U1148">
        <v>6.1</v>
      </c>
      <c r="V1148" s="3">
        <f t="shared" si="70"/>
        <v>17.263506</v>
      </c>
      <c r="W1148" s="3"/>
      <c r="AH1148" t="str">
        <v>Ron Fricke</v>
      </c>
      <c r="AI1148" s="4">
        <f t="shared" si="71"/>
        <v>8.5</v>
      </c>
    </row>
    <row r="1149" spans="1:35" x14ac:dyDescent="0.3">
      <c r="A1149" t="s">
        <v>111</v>
      </c>
      <c r="B1149" t="s">
        <v>392</v>
      </c>
      <c r="C1149">
        <v>120</v>
      </c>
      <c r="D1149">
        <v>21244913</v>
      </c>
      <c r="E1149" s="3">
        <f t="shared" si="68"/>
        <v>21.244913</v>
      </c>
      <c r="F1149" t="s">
        <v>1792</v>
      </c>
      <c r="G1149" t="s">
        <v>20</v>
      </c>
      <c r="H1149" t="s">
        <v>356</v>
      </c>
      <c r="N1149" t="s">
        <v>2945</v>
      </c>
      <c r="O1149" t="s">
        <v>12</v>
      </c>
      <c r="P1149" t="s">
        <v>113</v>
      </c>
      <c r="Q1149" t="s">
        <v>90</v>
      </c>
      <c r="R1149" s="3">
        <f t="shared" si="69"/>
        <v>4</v>
      </c>
      <c r="S1149">
        <v>4000000</v>
      </c>
      <c r="T1149">
        <v>2002</v>
      </c>
      <c r="U1149">
        <v>8</v>
      </c>
      <c r="V1149" s="3">
        <f t="shared" si="70"/>
        <v>17.244913</v>
      </c>
      <c r="W1149" s="3"/>
      <c r="AH1149" t="str">
        <v>Robby Henson</v>
      </c>
      <c r="AI1149" s="4">
        <f t="shared" si="71"/>
        <v>5.0999999999999996</v>
      </c>
    </row>
    <row r="1150" spans="1:35" x14ac:dyDescent="0.3">
      <c r="A1150" t="s">
        <v>9</v>
      </c>
      <c r="B1150" t="s">
        <v>115</v>
      </c>
      <c r="C1150">
        <v>93</v>
      </c>
      <c r="D1150">
        <v>82226474</v>
      </c>
      <c r="E1150" s="3">
        <f t="shared" si="68"/>
        <v>82.226473999999996</v>
      </c>
      <c r="F1150" t="s">
        <v>134</v>
      </c>
      <c r="G1150" t="s">
        <v>205</v>
      </c>
      <c r="H1150" t="s">
        <v>1792</v>
      </c>
      <c r="I1150" t="s">
        <v>1789</v>
      </c>
      <c r="J1150" t="s">
        <v>1796</v>
      </c>
      <c r="N1150" t="s">
        <v>2946</v>
      </c>
      <c r="O1150" t="s">
        <v>12</v>
      </c>
      <c r="P1150" t="s">
        <v>13</v>
      </c>
      <c r="Q1150" t="s">
        <v>24</v>
      </c>
      <c r="R1150" s="3">
        <f t="shared" si="69"/>
        <v>65</v>
      </c>
      <c r="S1150">
        <v>65000000</v>
      </c>
      <c r="T1150">
        <v>2006</v>
      </c>
      <c r="U1150">
        <v>5.6</v>
      </c>
      <c r="V1150" s="3">
        <f t="shared" si="70"/>
        <v>17.226473999999996</v>
      </c>
      <c r="W1150" s="3"/>
      <c r="AH1150" t="str">
        <v>Jamal Hill</v>
      </c>
      <c r="AI1150" s="4">
        <f t="shared" si="71"/>
        <v>7.2</v>
      </c>
    </row>
    <row r="1151" spans="1:35" x14ac:dyDescent="0.3">
      <c r="A1151" t="s">
        <v>9</v>
      </c>
      <c r="B1151" t="s">
        <v>253</v>
      </c>
      <c r="C1151">
        <v>90</v>
      </c>
      <c r="D1151">
        <v>45162741</v>
      </c>
      <c r="E1151" s="3">
        <f t="shared" si="68"/>
        <v>45.162740999999997</v>
      </c>
      <c r="F1151" t="s">
        <v>205</v>
      </c>
      <c r="N1151" t="s">
        <v>2947</v>
      </c>
      <c r="O1151" t="s">
        <v>12</v>
      </c>
      <c r="P1151" t="s">
        <v>113</v>
      </c>
      <c r="Q1151" t="s">
        <v>14</v>
      </c>
      <c r="R1151" s="3">
        <f t="shared" si="69"/>
        <v>28</v>
      </c>
      <c r="S1151">
        <v>28000000</v>
      </c>
      <c r="T1151">
        <v>2001</v>
      </c>
      <c r="U1151">
        <v>6.6</v>
      </c>
      <c r="V1151" s="3">
        <f t="shared" si="70"/>
        <v>17.162740999999997</v>
      </c>
      <c r="W1151" s="3"/>
      <c r="AH1151" t="str">
        <v>Zach Cregger</v>
      </c>
      <c r="AI1151" s="4">
        <f t="shared" si="71"/>
        <v>5.0999999999999996</v>
      </c>
    </row>
    <row r="1152" spans="1:35" x14ac:dyDescent="0.3">
      <c r="A1152" t="s">
        <v>9</v>
      </c>
      <c r="B1152" t="s">
        <v>1685</v>
      </c>
      <c r="C1152">
        <v>86</v>
      </c>
      <c r="D1152">
        <v>18112929</v>
      </c>
      <c r="E1152" s="3">
        <f t="shared" si="68"/>
        <v>18.112929000000001</v>
      </c>
      <c r="F1152" t="s">
        <v>620</v>
      </c>
      <c r="G1152" t="s">
        <v>1796</v>
      </c>
      <c r="H1152" t="s">
        <v>1787</v>
      </c>
      <c r="I1152" t="s">
        <v>918</v>
      </c>
      <c r="N1152" t="s">
        <v>2948</v>
      </c>
      <c r="O1152" t="s">
        <v>12</v>
      </c>
      <c r="P1152" t="s">
        <v>13</v>
      </c>
      <c r="Q1152" t="s">
        <v>90</v>
      </c>
      <c r="R1152" s="3">
        <f t="shared" si="69"/>
        <v>1</v>
      </c>
      <c r="S1152">
        <v>1000000</v>
      </c>
      <c r="T1152">
        <v>2012</v>
      </c>
      <c r="U1152">
        <v>5</v>
      </c>
      <c r="V1152" s="3">
        <f t="shared" si="70"/>
        <v>17.112929000000001</v>
      </c>
      <c r="W1152" s="3"/>
      <c r="AH1152" t="str">
        <v>Alessandro Carloni</v>
      </c>
      <c r="AI1152" s="4">
        <f t="shared" si="71"/>
        <v>7.2</v>
      </c>
    </row>
    <row r="1153" spans="1:35" x14ac:dyDescent="0.3">
      <c r="A1153" t="s">
        <v>9</v>
      </c>
      <c r="B1153" t="s">
        <v>1656</v>
      </c>
      <c r="C1153">
        <v>108</v>
      </c>
      <c r="D1153">
        <v>19067631</v>
      </c>
      <c r="E1153" s="3">
        <f t="shared" si="68"/>
        <v>19.067630999999999</v>
      </c>
      <c r="F1153" t="s">
        <v>205</v>
      </c>
      <c r="G1153" t="s">
        <v>356</v>
      </c>
      <c r="H1153" t="s">
        <v>1788</v>
      </c>
      <c r="N1153" t="s">
        <v>2949</v>
      </c>
      <c r="O1153" t="s">
        <v>12</v>
      </c>
      <c r="P1153" t="s">
        <v>13</v>
      </c>
      <c r="Q1153" t="s">
        <v>14</v>
      </c>
      <c r="R1153" s="3">
        <f t="shared" si="69"/>
        <v>2</v>
      </c>
      <c r="S1153">
        <v>2000000</v>
      </c>
      <c r="T1153">
        <v>2007</v>
      </c>
      <c r="U1153">
        <v>7.1</v>
      </c>
      <c r="V1153" s="3">
        <f t="shared" si="70"/>
        <v>17.067630999999999</v>
      </c>
      <c r="W1153" s="3"/>
      <c r="AH1153" t="str">
        <v>Bruce McDonald</v>
      </c>
      <c r="AI1153" s="4">
        <f t="shared" si="71"/>
        <v>6.7</v>
      </c>
    </row>
    <row r="1154" spans="1:35" x14ac:dyDescent="0.3">
      <c r="A1154" t="s">
        <v>9</v>
      </c>
      <c r="B1154" t="s">
        <v>66</v>
      </c>
      <c r="C1154">
        <v>128</v>
      </c>
      <c r="D1154">
        <v>77032279</v>
      </c>
      <c r="E1154" s="3">
        <f t="shared" ref="E1154:E1217" si="72">D1154/1000000</f>
        <v>77.032279000000003</v>
      </c>
      <c r="F1154" t="s">
        <v>205</v>
      </c>
      <c r="G1154" t="s">
        <v>356</v>
      </c>
      <c r="N1154" t="s">
        <v>2950</v>
      </c>
      <c r="O1154" t="s">
        <v>12</v>
      </c>
      <c r="P1154" t="s">
        <v>13</v>
      </c>
      <c r="Q1154" t="s">
        <v>14</v>
      </c>
      <c r="R1154" s="3">
        <f t="shared" ref="R1154:R1217" si="73">S1154/1000000</f>
        <v>60</v>
      </c>
      <c r="S1154">
        <v>60000000</v>
      </c>
      <c r="T1154">
        <v>2004</v>
      </c>
      <c r="U1154">
        <v>7.3</v>
      </c>
      <c r="V1154" s="3">
        <f t="shared" ref="V1154:V1217" si="74">E1154-R1154</f>
        <v>17.032279000000003</v>
      </c>
      <c r="W1154" s="3"/>
      <c r="AH1154" t="str">
        <v>Frank Whaley</v>
      </c>
      <c r="AI1154" s="4">
        <f t="shared" ref="AI1154:AI1217" si="75">AVERAGEIFS($U$2:$U$3724, $B$2:$B$3724, AH1154)</f>
        <v>5.4</v>
      </c>
    </row>
    <row r="1155" spans="1:35" x14ac:dyDescent="0.3">
      <c r="A1155" t="s">
        <v>9</v>
      </c>
      <c r="B1155" t="s">
        <v>623</v>
      </c>
      <c r="C1155">
        <v>89</v>
      </c>
      <c r="D1155">
        <v>57011847</v>
      </c>
      <c r="E1155" s="3">
        <f t="shared" si="72"/>
        <v>57.011847000000003</v>
      </c>
      <c r="F1155" t="s">
        <v>134</v>
      </c>
      <c r="G1155" t="s">
        <v>1790</v>
      </c>
      <c r="H1155" t="s">
        <v>205</v>
      </c>
      <c r="I1155" t="s">
        <v>1789</v>
      </c>
      <c r="J1155" t="s">
        <v>1787</v>
      </c>
      <c r="N1155" t="s">
        <v>2951</v>
      </c>
      <c r="O1155" t="s">
        <v>12</v>
      </c>
      <c r="P1155" t="s">
        <v>13</v>
      </c>
      <c r="Q1155" t="s">
        <v>24</v>
      </c>
      <c r="R1155" s="3">
        <f t="shared" si="73"/>
        <v>40</v>
      </c>
      <c r="S1155">
        <v>40000000</v>
      </c>
      <c r="T1155">
        <v>2013</v>
      </c>
      <c r="U1155">
        <v>5.9</v>
      </c>
      <c r="V1155" s="3">
        <f t="shared" si="74"/>
        <v>17.011847000000003</v>
      </c>
      <c r="W1155" s="3"/>
      <c r="AH1155" t="str">
        <v>Michael Herz</v>
      </c>
      <c r="AI1155" s="4">
        <f t="shared" si="75"/>
        <v>5.0999999999999996</v>
      </c>
    </row>
    <row r="1156" spans="1:35" x14ac:dyDescent="0.3">
      <c r="A1156" t="s">
        <v>111</v>
      </c>
      <c r="B1156" t="s">
        <v>56</v>
      </c>
      <c r="C1156">
        <v>144</v>
      </c>
      <c r="D1156">
        <v>167007184</v>
      </c>
      <c r="E1156" s="3">
        <f t="shared" si="72"/>
        <v>167.007184</v>
      </c>
      <c r="F1156" t="s">
        <v>171</v>
      </c>
      <c r="G1156" t="s">
        <v>134</v>
      </c>
      <c r="H1156" t="s">
        <v>918</v>
      </c>
      <c r="N1156" t="s">
        <v>2952</v>
      </c>
      <c r="O1156" t="s">
        <v>12</v>
      </c>
      <c r="P1156" t="s">
        <v>17</v>
      </c>
      <c r="Q1156" t="s">
        <v>14</v>
      </c>
      <c r="R1156" s="3">
        <f t="shared" si="73"/>
        <v>150</v>
      </c>
      <c r="S1156">
        <v>150000000</v>
      </c>
      <c r="T1156">
        <v>2006</v>
      </c>
      <c r="U1156">
        <v>8</v>
      </c>
      <c r="V1156" s="3">
        <f t="shared" si="74"/>
        <v>17.007183999999995</v>
      </c>
      <c r="W1156" s="3"/>
      <c r="AH1156" t="str">
        <v>Jorma Taccone</v>
      </c>
      <c r="AI1156" s="4">
        <f t="shared" si="75"/>
        <v>5.5</v>
      </c>
    </row>
    <row r="1157" spans="1:35" x14ac:dyDescent="0.3">
      <c r="A1157" t="s">
        <v>9</v>
      </c>
      <c r="B1157" t="s">
        <v>635</v>
      </c>
      <c r="C1157">
        <v>110</v>
      </c>
      <c r="D1157">
        <v>21994911</v>
      </c>
      <c r="E1157" s="3">
        <f t="shared" si="72"/>
        <v>21.994910999999998</v>
      </c>
      <c r="F1157" t="s">
        <v>356</v>
      </c>
      <c r="G1157" t="s">
        <v>1798</v>
      </c>
      <c r="N1157" t="s">
        <v>2953</v>
      </c>
      <c r="O1157" t="s">
        <v>12</v>
      </c>
      <c r="P1157" t="s">
        <v>17</v>
      </c>
      <c r="Q1157" t="s">
        <v>90</v>
      </c>
      <c r="R1157" s="3">
        <f t="shared" si="73"/>
        <v>5</v>
      </c>
      <c r="S1157">
        <v>5000000</v>
      </c>
      <c r="T1157">
        <v>2000</v>
      </c>
      <c r="U1157">
        <v>7.7</v>
      </c>
      <c r="V1157" s="3">
        <f t="shared" si="74"/>
        <v>16.994910999999998</v>
      </c>
      <c r="W1157" s="3"/>
      <c r="AH1157" t="str">
        <v>Michael Winterbottom</v>
      </c>
      <c r="AI1157" s="4">
        <f t="shared" si="75"/>
        <v>6.4799999999999995</v>
      </c>
    </row>
    <row r="1158" spans="1:35" x14ac:dyDescent="0.3">
      <c r="A1158" t="s">
        <v>9</v>
      </c>
      <c r="B1158" t="s">
        <v>312</v>
      </c>
      <c r="C1158">
        <v>91</v>
      </c>
      <c r="D1158">
        <v>17986000</v>
      </c>
      <c r="E1158" s="3">
        <f t="shared" si="72"/>
        <v>17.986000000000001</v>
      </c>
      <c r="F1158" t="s">
        <v>620</v>
      </c>
      <c r="N1158" t="s">
        <v>2954</v>
      </c>
      <c r="O1158" t="s">
        <v>12</v>
      </c>
      <c r="P1158" t="s">
        <v>13</v>
      </c>
      <c r="Q1158" t="s">
        <v>90</v>
      </c>
      <c r="R1158" s="3">
        <f t="shared" si="73"/>
        <v>1</v>
      </c>
      <c r="S1158">
        <v>1000000</v>
      </c>
      <c r="T1158">
        <v>1981</v>
      </c>
      <c r="U1158">
        <v>6.6</v>
      </c>
      <c r="V1158" s="3">
        <f t="shared" si="74"/>
        <v>16.986000000000001</v>
      </c>
      <c r="W1158" s="3"/>
      <c r="AH1158" t="str">
        <v>Tony Maylam</v>
      </c>
      <c r="AI1158" s="4">
        <f t="shared" si="75"/>
        <v>6.2</v>
      </c>
    </row>
    <row r="1159" spans="1:35" x14ac:dyDescent="0.3">
      <c r="A1159" t="s">
        <v>9</v>
      </c>
      <c r="B1159" t="s">
        <v>489</v>
      </c>
      <c r="C1159">
        <v>105</v>
      </c>
      <c r="D1159">
        <v>29959436</v>
      </c>
      <c r="E1159" s="3">
        <f t="shared" si="72"/>
        <v>29.959436</v>
      </c>
      <c r="F1159" t="s">
        <v>1793</v>
      </c>
      <c r="G1159" t="s">
        <v>356</v>
      </c>
      <c r="H1159" t="s">
        <v>1794</v>
      </c>
      <c r="N1159" t="s">
        <v>2955</v>
      </c>
      <c r="O1159" t="s">
        <v>12</v>
      </c>
      <c r="P1159" t="s">
        <v>17</v>
      </c>
      <c r="Q1159" t="s">
        <v>14</v>
      </c>
      <c r="R1159" s="3">
        <f t="shared" si="73"/>
        <v>13</v>
      </c>
      <c r="S1159">
        <v>13000000</v>
      </c>
      <c r="T1159">
        <v>2011</v>
      </c>
      <c r="U1159">
        <v>6.4</v>
      </c>
      <c r="V1159" s="3">
        <f t="shared" si="74"/>
        <v>16.959436</v>
      </c>
      <c r="W1159" s="3"/>
      <c r="AH1159" t="str">
        <v>FranÃ§ois Truffaut</v>
      </c>
      <c r="AI1159" s="4">
        <f t="shared" si="75"/>
        <v>7.2</v>
      </c>
    </row>
    <row r="1160" spans="1:35" x14ac:dyDescent="0.3">
      <c r="A1160" t="s">
        <v>9</v>
      </c>
      <c r="B1160" t="s">
        <v>565</v>
      </c>
      <c r="C1160">
        <v>121</v>
      </c>
      <c r="D1160">
        <v>46875468</v>
      </c>
      <c r="E1160" s="3">
        <f t="shared" si="72"/>
        <v>46.875467999999998</v>
      </c>
      <c r="F1160" t="s">
        <v>171</v>
      </c>
      <c r="G1160" t="s">
        <v>1792</v>
      </c>
      <c r="H1160" t="s">
        <v>356</v>
      </c>
      <c r="I1160" t="s">
        <v>1796</v>
      </c>
      <c r="J1160" t="s">
        <v>918</v>
      </c>
      <c r="N1160" t="s">
        <v>2956</v>
      </c>
      <c r="O1160" t="s">
        <v>12</v>
      </c>
      <c r="P1160" t="s">
        <v>13</v>
      </c>
      <c r="Q1160" t="s">
        <v>90</v>
      </c>
      <c r="R1160" s="3">
        <f t="shared" si="73"/>
        <v>30</v>
      </c>
      <c r="S1160">
        <v>30000000</v>
      </c>
      <c r="T1160">
        <v>2015</v>
      </c>
      <c r="U1160">
        <v>7.6</v>
      </c>
      <c r="V1160" s="3">
        <f t="shared" si="74"/>
        <v>16.875467999999998</v>
      </c>
      <c r="W1160" s="3"/>
      <c r="AH1160" t="str">
        <v>Steven E. de Souza</v>
      </c>
      <c r="AI1160" s="4">
        <f t="shared" si="75"/>
        <v>3.8</v>
      </c>
    </row>
    <row r="1161" spans="1:35" x14ac:dyDescent="0.3">
      <c r="A1161" t="s">
        <v>9</v>
      </c>
      <c r="B1161" t="s">
        <v>82</v>
      </c>
      <c r="C1161">
        <v>107</v>
      </c>
      <c r="D1161">
        <v>36874745</v>
      </c>
      <c r="E1161" s="3">
        <f t="shared" si="72"/>
        <v>36.874744999999997</v>
      </c>
      <c r="F1161" t="s">
        <v>171</v>
      </c>
      <c r="G1161" t="s">
        <v>134</v>
      </c>
      <c r="H1161" t="s">
        <v>356</v>
      </c>
      <c r="I1161" t="s">
        <v>1796</v>
      </c>
      <c r="N1161" t="s">
        <v>2957</v>
      </c>
      <c r="O1161" t="s">
        <v>12</v>
      </c>
      <c r="P1161" t="s">
        <v>13</v>
      </c>
      <c r="Q1161" t="s">
        <v>14</v>
      </c>
      <c r="R1161" s="3">
        <f t="shared" si="73"/>
        <v>20</v>
      </c>
      <c r="S1161">
        <v>20000000</v>
      </c>
      <c r="T1161">
        <v>2016</v>
      </c>
      <c r="U1161">
        <v>6.3</v>
      </c>
      <c r="V1161" s="3">
        <f t="shared" si="74"/>
        <v>16.874744999999997</v>
      </c>
      <c r="W1161" s="3"/>
      <c r="AH1161" t="str">
        <v>Jonas Ã…kerlund</v>
      </c>
      <c r="AI1161" s="4">
        <f t="shared" si="75"/>
        <v>6.8</v>
      </c>
    </row>
    <row r="1162" spans="1:35" x14ac:dyDescent="0.3">
      <c r="A1162" t="s">
        <v>9</v>
      </c>
      <c r="B1162" t="s">
        <v>77</v>
      </c>
      <c r="C1162">
        <v>240</v>
      </c>
      <c r="D1162">
        <v>116866727</v>
      </c>
      <c r="E1162" s="3">
        <f t="shared" si="72"/>
        <v>116.866727</v>
      </c>
      <c r="F1162" t="s">
        <v>1793</v>
      </c>
      <c r="G1162" t="s">
        <v>205</v>
      </c>
      <c r="H1162" t="s">
        <v>1792</v>
      </c>
      <c r="I1162" t="s">
        <v>356</v>
      </c>
      <c r="N1162" t="s">
        <v>2958</v>
      </c>
      <c r="O1162" t="s">
        <v>12</v>
      </c>
      <c r="P1162" t="s">
        <v>13</v>
      </c>
      <c r="Q1162" t="s">
        <v>90</v>
      </c>
      <c r="R1162" s="3">
        <f t="shared" si="73"/>
        <v>100</v>
      </c>
      <c r="S1162">
        <v>100000000</v>
      </c>
      <c r="T1162">
        <v>2013</v>
      </c>
      <c r="U1162">
        <v>8.1999999999999993</v>
      </c>
      <c r="V1162" s="3">
        <f t="shared" si="74"/>
        <v>16.866726999999997</v>
      </c>
      <c r="W1162" s="3"/>
      <c r="AH1162" t="str">
        <v>Isabel Coixet</v>
      </c>
      <c r="AI1162" s="4">
        <f t="shared" si="75"/>
        <v>7.6</v>
      </c>
    </row>
    <row r="1163" spans="1:35" x14ac:dyDescent="0.3">
      <c r="A1163" t="s">
        <v>9</v>
      </c>
      <c r="B1163" t="s">
        <v>727</v>
      </c>
      <c r="C1163">
        <v>129</v>
      </c>
      <c r="D1163">
        <v>48814909</v>
      </c>
      <c r="E1163" s="3">
        <f t="shared" si="72"/>
        <v>48.814909</v>
      </c>
      <c r="F1163" t="s">
        <v>1793</v>
      </c>
      <c r="G1163" t="s">
        <v>356</v>
      </c>
      <c r="N1163" t="s">
        <v>2959</v>
      </c>
      <c r="O1163" t="s">
        <v>12</v>
      </c>
      <c r="P1163" t="s">
        <v>13</v>
      </c>
      <c r="Q1163" t="s">
        <v>90</v>
      </c>
      <c r="R1163" s="3">
        <f t="shared" si="73"/>
        <v>32</v>
      </c>
      <c r="S1163">
        <v>32000000</v>
      </c>
      <c r="T1163">
        <v>2000</v>
      </c>
      <c r="U1163">
        <v>7.2</v>
      </c>
      <c r="V1163" s="3">
        <f t="shared" si="74"/>
        <v>16.814909</v>
      </c>
      <c r="W1163" s="3"/>
      <c r="AH1163" t="str">
        <v>Mark Tarlov</v>
      </c>
      <c r="AI1163" s="4">
        <f t="shared" si="75"/>
        <v>5.3</v>
      </c>
    </row>
    <row r="1164" spans="1:35" x14ac:dyDescent="0.3">
      <c r="A1164" t="s">
        <v>9</v>
      </c>
      <c r="B1164" t="s">
        <v>1054</v>
      </c>
      <c r="C1164">
        <v>92</v>
      </c>
      <c r="D1164">
        <v>27669413</v>
      </c>
      <c r="E1164" s="3">
        <f t="shared" si="72"/>
        <v>27.669412999999999</v>
      </c>
      <c r="F1164" t="s">
        <v>620</v>
      </c>
      <c r="G1164" t="s">
        <v>1796</v>
      </c>
      <c r="N1164" t="s">
        <v>2960</v>
      </c>
      <c r="O1164" t="s">
        <v>12</v>
      </c>
      <c r="P1164" t="s">
        <v>49</v>
      </c>
      <c r="Q1164" t="s">
        <v>90</v>
      </c>
      <c r="R1164" s="3">
        <f t="shared" si="73"/>
        <v>11</v>
      </c>
      <c r="S1164">
        <v>11000000</v>
      </c>
      <c r="T1164">
        <v>2009</v>
      </c>
      <c r="U1164">
        <v>6</v>
      </c>
      <c r="V1164" s="3">
        <f t="shared" si="74"/>
        <v>16.669412999999999</v>
      </c>
      <c r="W1164" s="3"/>
      <c r="AH1164" t="str">
        <v>Adam Goldberg</v>
      </c>
      <c r="AI1164" s="4">
        <f t="shared" si="75"/>
        <v>5.4</v>
      </c>
    </row>
    <row r="1165" spans="1:35" x14ac:dyDescent="0.3">
      <c r="A1165" t="s">
        <v>9</v>
      </c>
      <c r="B1165" t="s">
        <v>773</v>
      </c>
      <c r="C1165">
        <v>82</v>
      </c>
      <c r="D1165">
        <v>36658108</v>
      </c>
      <c r="E1165" s="3">
        <f t="shared" si="72"/>
        <v>36.658107999999999</v>
      </c>
      <c r="F1165" t="s">
        <v>205</v>
      </c>
      <c r="N1165" t="s">
        <v>2961</v>
      </c>
      <c r="O1165" t="s">
        <v>12</v>
      </c>
      <c r="P1165" t="s">
        <v>13</v>
      </c>
      <c r="Q1165" t="s">
        <v>14</v>
      </c>
      <c r="R1165" s="3">
        <f t="shared" si="73"/>
        <v>20</v>
      </c>
      <c r="S1165">
        <v>20000000</v>
      </c>
      <c r="T1165">
        <v>2010</v>
      </c>
      <c r="U1165">
        <v>3.5</v>
      </c>
      <c r="V1165" s="3">
        <f t="shared" si="74"/>
        <v>16.658107999999999</v>
      </c>
      <c r="W1165" s="3"/>
      <c r="AH1165" t="str">
        <v>Anna Boden</v>
      </c>
      <c r="AI1165" s="4">
        <f t="shared" si="75"/>
        <v>7.2</v>
      </c>
    </row>
    <row r="1166" spans="1:35" x14ac:dyDescent="0.3">
      <c r="A1166" t="s">
        <v>9</v>
      </c>
      <c r="B1166" t="s">
        <v>38</v>
      </c>
      <c r="C1166">
        <v>152</v>
      </c>
      <c r="D1166">
        <v>108638745</v>
      </c>
      <c r="E1166" s="3">
        <f t="shared" si="72"/>
        <v>108.638745</v>
      </c>
      <c r="F1166" t="s">
        <v>356</v>
      </c>
      <c r="G1166" t="s">
        <v>1794</v>
      </c>
      <c r="H1166" t="s">
        <v>1795</v>
      </c>
      <c r="N1166" t="s">
        <v>2962</v>
      </c>
      <c r="O1166" t="s">
        <v>12</v>
      </c>
      <c r="P1166" t="s">
        <v>13</v>
      </c>
      <c r="Q1166" t="s">
        <v>90</v>
      </c>
      <c r="R1166" s="3">
        <f t="shared" si="73"/>
        <v>92</v>
      </c>
      <c r="S1166">
        <v>92000000</v>
      </c>
      <c r="T1166">
        <v>2001</v>
      </c>
      <c r="U1166">
        <v>7.7</v>
      </c>
      <c r="V1166" s="3">
        <f t="shared" si="74"/>
        <v>16.638745</v>
      </c>
      <c r="W1166" s="3"/>
      <c r="AH1166" t="str">
        <v>Akira Kurosawa</v>
      </c>
      <c r="AI1166" s="4">
        <f t="shared" si="75"/>
        <v>8.6999999999999993</v>
      </c>
    </row>
    <row r="1167" spans="1:35" x14ac:dyDescent="0.3">
      <c r="A1167" t="s">
        <v>9</v>
      </c>
      <c r="B1167" t="s">
        <v>295</v>
      </c>
      <c r="C1167">
        <v>154</v>
      </c>
      <c r="D1167">
        <v>95632614</v>
      </c>
      <c r="E1167" s="3">
        <f t="shared" si="72"/>
        <v>95.632614000000004</v>
      </c>
      <c r="F1167" t="s">
        <v>134</v>
      </c>
      <c r="G1167" t="s">
        <v>356</v>
      </c>
      <c r="H1167" t="s">
        <v>1794</v>
      </c>
      <c r="I1167" t="s">
        <v>1788</v>
      </c>
      <c r="J1167" t="s">
        <v>1795</v>
      </c>
      <c r="N1167" t="s">
        <v>2963</v>
      </c>
      <c r="O1167" t="s">
        <v>12</v>
      </c>
      <c r="P1167" t="s">
        <v>13</v>
      </c>
      <c r="Q1167" t="s">
        <v>90</v>
      </c>
      <c r="R1167" s="3">
        <f t="shared" si="73"/>
        <v>79</v>
      </c>
      <c r="S1167">
        <v>79000000</v>
      </c>
      <c r="T1167">
        <v>2003</v>
      </c>
      <c r="U1167">
        <v>7.2</v>
      </c>
      <c r="V1167" s="3">
        <f t="shared" si="74"/>
        <v>16.632614000000004</v>
      </c>
      <c r="W1167" s="3"/>
      <c r="AH1167" t="str">
        <v>James Foley</v>
      </c>
      <c r="AI1167" s="4">
        <f t="shared" si="75"/>
        <v>6.833333333333333</v>
      </c>
    </row>
    <row r="1168" spans="1:35" x14ac:dyDescent="0.3">
      <c r="A1168" t="s">
        <v>9</v>
      </c>
      <c r="B1168" t="s">
        <v>884</v>
      </c>
      <c r="C1168">
        <v>81</v>
      </c>
      <c r="D1168">
        <v>30628981</v>
      </c>
      <c r="E1168" s="3">
        <f t="shared" si="72"/>
        <v>30.628981</v>
      </c>
      <c r="F1168" t="s">
        <v>205</v>
      </c>
      <c r="G1168" t="s">
        <v>1788</v>
      </c>
      <c r="N1168" t="s">
        <v>2964</v>
      </c>
      <c r="O1168" t="s">
        <v>12</v>
      </c>
      <c r="P1168" t="s">
        <v>13</v>
      </c>
      <c r="Q1168" t="s">
        <v>14</v>
      </c>
      <c r="R1168" s="3">
        <f t="shared" si="73"/>
        <v>14</v>
      </c>
      <c r="S1168">
        <v>14000000</v>
      </c>
      <c r="T1168">
        <v>1999</v>
      </c>
      <c r="U1168">
        <v>5</v>
      </c>
      <c r="V1168" s="3">
        <f t="shared" si="74"/>
        <v>16.628981</v>
      </c>
      <c r="W1168" s="3"/>
      <c r="AH1168" t="str">
        <v>Jon Hess</v>
      </c>
      <c r="AI1168" s="4">
        <f t="shared" si="75"/>
        <v>5.0999999999999996</v>
      </c>
    </row>
    <row r="1169" spans="1:35" x14ac:dyDescent="0.3">
      <c r="A1169" t="s">
        <v>9</v>
      </c>
      <c r="B1169" t="s">
        <v>635</v>
      </c>
      <c r="C1169">
        <v>114</v>
      </c>
      <c r="D1169">
        <v>41597830</v>
      </c>
      <c r="E1169" s="3">
        <f t="shared" si="72"/>
        <v>41.597830000000002</v>
      </c>
      <c r="F1169" t="s">
        <v>356</v>
      </c>
      <c r="G1169" t="s">
        <v>1788</v>
      </c>
      <c r="N1169" t="s">
        <v>2965</v>
      </c>
      <c r="O1169" t="s">
        <v>12</v>
      </c>
      <c r="P1169" t="s">
        <v>13</v>
      </c>
      <c r="Q1169" t="s">
        <v>14</v>
      </c>
      <c r="R1169" s="3">
        <f t="shared" si="73"/>
        <v>25</v>
      </c>
      <c r="S1169">
        <v>25000000</v>
      </c>
      <c r="T1169">
        <v>2002</v>
      </c>
      <c r="U1169">
        <v>7.6</v>
      </c>
      <c r="V1169" s="3">
        <f t="shared" si="74"/>
        <v>16.597830000000002</v>
      </c>
      <c r="W1169" s="3"/>
      <c r="AH1169" t="str">
        <v>Wallace Wolodarsky</v>
      </c>
      <c r="AI1169" s="4">
        <f t="shared" si="75"/>
        <v>5.4</v>
      </c>
    </row>
    <row r="1170" spans="1:35" x14ac:dyDescent="0.3">
      <c r="A1170" t="s">
        <v>9</v>
      </c>
      <c r="B1170" t="s">
        <v>1083</v>
      </c>
      <c r="C1170">
        <v>90</v>
      </c>
      <c r="D1170">
        <v>31585300</v>
      </c>
      <c r="E1170" s="3">
        <f t="shared" si="72"/>
        <v>31.5853</v>
      </c>
      <c r="F1170" t="s">
        <v>205</v>
      </c>
      <c r="G1170" t="s">
        <v>1788</v>
      </c>
      <c r="N1170" t="s">
        <v>2966</v>
      </c>
      <c r="O1170" t="s">
        <v>12</v>
      </c>
      <c r="P1170" t="s">
        <v>13</v>
      </c>
      <c r="Q1170" t="s">
        <v>14</v>
      </c>
      <c r="R1170" s="3">
        <f t="shared" si="73"/>
        <v>15</v>
      </c>
      <c r="S1170">
        <v>15000000</v>
      </c>
      <c r="T1170">
        <v>2005</v>
      </c>
      <c r="U1170">
        <v>6.1</v>
      </c>
      <c r="V1170" s="3">
        <f t="shared" si="74"/>
        <v>16.5853</v>
      </c>
      <c r="W1170" s="3"/>
      <c r="AH1170" t="str">
        <v>Laurie Collyer</v>
      </c>
      <c r="AI1170" s="4">
        <f t="shared" si="75"/>
        <v>6.6</v>
      </c>
    </row>
    <row r="1171" spans="1:35" x14ac:dyDescent="0.3">
      <c r="A1171" t="s">
        <v>9</v>
      </c>
      <c r="B1171" t="s">
        <v>1328</v>
      </c>
      <c r="C1171">
        <v>93</v>
      </c>
      <c r="D1171">
        <v>26583369</v>
      </c>
      <c r="E1171" s="3">
        <f t="shared" si="72"/>
        <v>26.583369000000001</v>
      </c>
      <c r="F1171" t="s">
        <v>620</v>
      </c>
      <c r="G1171" t="s">
        <v>1796</v>
      </c>
      <c r="H1171" t="s">
        <v>918</v>
      </c>
      <c r="N1171" t="s">
        <v>2967</v>
      </c>
      <c r="O1171" t="s">
        <v>12</v>
      </c>
      <c r="P1171" t="s">
        <v>13</v>
      </c>
      <c r="Q1171" t="s">
        <v>14</v>
      </c>
      <c r="R1171" s="3">
        <f t="shared" si="73"/>
        <v>10</v>
      </c>
      <c r="S1171">
        <v>10000000</v>
      </c>
      <c r="T1171">
        <v>2016</v>
      </c>
      <c r="U1171">
        <v>4.8</v>
      </c>
      <c r="V1171" s="3">
        <f t="shared" si="74"/>
        <v>16.583369000000001</v>
      </c>
      <c r="W1171" s="3"/>
      <c r="AH1171" t="str">
        <v>Deb Hagan</v>
      </c>
      <c r="AI1171" s="4">
        <f t="shared" si="75"/>
        <v>4.5999999999999996</v>
      </c>
    </row>
    <row r="1172" spans="1:35" x14ac:dyDescent="0.3">
      <c r="A1172" t="s">
        <v>111</v>
      </c>
      <c r="B1172" t="s">
        <v>18</v>
      </c>
      <c r="C1172">
        <v>113</v>
      </c>
      <c r="D1172">
        <v>25530884</v>
      </c>
      <c r="E1172" s="3">
        <f t="shared" si="72"/>
        <v>25.530884</v>
      </c>
      <c r="F1172" t="s">
        <v>1796</v>
      </c>
      <c r="G1172" t="s">
        <v>918</v>
      </c>
      <c r="N1172" t="s">
        <v>2968</v>
      </c>
      <c r="O1172" t="s">
        <v>12</v>
      </c>
      <c r="P1172" t="s">
        <v>13</v>
      </c>
      <c r="Q1172" t="s">
        <v>90</v>
      </c>
      <c r="R1172" s="3">
        <f t="shared" si="73"/>
        <v>9</v>
      </c>
      <c r="S1172">
        <v>9000000</v>
      </c>
      <c r="T1172">
        <v>2000</v>
      </c>
      <c r="U1172">
        <v>8.5</v>
      </c>
      <c r="V1172" s="3">
        <f t="shared" si="74"/>
        <v>16.530884</v>
      </c>
      <c r="W1172" s="3"/>
      <c r="AH1172" t="str">
        <v>Michael Landon Jr.</v>
      </c>
      <c r="AI1172" s="4">
        <f t="shared" si="75"/>
        <v>5.9</v>
      </c>
    </row>
    <row r="1173" spans="1:35" x14ac:dyDescent="0.3">
      <c r="A1173" t="s">
        <v>9</v>
      </c>
      <c r="B1173" t="s">
        <v>129</v>
      </c>
      <c r="C1173">
        <v>91</v>
      </c>
      <c r="D1173">
        <v>64505912</v>
      </c>
      <c r="E1173" s="3">
        <f t="shared" si="72"/>
        <v>64.505911999999995</v>
      </c>
      <c r="F1173" t="s">
        <v>1787</v>
      </c>
      <c r="G1173" t="s">
        <v>918</v>
      </c>
      <c r="N1173" t="s">
        <v>2969</v>
      </c>
      <c r="O1173" t="s">
        <v>12</v>
      </c>
      <c r="P1173" t="s">
        <v>13</v>
      </c>
      <c r="Q1173" t="s">
        <v>90</v>
      </c>
      <c r="R1173" s="3">
        <f t="shared" si="73"/>
        <v>48</v>
      </c>
      <c r="S1173">
        <v>48000000</v>
      </c>
      <c r="T1173">
        <v>2008</v>
      </c>
      <c r="U1173">
        <v>5</v>
      </c>
      <c r="V1173" s="3">
        <f t="shared" si="74"/>
        <v>16.505911999999995</v>
      </c>
      <c r="W1173" s="3"/>
      <c r="AH1173" t="str">
        <v>Christophe Barratier</v>
      </c>
      <c r="AI1173" s="4">
        <f t="shared" si="75"/>
        <v>7.9</v>
      </c>
    </row>
    <row r="1174" spans="1:35" x14ac:dyDescent="0.3">
      <c r="A1174" t="s">
        <v>9</v>
      </c>
      <c r="B1174" t="s">
        <v>632</v>
      </c>
      <c r="C1174">
        <v>103</v>
      </c>
      <c r="D1174">
        <v>21501098</v>
      </c>
      <c r="E1174" s="3">
        <f t="shared" si="72"/>
        <v>21.501097999999999</v>
      </c>
      <c r="F1174" t="s">
        <v>205</v>
      </c>
      <c r="G1174" t="s">
        <v>356</v>
      </c>
      <c r="N1174" t="s">
        <v>2970</v>
      </c>
      <c r="O1174" t="s">
        <v>12</v>
      </c>
      <c r="P1174" t="s">
        <v>13</v>
      </c>
      <c r="Q1174" t="s">
        <v>14</v>
      </c>
      <c r="R1174" s="3">
        <f t="shared" si="73"/>
        <v>5</v>
      </c>
      <c r="S1174">
        <v>5000000</v>
      </c>
      <c r="T1174">
        <v>2013</v>
      </c>
      <c r="U1174">
        <v>7.4</v>
      </c>
      <c r="V1174" s="3">
        <f t="shared" si="74"/>
        <v>16.501097999999999</v>
      </c>
      <c r="W1174" s="3"/>
      <c r="AH1174" t="str">
        <v>Lance Mungia</v>
      </c>
      <c r="AI1174" s="4">
        <f t="shared" si="75"/>
        <v>6.7</v>
      </c>
    </row>
    <row r="1175" spans="1:35" x14ac:dyDescent="0.3">
      <c r="A1175" t="s">
        <v>9</v>
      </c>
      <c r="B1175" t="s">
        <v>1731</v>
      </c>
      <c r="C1175">
        <v>97</v>
      </c>
      <c r="D1175">
        <v>17000000</v>
      </c>
      <c r="E1175" s="3">
        <f t="shared" si="72"/>
        <v>17</v>
      </c>
      <c r="F1175" t="s">
        <v>620</v>
      </c>
      <c r="G1175" t="s">
        <v>1787</v>
      </c>
      <c r="N1175" t="s">
        <v>2971</v>
      </c>
      <c r="O1175" t="s">
        <v>12</v>
      </c>
      <c r="P1175" t="s">
        <v>13</v>
      </c>
      <c r="Q1175" t="s">
        <v>24</v>
      </c>
      <c r="R1175" s="3">
        <f t="shared" si="73"/>
        <v>0.5</v>
      </c>
      <c r="S1175">
        <v>500000</v>
      </c>
      <c r="T1175">
        <v>1977</v>
      </c>
      <c r="U1175">
        <v>5.9</v>
      </c>
      <c r="V1175" s="3">
        <f t="shared" si="74"/>
        <v>16.5</v>
      </c>
      <c r="W1175" s="3"/>
      <c r="AH1175" t="str">
        <v>Jon Stewart</v>
      </c>
      <c r="AI1175" s="4">
        <f t="shared" si="75"/>
        <v>6.6</v>
      </c>
    </row>
    <row r="1176" spans="1:35" x14ac:dyDescent="0.3">
      <c r="A1176" t="s">
        <v>9</v>
      </c>
      <c r="B1176" t="s">
        <v>512</v>
      </c>
      <c r="C1176">
        <v>132</v>
      </c>
      <c r="D1176">
        <v>70496802</v>
      </c>
      <c r="E1176" s="3">
        <f t="shared" si="72"/>
        <v>70.496802000000002</v>
      </c>
      <c r="F1176" t="s">
        <v>171</v>
      </c>
      <c r="G1176" t="s">
        <v>356</v>
      </c>
      <c r="H1176" t="s">
        <v>918</v>
      </c>
      <c r="N1176" t="s">
        <v>2972</v>
      </c>
      <c r="O1176" t="s">
        <v>12</v>
      </c>
      <c r="P1176" t="s">
        <v>13</v>
      </c>
      <c r="Q1176" t="s">
        <v>90</v>
      </c>
      <c r="R1176" s="3">
        <f t="shared" si="73"/>
        <v>54</v>
      </c>
      <c r="S1176">
        <v>54000000</v>
      </c>
      <c r="T1176">
        <v>2005</v>
      </c>
      <c r="U1176">
        <v>8.1999999999999993</v>
      </c>
      <c r="V1176" s="3">
        <f t="shared" si="74"/>
        <v>16.496802000000002</v>
      </c>
      <c r="W1176" s="3"/>
      <c r="AH1176" t="str">
        <v>Steven R. Monroe</v>
      </c>
      <c r="AI1176" s="4">
        <f t="shared" si="75"/>
        <v>6.3</v>
      </c>
    </row>
    <row r="1177" spans="1:35" x14ac:dyDescent="0.3">
      <c r="A1177" t="s">
        <v>9</v>
      </c>
      <c r="B1177" t="s">
        <v>1575</v>
      </c>
      <c r="C1177">
        <v>86</v>
      </c>
      <c r="D1177">
        <v>19472057</v>
      </c>
      <c r="E1177" s="3">
        <f t="shared" si="72"/>
        <v>19.472057</v>
      </c>
      <c r="F1177" t="s">
        <v>620</v>
      </c>
      <c r="G1177" t="s">
        <v>918</v>
      </c>
      <c r="N1177" t="s">
        <v>2973</v>
      </c>
      <c r="O1177" t="s">
        <v>12</v>
      </c>
      <c r="P1177" t="s">
        <v>13</v>
      </c>
      <c r="Q1177" t="s">
        <v>90</v>
      </c>
      <c r="R1177" s="3">
        <f t="shared" si="73"/>
        <v>3</v>
      </c>
      <c r="S1177">
        <v>3000000</v>
      </c>
      <c r="T1177">
        <v>1986</v>
      </c>
      <c r="U1177">
        <v>5.9</v>
      </c>
      <c r="V1177" s="3">
        <f t="shared" si="74"/>
        <v>16.472057</v>
      </c>
      <c r="W1177" s="3"/>
      <c r="AH1177" t="str">
        <v>Frank Nissen</v>
      </c>
      <c r="AI1177" s="4">
        <f t="shared" si="75"/>
        <v>6.4</v>
      </c>
    </row>
    <row r="1178" spans="1:35" x14ac:dyDescent="0.3">
      <c r="A1178" t="s">
        <v>9</v>
      </c>
      <c r="B1178" t="s">
        <v>154</v>
      </c>
      <c r="C1178">
        <v>111</v>
      </c>
      <c r="D1178">
        <v>31471430</v>
      </c>
      <c r="E1178" s="3">
        <f t="shared" si="72"/>
        <v>31.471430000000002</v>
      </c>
      <c r="F1178" t="s">
        <v>356</v>
      </c>
      <c r="G1178" t="s">
        <v>1794</v>
      </c>
      <c r="H1178" t="s">
        <v>918</v>
      </c>
      <c r="N1178" t="s">
        <v>2974</v>
      </c>
      <c r="O1178" t="s">
        <v>12</v>
      </c>
      <c r="P1178" t="s">
        <v>13</v>
      </c>
      <c r="Q1178" t="s">
        <v>90</v>
      </c>
      <c r="R1178" s="3">
        <f t="shared" si="73"/>
        <v>15</v>
      </c>
      <c r="S1178">
        <v>15000000</v>
      </c>
      <c r="T1178">
        <v>2006</v>
      </c>
      <c r="U1178">
        <v>7.6</v>
      </c>
      <c r="V1178" s="3">
        <f t="shared" si="74"/>
        <v>16.471430000000002</v>
      </c>
      <c r="W1178" s="3"/>
      <c r="AH1178" t="str">
        <v>James Mottern</v>
      </c>
      <c r="AI1178" s="4">
        <f t="shared" si="75"/>
        <v>6.7</v>
      </c>
    </row>
    <row r="1179" spans="1:35" x14ac:dyDescent="0.3">
      <c r="A1179" t="s">
        <v>9</v>
      </c>
      <c r="B1179" t="s">
        <v>1296</v>
      </c>
      <c r="C1179">
        <v>103</v>
      </c>
      <c r="D1179">
        <v>28435406</v>
      </c>
      <c r="E1179" s="3">
        <f t="shared" si="72"/>
        <v>28.435406</v>
      </c>
      <c r="F1179" t="s">
        <v>205</v>
      </c>
      <c r="G1179" t="s">
        <v>1788</v>
      </c>
      <c r="N1179" t="s">
        <v>2975</v>
      </c>
      <c r="O1179" t="s">
        <v>12</v>
      </c>
      <c r="P1179" t="s">
        <v>13</v>
      </c>
      <c r="Q1179" t="s">
        <v>14</v>
      </c>
      <c r="R1179" s="3">
        <f t="shared" si="73"/>
        <v>12</v>
      </c>
      <c r="S1179">
        <v>12000000</v>
      </c>
      <c r="T1179">
        <v>2006</v>
      </c>
      <c r="U1179">
        <v>5.5</v>
      </c>
      <c r="V1179" s="3">
        <f t="shared" si="74"/>
        <v>16.435406</v>
      </c>
      <c r="W1179" s="3"/>
      <c r="AH1179" t="str">
        <v>Drew Barrymore</v>
      </c>
      <c r="AI1179" s="4">
        <f t="shared" si="75"/>
        <v>6.9</v>
      </c>
    </row>
    <row r="1180" spans="1:35" x14ac:dyDescent="0.3">
      <c r="A1180" t="s">
        <v>9</v>
      </c>
      <c r="B1180" t="s">
        <v>1595</v>
      </c>
      <c r="C1180">
        <v>88</v>
      </c>
      <c r="D1180">
        <v>19170001</v>
      </c>
      <c r="E1180" s="3">
        <f t="shared" si="72"/>
        <v>19.170000999999999</v>
      </c>
      <c r="F1180" t="s">
        <v>620</v>
      </c>
      <c r="N1180" t="s">
        <v>2976</v>
      </c>
      <c r="O1180" t="s">
        <v>12</v>
      </c>
      <c r="P1180" t="s">
        <v>13</v>
      </c>
      <c r="Q1180" t="s">
        <v>90</v>
      </c>
      <c r="R1180" s="3">
        <f t="shared" si="73"/>
        <v>2.8</v>
      </c>
      <c r="S1180">
        <v>2800000</v>
      </c>
      <c r="T1180">
        <v>1988</v>
      </c>
      <c r="U1180">
        <v>5.3</v>
      </c>
      <c r="V1180" s="3">
        <f t="shared" si="74"/>
        <v>16.370000999999998</v>
      </c>
      <c r="W1180" s="3"/>
      <c r="AH1180" t="str">
        <v>Rodrigo CortÃ©s</v>
      </c>
      <c r="AI1180" s="4">
        <f t="shared" si="75"/>
        <v>7</v>
      </c>
    </row>
    <row r="1181" spans="1:35" x14ac:dyDescent="0.3">
      <c r="A1181" t="s">
        <v>9</v>
      </c>
      <c r="B1181" t="s">
        <v>1198</v>
      </c>
      <c r="C1181">
        <v>90</v>
      </c>
      <c r="D1181">
        <v>22235901</v>
      </c>
      <c r="E1181" s="3">
        <f t="shared" si="72"/>
        <v>22.235900999999998</v>
      </c>
      <c r="F1181" t="s">
        <v>205</v>
      </c>
      <c r="G1181" t="s">
        <v>1788</v>
      </c>
      <c r="N1181" t="s">
        <v>2977</v>
      </c>
      <c r="O1181" t="s">
        <v>12</v>
      </c>
      <c r="P1181" t="s">
        <v>13</v>
      </c>
      <c r="Q1181" t="s">
        <v>90</v>
      </c>
      <c r="R1181" s="3">
        <f t="shared" si="73"/>
        <v>6</v>
      </c>
      <c r="S1181">
        <v>6000000</v>
      </c>
      <c r="T1181">
        <v>2001</v>
      </c>
      <c r="U1181">
        <v>6.1</v>
      </c>
      <c r="V1181" s="3">
        <f t="shared" si="74"/>
        <v>16.235900999999998</v>
      </c>
      <c r="W1181" s="3"/>
      <c r="AH1181" t="str">
        <v>Vadim Perelman</v>
      </c>
      <c r="AI1181" s="4">
        <f t="shared" si="75"/>
        <v>7</v>
      </c>
    </row>
    <row r="1182" spans="1:35" x14ac:dyDescent="0.3">
      <c r="A1182" t="s">
        <v>9</v>
      </c>
      <c r="B1182" t="s">
        <v>176</v>
      </c>
      <c r="C1182">
        <v>112</v>
      </c>
      <c r="D1182">
        <v>39235088</v>
      </c>
      <c r="E1182" s="3">
        <f t="shared" si="72"/>
        <v>39.235087999999998</v>
      </c>
      <c r="F1182" t="s">
        <v>620</v>
      </c>
      <c r="G1182" t="s">
        <v>1787</v>
      </c>
      <c r="N1182" t="s">
        <v>2978</v>
      </c>
      <c r="O1182" t="s">
        <v>12</v>
      </c>
      <c r="P1182" t="s">
        <v>13</v>
      </c>
      <c r="Q1182" t="s">
        <v>90</v>
      </c>
      <c r="R1182" s="3">
        <f t="shared" si="73"/>
        <v>23</v>
      </c>
      <c r="S1182">
        <v>23000000</v>
      </c>
      <c r="T1182">
        <v>2000</v>
      </c>
      <c r="U1182">
        <v>7.1</v>
      </c>
      <c r="V1182" s="3">
        <f t="shared" si="74"/>
        <v>16.235087999999998</v>
      </c>
      <c r="W1182" s="3"/>
      <c r="AH1182" t="str">
        <v>Ralph Ziman</v>
      </c>
      <c r="AI1182" s="4">
        <f t="shared" si="75"/>
        <v>7.8</v>
      </c>
    </row>
    <row r="1183" spans="1:35" x14ac:dyDescent="0.3">
      <c r="A1183" t="s">
        <v>9</v>
      </c>
      <c r="B1183" t="s">
        <v>1231</v>
      </c>
      <c r="C1183">
        <v>93</v>
      </c>
      <c r="D1183">
        <v>21197315</v>
      </c>
      <c r="E1183" s="3">
        <f t="shared" si="72"/>
        <v>21.197315</v>
      </c>
      <c r="F1183" t="s">
        <v>620</v>
      </c>
      <c r="G1183" t="s">
        <v>1796</v>
      </c>
      <c r="H1183" t="s">
        <v>918</v>
      </c>
      <c r="N1183" t="s">
        <v>2979</v>
      </c>
      <c r="O1183" t="s">
        <v>12</v>
      </c>
      <c r="P1183" t="s">
        <v>13</v>
      </c>
      <c r="Q1183" t="s">
        <v>90</v>
      </c>
      <c r="R1183" s="3">
        <f t="shared" si="73"/>
        <v>5</v>
      </c>
      <c r="S1183">
        <v>5000000</v>
      </c>
      <c r="T1183">
        <v>2014</v>
      </c>
      <c r="U1183">
        <v>6.1</v>
      </c>
      <c r="V1183" s="3">
        <f t="shared" si="74"/>
        <v>16.197315</v>
      </c>
      <c r="W1183" s="3"/>
      <c r="AH1183" t="str">
        <v>Paul Bunnell</v>
      </c>
      <c r="AI1183" s="4">
        <f t="shared" si="75"/>
        <v>5.7</v>
      </c>
    </row>
    <row r="1184" spans="1:35" x14ac:dyDescent="0.3">
      <c r="A1184" t="s">
        <v>9</v>
      </c>
      <c r="B1184" t="s">
        <v>1142</v>
      </c>
      <c r="C1184">
        <v>113</v>
      </c>
      <c r="D1184">
        <v>19184015</v>
      </c>
      <c r="E1184" s="3">
        <f t="shared" si="72"/>
        <v>19.184014999999999</v>
      </c>
      <c r="F1184" t="s">
        <v>1793</v>
      </c>
      <c r="G1184" t="s">
        <v>205</v>
      </c>
      <c r="H1184" t="s">
        <v>20</v>
      </c>
      <c r="N1184" t="s">
        <v>2980</v>
      </c>
      <c r="O1184" t="s">
        <v>12</v>
      </c>
      <c r="P1184" t="s">
        <v>13</v>
      </c>
      <c r="Q1184" t="s">
        <v>90</v>
      </c>
      <c r="R1184" s="3">
        <f t="shared" si="73"/>
        <v>3</v>
      </c>
      <c r="S1184">
        <v>3000000</v>
      </c>
      <c r="T1184">
        <v>2002</v>
      </c>
      <c r="U1184">
        <v>5.4</v>
      </c>
      <c r="V1184" s="3">
        <f t="shared" si="74"/>
        <v>16.184014999999999</v>
      </c>
      <c r="W1184" s="3"/>
      <c r="AH1184" t="str">
        <v>Vic Armstrong</v>
      </c>
      <c r="AI1184" s="4">
        <f t="shared" si="75"/>
        <v>3.1</v>
      </c>
    </row>
    <row r="1185" spans="1:35" x14ac:dyDescent="0.3">
      <c r="A1185" t="s">
        <v>9</v>
      </c>
      <c r="B1185" t="s">
        <v>221</v>
      </c>
      <c r="C1185">
        <v>100</v>
      </c>
      <c r="D1185">
        <v>131144183</v>
      </c>
      <c r="E1185" s="3">
        <f t="shared" si="72"/>
        <v>131.144183</v>
      </c>
      <c r="F1185" t="s">
        <v>171</v>
      </c>
      <c r="G1185" t="s">
        <v>134</v>
      </c>
      <c r="H1185" t="s">
        <v>1786</v>
      </c>
      <c r="I1185" t="s">
        <v>918</v>
      </c>
      <c r="N1185" t="s">
        <v>2981</v>
      </c>
      <c r="O1185" t="s">
        <v>12</v>
      </c>
      <c r="P1185" t="s">
        <v>13</v>
      </c>
      <c r="Q1185" t="s">
        <v>14</v>
      </c>
      <c r="R1185" s="3">
        <f t="shared" si="73"/>
        <v>115</v>
      </c>
      <c r="S1185">
        <v>115000000</v>
      </c>
      <c r="T1185">
        <v>2001</v>
      </c>
      <c r="U1185">
        <v>5.7</v>
      </c>
      <c r="V1185" s="3">
        <f t="shared" si="74"/>
        <v>16.144182999999998</v>
      </c>
      <c r="W1185" s="3"/>
      <c r="AH1185" t="str">
        <v>Scott Frank</v>
      </c>
      <c r="AI1185" s="4">
        <f t="shared" si="75"/>
        <v>6.5</v>
      </c>
    </row>
    <row r="1186" spans="1:35" x14ac:dyDescent="0.3">
      <c r="A1186" t="s">
        <v>9</v>
      </c>
      <c r="B1186" t="s">
        <v>1219</v>
      </c>
      <c r="C1186">
        <v>105</v>
      </c>
      <c r="D1186">
        <v>26589953</v>
      </c>
      <c r="E1186" s="3">
        <f t="shared" si="72"/>
        <v>26.589953000000001</v>
      </c>
      <c r="F1186" t="s">
        <v>171</v>
      </c>
      <c r="G1186" t="s">
        <v>1792</v>
      </c>
      <c r="H1186" t="s">
        <v>918</v>
      </c>
      <c r="N1186" t="s">
        <v>2982</v>
      </c>
      <c r="O1186" t="s">
        <v>12</v>
      </c>
      <c r="P1186" t="s">
        <v>13</v>
      </c>
      <c r="Q1186" t="s">
        <v>90</v>
      </c>
      <c r="R1186" s="3">
        <f t="shared" si="73"/>
        <v>10.5</v>
      </c>
      <c r="S1186">
        <v>10500000</v>
      </c>
      <c r="T1186">
        <v>2010</v>
      </c>
      <c r="U1186">
        <v>6.7</v>
      </c>
      <c r="V1186" s="3">
        <f t="shared" si="74"/>
        <v>16.089953000000001</v>
      </c>
      <c r="W1186" s="3"/>
      <c r="AH1186" t="str">
        <v>Jesse Vaughan</v>
      </c>
      <c r="AI1186" s="4">
        <f t="shared" si="75"/>
        <v>4.5</v>
      </c>
    </row>
    <row r="1187" spans="1:35" x14ac:dyDescent="0.3">
      <c r="A1187" t="s">
        <v>9</v>
      </c>
      <c r="B1187" t="s">
        <v>48</v>
      </c>
      <c r="C1187">
        <v>97</v>
      </c>
      <c r="D1187">
        <v>41067398</v>
      </c>
      <c r="E1187" s="3">
        <f t="shared" si="72"/>
        <v>41.067397999999997</v>
      </c>
      <c r="F1187" t="s">
        <v>171</v>
      </c>
      <c r="G1187" t="s">
        <v>205</v>
      </c>
      <c r="H1187" t="s">
        <v>1792</v>
      </c>
      <c r="I1187" t="s">
        <v>918</v>
      </c>
      <c r="N1187" t="s">
        <v>2983</v>
      </c>
      <c r="O1187" t="s">
        <v>12</v>
      </c>
      <c r="P1187" t="s">
        <v>13</v>
      </c>
      <c r="Q1187" t="s">
        <v>90</v>
      </c>
      <c r="R1187" s="3">
        <f t="shared" si="73"/>
        <v>25</v>
      </c>
      <c r="S1187">
        <v>25000000</v>
      </c>
      <c r="T1187">
        <v>1997</v>
      </c>
      <c r="U1187">
        <v>6.1</v>
      </c>
      <c r="V1187" s="3">
        <f t="shared" si="74"/>
        <v>16.067397999999997</v>
      </c>
      <c r="W1187" s="3"/>
      <c r="AH1187" t="str">
        <v>Jessy Terrero</v>
      </c>
      <c r="AI1187" s="4">
        <f t="shared" si="75"/>
        <v>4.4000000000000004</v>
      </c>
    </row>
    <row r="1188" spans="1:35" x14ac:dyDescent="0.3">
      <c r="A1188" t="s">
        <v>9</v>
      </c>
      <c r="B1188" t="s">
        <v>957</v>
      </c>
      <c r="C1188">
        <v>90</v>
      </c>
      <c r="D1188">
        <v>35033759</v>
      </c>
      <c r="E1188" s="3">
        <f t="shared" si="72"/>
        <v>35.033759000000003</v>
      </c>
      <c r="F1188" t="s">
        <v>134</v>
      </c>
      <c r="G1188" t="s">
        <v>205</v>
      </c>
      <c r="N1188" t="s">
        <v>2984</v>
      </c>
      <c r="O1188" t="s">
        <v>12</v>
      </c>
      <c r="P1188" t="s">
        <v>13</v>
      </c>
      <c r="Q1188" t="s">
        <v>90</v>
      </c>
      <c r="R1188" s="3">
        <f t="shared" si="73"/>
        <v>19</v>
      </c>
      <c r="S1188">
        <v>19000000</v>
      </c>
      <c r="T1188">
        <v>2011</v>
      </c>
      <c r="U1188">
        <v>6.3</v>
      </c>
      <c r="V1188" s="3">
        <f t="shared" si="74"/>
        <v>16.033759000000003</v>
      </c>
      <c r="W1188" s="3"/>
      <c r="AH1188" t="str">
        <v>Justin Kerrigan</v>
      </c>
      <c r="AI1188" s="4">
        <f t="shared" si="75"/>
        <v>7.1</v>
      </c>
    </row>
    <row r="1189" spans="1:35" x14ac:dyDescent="0.3">
      <c r="A1189" t="s">
        <v>9</v>
      </c>
      <c r="B1189" t="s">
        <v>514</v>
      </c>
      <c r="C1189">
        <v>101</v>
      </c>
      <c r="D1189">
        <v>66002004</v>
      </c>
      <c r="E1189" s="3">
        <f t="shared" si="72"/>
        <v>66.002003999999999</v>
      </c>
      <c r="F1189" t="s">
        <v>134</v>
      </c>
      <c r="G1189" t="s">
        <v>205</v>
      </c>
      <c r="H1189" t="s">
        <v>1789</v>
      </c>
      <c r="I1189" t="s">
        <v>1786</v>
      </c>
      <c r="J1189" t="s">
        <v>1788</v>
      </c>
      <c r="K1189" t="s">
        <v>1797</v>
      </c>
      <c r="N1189" t="s">
        <v>2985</v>
      </c>
      <c r="O1189" t="s">
        <v>12</v>
      </c>
      <c r="P1189" t="s">
        <v>13</v>
      </c>
      <c r="Q1189" t="s">
        <v>52</v>
      </c>
      <c r="R1189" s="3">
        <f t="shared" si="73"/>
        <v>50</v>
      </c>
      <c r="S1189">
        <v>50000000</v>
      </c>
      <c r="T1189">
        <v>2005</v>
      </c>
      <c r="U1189">
        <v>4.7</v>
      </c>
      <c r="V1189" s="3">
        <f t="shared" si="74"/>
        <v>16.002003999999999</v>
      </c>
      <c r="W1189" s="3"/>
      <c r="AH1189" t="str">
        <v>Douglas Aarniokoski</v>
      </c>
      <c r="AI1189" s="4">
        <f t="shared" si="75"/>
        <v>4.5999999999999996</v>
      </c>
    </row>
    <row r="1190" spans="1:35" x14ac:dyDescent="0.3">
      <c r="A1190" t="s">
        <v>9</v>
      </c>
      <c r="B1190" t="s">
        <v>1409</v>
      </c>
      <c r="C1190">
        <v>119</v>
      </c>
      <c r="D1190">
        <v>25000000</v>
      </c>
      <c r="E1190" s="3">
        <f t="shared" si="72"/>
        <v>25</v>
      </c>
      <c r="F1190" t="s">
        <v>171</v>
      </c>
      <c r="G1190" t="s">
        <v>134</v>
      </c>
      <c r="H1190" t="s">
        <v>1787</v>
      </c>
      <c r="N1190" t="s">
        <v>2986</v>
      </c>
      <c r="O1190" t="s">
        <v>12</v>
      </c>
      <c r="P1190" t="s">
        <v>13</v>
      </c>
      <c r="Q1190" t="s">
        <v>24</v>
      </c>
      <c r="R1190" s="3">
        <f t="shared" si="73"/>
        <v>9</v>
      </c>
      <c r="S1190">
        <v>9000000</v>
      </c>
      <c r="T1190">
        <v>1976</v>
      </c>
      <c r="U1190">
        <v>6.8</v>
      </c>
      <c r="V1190" s="3">
        <f t="shared" si="74"/>
        <v>16</v>
      </c>
      <c r="W1190" s="3"/>
      <c r="AH1190" t="str">
        <v>Luis Mandoki</v>
      </c>
      <c r="AI1190" s="4">
        <f t="shared" si="75"/>
        <v>5.85</v>
      </c>
    </row>
    <row r="1191" spans="1:35" x14ac:dyDescent="0.3">
      <c r="A1191" t="s">
        <v>9</v>
      </c>
      <c r="B1191" t="s">
        <v>647</v>
      </c>
      <c r="C1191">
        <v>105</v>
      </c>
      <c r="D1191">
        <v>35990505</v>
      </c>
      <c r="E1191" s="3">
        <f t="shared" si="72"/>
        <v>35.990504999999999</v>
      </c>
      <c r="F1191" t="s">
        <v>205</v>
      </c>
      <c r="G1191" t="s">
        <v>356</v>
      </c>
      <c r="H1191" t="s">
        <v>1789</v>
      </c>
      <c r="I1191" t="s">
        <v>1788</v>
      </c>
      <c r="N1191" t="s">
        <v>2987</v>
      </c>
      <c r="O1191" t="s">
        <v>12</v>
      </c>
      <c r="P1191" t="s">
        <v>13</v>
      </c>
      <c r="Q1191" t="s">
        <v>24</v>
      </c>
      <c r="R1191" s="3">
        <f t="shared" si="73"/>
        <v>20</v>
      </c>
      <c r="S1191">
        <v>20000000</v>
      </c>
      <c r="T1191">
        <v>2003</v>
      </c>
      <c r="U1191">
        <v>5.8</v>
      </c>
      <c r="V1191" s="3">
        <f t="shared" si="74"/>
        <v>15.990504999999999</v>
      </c>
      <c r="W1191" s="3"/>
      <c r="AH1191" t="str">
        <v>Jason Bateman</v>
      </c>
      <c r="AI1191" s="4">
        <f t="shared" si="75"/>
        <v>6.7</v>
      </c>
    </row>
    <row r="1192" spans="1:35" x14ac:dyDescent="0.3">
      <c r="A1192" t="s">
        <v>9</v>
      </c>
      <c r="B1192" t="s">
        <v>734</v>
      </c>
      <c r="C1192">
        <v>100</v>
      </c>
      <c r="D1192">
        <v>39989008</v>
      </c>
      <c r="E1192" s="3">
        <f t="shared" si="72"/>
        <v>39.989007999999998</v>
      </c>
      <c r="F1192" t="s">
        <v>620</v>
      </c>
      <c r="G1192" t="s">
        <v>1796</v>
      </c>
      <c r="N1192" t="s">
        <v>2988</v>
      </c>
      <c r="O1192" t="s">
        <v>12</v>
      </c>
      <c r="P1192" t="s">
        <v>13</v>
      </c>
      <c r="Q1192" t="s">
        <v>90</v>
      </c>
      <c r="R1192" s="3">
        <f t="shared" si="73"/>
        <v>24</v>
      </c>
      <c r="S1192">
        <v>24000000</v>
      </c>
      <c r="T1192">
        <v>1998</v>
      </c>
      <c r="U1192">
        <v>4.5999999999999996</v>
      </c>
      <c r="V1192" s="3">
        <f t="shared" si="74"/>
        <v>15.989007999999998</v>
      </c>
      <c r="W1192" s="3"/>
      <c r="AH1192" t="str">
        <v>Joseph Sargent</v>
      </c>
      <c r="AI1192" s="4">
        <f t="shared" si="75"/>
        <v>2.8</v>
      </c>
    </row>
    <row r="1193" spans="1:35" x14ac:dyDescent="0.3">
      <c r="A1193" t="s">
        <v>9</v>
      </c>
      <c r="B1193" t="s">
        <v>1189</v>
      </c>
      <c r="C1193">
        <v>92</v>
      </c>
      <c r="D1193">
        <v>28972187</v>
      </c>
      <c r="E1193" s="3">
        <f t="shared" si="72"/>
        <v>28.972187000000002</v>
      </c>
      <c r="F1193" t="s">
        <v>205</v>
      </c>
      <c r="N1193" t="s">
        <v>2989</v>
      </c>
      <c r="O1193" t="s">
        <v>12</v>
      </c>
      <c r="P1193" t="s">
        <v>13</v>
      </c>
      <c r="Q1193" t="s">
        <v>14</v>
      </c>
      <c r="R1193" s="3">
        <f t="shared" si="73"/>
        <v>13</v>
      </c>
      <c r="S1193">
        <v>13000000</v>
      </c>
      <c r="T1193">
        <v>2002</v>
      </c>
      <c r="U1193">
        <v>5.9</v>
      </c>
      <c r="V1193" s="3">
        <f t="shared" si="74"/>
        <v>15.972187000000002</v>
      </c>
      <c r="W1193" s="3"/>
      <c r="AH1193" t="str">
        <v>Joan Chen</v>
      </c>
      <c r="AI1193" s="4">
        <f t="shared" si="75"/>
        <v>5.5</v>
      </c>
    </row>
    <row r="1194" spans="1:35" x14ac:dyDescent="0.3">
      <c r="A1194" t="s">
        <v>9</v>
      </c>
      <c r="B1194" t="s">
        <v>458</v>
      </c>
      <c r="C1194">
        <v>93</v>
      </c>
      <c r="D1194">
        <v>27829874</v>
      </c>
      <c r="E1194" s="3">
        <f t="shared" si="72"/>
        <v>27.829874</v>
      </c>
      <c r="F1194" t="s">
        <v>171</v>
      </c>
      <c r="G1194" t="s">
        <v>1792</v>
      </c>
      <c r="H1194" t="s">
        <v>918</v>
      </c>
      <c r="N1194" t="s">
        <v>2990</v>
      </c>
      <c r="O1194" t="s">
        <v>12</v>
      </c>
      <c r="P1194" t="s">
        <v>13</v>
      </c>
      <c r="Q1194" t="s">
        <v>90</v>
      </c>
      <c r="R1194" s="3">
        <f t="shared" si="73"/>
        <v>12</v>
      </c>
      <c r="S1194">
        <v>12000000</v>
      </c>
      <c r="T1194">
        <v>2006</v>
      </c>
      <c r="U1194">
        <v>7</v>
      </c>
      <c r="V1194" s="3">
        <f t="shared" si="74"/>
        <v>15.829874</v>
      </c>
      <c r="W1194" s="3"/>
      <c r="AH1194" t="str">
        <v>Carmen Marron</v>
      </c>
      <c r="AI1194" s="4">
        <f t="shared" si="75"/>
        <v>3.9</v>
      </c>
    </row>
    <row r="1195" spans="1:35" x14ac:dyDescent="0.3">
      <c r="A1195" t="s">
        <v>9</v>
      </c>
      <c r="B1195" t="s">
        <v>1377</v>
      </c>
      <c r="C1195">
        <v>142</v>
      </c>
      <c r="D1195">
        <v>22800000</v>
      </c>
      <c r="E1195" s="3">
        <f t="shared" si="72"/>
        <v>22.8</v>
      </c>
      <c r="F1195" t="s">
        <v>171</v>
      </c>
      <c r="G1195" t="s">
        <v>134</v>
      </c>
      <c r="H1195" t="s">
        <v>918</v>
      </c>
      <c r="N1195" t="s">
        <v>2991</v>
      </c>
      <c r="O1195" t="s">
        <v>12</v>
      </c>
      <c r="P1195" t="s">
        <v>17</v>
      </c>
      <c r="Q1195" t="s">
        <v>1378</v>
      </c>
      <c r="R1195" s="3">
        <f t="shared" si="73"/>
        <v>7</v>
      </c>
      <c r="S1195">
        <v>7000000</v>
      </c>
      <c r="T1195">
        <v>1969</v>
      </c>
      <c r="U1195">
        <v>6.8</v>
      </c>
      <c r="V1195" s="3">
        <f t="shared" si="74"/>
        <v>15.8</v>
      </c>
      <c r="W1195" s="3"/>
      <c r="AH1195" t="str">
        <v>Mitch Davis</v>
      </c>
      <c r="AI1195" s="4">
        <f t="shared" si="75"/>
        <v>6.5</v>
      </c>
    </row>
    <row r="1196" spans="1:35" x14ac:dyDescent="0.3">
      <c r="A1196" t="s">
        <v>9</v>
      </c>
      <c r="B1196" t="s">
        <v>415</v>
      </c>
      <c r="C1196">
        <v>107</v>
      </c>
      <c r="D1196">
        <v>60786269</v>
      </c>
      <c r="E1196" s="3">
        <f t="shared" si="72"/>
        <v>60.786268999999997</v>
      </c>
      <c r="F1196" t="s">
        <v>205</v>
      </c>
      <c r="G1196" t="s">
        <v>356</v>
      </c>
      <c r="H1196" t="s">
        <v>1798</v>
      </c>
      <c r="I1196" t="s">
        <v>1788</v>
      </c>
      <c r="N1196" t="s">
        <v>2992</v>
      </c>
      <c r="O1196" t="s">
        <v>12</v>
      </c>
      <c r="P1196" t="s">
        <v>13</v>
      </c>
      <c r="Q1196" t="s">
        <v>14</v>
      </c>
      <c r="R1196" s="3">
        <f t="shared" si="73"/>
        <v>45</v>
      </c>
      <c r="S1196">
        <v>45000000</v>
      </c>
      <c r="T1196">
        <v>2000</v>
      </c>
      <c r="U1196">
        <v>5.6</v>
      </c>
      <c r="V1196" s="3">
        <f t="shared" si="74"/>
        <v>15.786268999999997</v>
      </c>
      <c r="W1196" s="3"/>
      <c r="AH1196" t="str">
        <v>Dan Rush</v>
      </c>
      <c r="AI1196" s="4">
        <f t="shared" si="75"/>
        <v>6.4</v>
      </c>
    </row>
    <row r="1197" spans="1:35" x14ac:dyDescent="0.3">
      <c r="A1197" t="s">
        <v>9</v>
      </c>
      <c r="B1197" t="s">
        <v>1687</v>
      </c>
      <c r="C1197">
        <v>120</v>
      </c>
      <c r="D1197">
        <v>20773070</v>
      </c>
      <c r="E1197" s="3">
        <f t="shared" si="72"/>
        <v>20.773070000000001</v>
      </c>
      <c r="F1197" t="s">
        <v>356</v>
      </c>
      <c r="N1197" t="s">
        <v>2993</v>
      </c>
      <c r="O1197" t="s">
        <v>12</v>
      </c>
      <c r="P1197" t="s">
        <v>13</v>
      </c>
      <c r="Q1197" t="s">
        <v>24</v>
      </c>
      <c r="R1197" s="3">
        <f t="shared" si="73"/>
        <v>5</v>
      </c>
      <c r="S1197">
        <v>5000000</v>
      </c>
      <c r="T1197">
        <v>2016</v>
      </c>
      <c r="U1197">
        <v>3.4</v>
      </c>
      <c r="V1197" s="3">
        <f t="shared" si="74"/>
        <v>15.773070000000001</v>
      </c>
      <c r="W1197" s="3"/>
      <c r="AH1197" t="str">
        <v>Orson Welles</v>
      </c>
      <c r="AI1197" s="4">
        <f t="shared" si="75"/>
        <v>7.7</v>
      </c>
    </row>
    <row r="1198" spans="1:35" x14ac:dyDescent="0.3">
      <c r="A1198" t="s">
        <v>9</v>
      </c>
      <c r="B1198" t="s">
        <v>48</v>
      </c>
      <c r="C1198">
        <v>125</v>
      </c>
      <c r="D1198">
        <v>75764085</v>
      </c>
      <c r="E1198" s="3">
        <f t="shared" si="72"/>
        <v>75.764084999999994</v>
      </c>
      <c r="F1198" t="s">
        <v>205</v>
      </c>
      <c r="G1198" t="s">
        <v>356</v>
      </c>
      <c r="H1198" t="s">
        <v>1786</v>
      </c>
      <c r="I1198" t="s">
        <v>1788</v>
      </c>
      <c r="N1198" t="s">
        <v>2994</v>
      </c>
      <c r="O1198" t="s">
        <v>12</v>
      </c>
      <c r="P1198" t="s">
        <v>13</v>
      </c>
      <c r="Q1198" t="s">
        <v>14</v>
      </c>
      <c r="R1198" s="3">
        <f t="shared" si="73"/>
        <v>60</v>
      </c>
      <c r="S1198">
        <v>60000000</v>
      </c>
      <c r="T1198">
        <v>2000</v>
      </c>
      <c r="U1198">
        <v>6.7</v>
      </c>
      <c r="V1198" s="3">
        <f t="shared" si="74"/>
        <v>15.764084999999994</v>
      </c>
      <c r="W1198" s="3"/>
      <c r="AH1198" t="str">
        <v>Jason Eisener</v>
      </c>
      <c r="AI1198" s="4">
        <f t="shared" si="75"/>
        <v>6.1</v>
      </c>
    </row>
    <row r="1199" spans="1:35" x14ac:dyDescent="0.3">
      <c r="A1199" t="s">
        <v>9</v>
      </c>
      <c r="B1199" t="s">
        <v>210</v>
      </c>
      <c r="C1199">
        <v>134</v>
      </c>
      <c r="D1199">
        <v>20733485</v>
      </c>
      <c r="E1199" s="3">
        <f t="shared" si="72"/>
        <v>20.733485000000002</v>
      </c>
      <c r="F1199" t="s">
        <v>356</v>
      </c>
      <c r="N1199" t="s">
        <v>2995</v>
      </c>
      <c r="O1199" t="s">
        <v>12</v>
      </c>
      <c r="P1199" t="s">
        <v>13</v>
      </c>
      <c r="Q1199" t="s">
        <v>14</v>
      </c>
      <c r="R1199" s="3">
        <f t="shared" si="73"/>
        <v>5</v>
      </c>
      <c r="S1199">
        <v>5000000</v>
      </c>
      <c r="T1199">
        <v>1997</v>
      </c>
      <c r="U1199">
        <v>7.2</v>
      </c>
      <c r="V1199" s="3">
        <f t="shared" si="74"/>
        <v>15.733485000000002</v>
      </c>
      <c r="W1199" s="3"/>
      <c r="AH1199" t="str">
        <v>Gilles Paquet-Brenner</v>
      </c>
      <c r="AI1199" s="4">
        <f t="shared" si="75"/>
        <v>7.5</v>
      </c>
    </row>
    <row r="1200" spans="1:35" x14ac:dyDescent="0.3">
      <c r="A1200" t="s">
        <v>9</v>
      </c>
      <c r="B1200" t="s">
        <v>1048</v>
      </c>
      <c r="C1200">
        <v>94</v>
      </c>
      <c r="D1200">
        <v>39687528</v>
      </c>
      <c r="E1200" s="3">
        <f t="shared" si="72"/>
        <v>39.687528</v>
      </c>
      <c r="F1200" t="s">
        <v>171</v>
      </c>
      <c r="G1200" t="s">
        <v>1792</v>
      </c>
      <c r="H1200" t="s">
        <v>356</v>
      </c>
      <c r="I1200" t="s">
        <v>918</v>
      </c>
      <c r="N1200" t="s">
        <v>2996</v>
      </c>
      <c r="O1200" t="s">
        <v>12</v>
      </c>
      <c r="P1200" t="s">
        <v>184</v>
      </c>
      <c r="Q1200" t="s">
        <v>90</v>
      </c>
      <c r="R1200" s="3">
        <f t="shared" si="73"/>
        <v>24</v>
      </c>
      <c r="S1200">
        <v>24000000</v>
      </c>
      <c r="T1200">
        <v>2007</v>
      </c>
      <c r="U1200">
        <v>6.3</v>
      </c>
      <c r="V1200" s="3">
        <f t="shared" si="74"/>
        <v>15.687528</v>
      </c>
      <c r="W1200" s="3"/>
      <c r="AH1200" t="str">
        <v>Joshua Tickell</v>
      </c>
      <c r="AI1200" s="4">
        <f t="shared" si="75"/>
        <v>7.6</v>
      </c>
    </row>
    <row r="1201" spans="1:35" x14ac:dyDescent="0.3">
      <c r="A1201" t="s">
        <v>9</v>
      </c>
      <c r="B1201" t="s">
        <v>38</v>
      </c>
      <c r="C1201">
        <v>125</v>
      </c>
      <c r="D1201">
        <v>45645204</v>
      </c>
      <c r="E1201" s="3">
        <f t="shared" si="72"/>
        <v>45.645204</v>
      </c>
      <c r="F1201" t="s">
        <v>171</v>
      </c>
      <c r="G1201" t="s">
        <v>1792</v>
      </c>
      <c r="H1201" t="s">
        <v>918</v>
      </c>
      <c r="N1201" t="s">
        <v>2997</v>
      </c>
      <c r="O1201" t="s">
        <v>12</v>
      </c>
      <c r="P1201" t="s">
        <v>13</v>
      </c>
      <c r="Q1201" t="s">
        <v>90</v>
      </c>
      <c r="R1201" s="3">
        <f t="shared" si="73"/>
        <v>30</v>
      </c>
      <c r="S1201">
        <v>30000000</v>
      </c>
      <c r="T1201">
        <v>1989</v>
      </c>
      <c r="U1201">
        <v>6.6</v>
      </c>
      <c r="V1201" s="3">
        <f t="shared" si="74"/>
        <v>15.645204</v>
      </c>
      <c r="W1201" s="3"/>
      <c r="AH1201" t="str">
        <v>Tony Richardson</v>
      </c>
      <c r="AI1201" s="4">
        <f t="shared" si="75"/>
        <v>6</v>
      </c>
    </row>
    <row r="1202" spans="1:35" x14ac:dyDescent="0.3">
      <c r="A1202" t="s">
        <v>9</v>
      </c>
      <c r="B1202" t="s">
        <v>194</v>
      </c>
      <c r="C1202">
        <v>106</v>
      </c>
      <c r="D1202">
        <v>75638743</v>
      </c>
      <c r="E1202" s="3">
        <f t="shared" si="72"/>
        <v>75.638743000000005</v>
      </c>
      <c r="F1202" t="s">
        <v>356</v>
      </c>
      <c r="G1202" t="s">
        <v>918</v>
      </c>
      <c r="N1202" t="s">
        <v>2998</v>
      </c>
      <c r="O1202" t="s">
        <v>12</v>
      </c>
      <c r="P1202" t="s">
        <v>13</v>
      </c>
      <c r="Q1202" t="s">
        <v>14</v>
      </c>
      <c r="R1202" s="3">
        <f t="shared" si="73"/>
        <v>60</v>
      </c>
      <c r="S1202">
        <v>60000000</v>
      </c>
      <c r="T1202">
        <v>2011</v>
      </c>
      <c r="U1202">
        <v>6.6</v>
      </c>
      <c r="V1202" s="3">
        <f t="shared" si="74"/>
        <v>15.638743000000005</v>
      </c>
      <c r="W1202" s="3"/>
      <c r="AH1202" t="str">
        <v>Reed Cowan</v>
      </c>
      <c r="AI1202" s="4">
        <f t="shared" si="75"/>
        <v>7.1</v>
      </c>
    </row>
    <row r="1203" spans="1:35" x14ac:dyDescent="0.3">
      <c r="A1203" t="s">
        <v>9</v>
      </c>
      <c r="B1203" t="s">
        <v>281</v>
      </c>
      <c r="C1203">
        <v>121</v>
      </c>
      <c r="D1203">
        <v>23618786</v>
      </c>
      <c r="E1203" s="3">
        <f t="shared" si="72"/>
        <v>23.618786</v>
      </c>
      <c r="F1203" t="s">
        <v>171</v>
      </c>
      <c r="G1203" t="s">
        <v>205</v>
      </c>
      <c r="H1203" t="s">
        <v>1796</v>
      </c>
      <c r="N1203" t="s">
        <v>2999</v>
      </c>
      <c r="O1203" t="s">
        <v>12</v>
      </c>
      <c r="P1203" t="s">
        <v>17</v>
      </c>
      <c r="Q1203" t="s">
        <v>90</v>
      </c>
      <c r="R1203" s="3">
        <f t="shared" si="73"/>
        <v>8</v>
      </c>
      <c r="S1203">
        <v>8000000</v>
      </c>
      <c r="T1203">
        <v>2007</v>
      </c>
      <c r="U1203">
        <v>7.9</v>
      </c>
      <c r="V1203" s="3">
        <f t="shared" si="74"/>
        <v>15.618786</v>
      </c>
      <c r="W1203" s="3"/>
      <c r="AH1203" t="str">
        <v>Barry Skolnick</v>
      </c>
      <c r="AI1203" s="4">
        <f t="shared" si="75"/>
        <v>6.5</v>
      </c>
    </row>
    <row r="1204" spans="1:35" x14ac:dyDescent="0.3">
      <c r="A1204" t="s">
        <v>9</v>
      </c>
      <c r="B1204" t="s">
        <v>484</v>
      </c>
      <c r="C1204">
        <v>114</v>
      </c>
      <c r="D1204">
        <v>25600000</v>
      </c>
      <c r="E1204" s="3">
        <f t="shared" si="72"/>
        <v>25.6</v>
      </c>
      <c r="F1204" t="s">
        <v>1792</v>
      </c>
      <c r="G1204" t="s">
        <v>356</v>
      </c>
      <c r="N1204" t="s">
        <v>3000</v>
      </c>
      <c r="O1204" t="s">
        <v>12</v>
      </c>
      <c r="P1204" t="s">
        <v>13</v>
      </c>
      <c r="Q1204" t="s">
        <v>14</v>
      </c>
      <c r="R1204" s="3">
        <f t="shared" si="73"/>
        <v>10</v>
      </c>
      <c r="S1204">
        <v>10000000</v>
      </c>
      <c r="T1204">
        <v>1983</v>
      </c>
      <c r="U1204">
        <v>7.2</v>
      </c>
      <c r="V1204" s="3">
        <f t="shared" si="74"/>
        <v>15.600000000000001</v>
      </c>
      <c r="W1204" s="3"/>
      <c r="AH1204" t="str">
        <v>Alex Rivera</v>
      </c>
      <c r="AI1204" s="4">
        <f t="shared" si="75"/>
        <v>5.9</v>
      </c>
    </row>
    <row r="1205" spans="1:35" x14ac:dyDescent="0.3">
      <c r="A1205" t="s">
        <v>9</v>
      </c>
      <c r="B1205" t="s">
        <v>953</v>
      </c>
      <c r="C1205">
        <v>105</v>
      </c>
      <c r="D1205">
        <v>35596227</v>
      </c>
      <c r="E1205" s="3">
        <f t="shared" si="72"/>
        <v>35.596226999999999</v>
      </c>
      <c r="F1205" t="s">
        <v>1792</v>
      </c>
      <c r="G1205" t="s">
        <v>356</v>
      </c>
      <c r="H1205" t="s">
        <v>918</v>
      </c>
      <c r="N1205" t="s">
        <v>3001</v>
      </c>
      <c r="O1205" t="s">
        <v>12</v>
      </c>
      <c r="P1205" t="s">
        <v>13</v>
      </c>
      <c r="Q1205" t="s">
        <v>90</v>
      </c>
      <c r="R1205" s="3">
        <f t="shared" si="73"/>
        <v>20</v>
      </c>
      <c r="S1205">
        <v>20000000</v>
      </c>
      <c r="T1205">
        <v>2010</v>
      </c>
      <c r="U1205">
        <v>6.3</v>
      </c>
      <c r="V1205" s="3">
        <f t="shared" si="74"/>
        <v>15.596226999999999</v>
      </c>
      <c r="W1205" s="3"/>
      <c r="AH1205" t="str">
        <v>Michael D. Sellers</v>
      </c>
      <c r="AI1205" s="4">
        <f t="shared" si="75"/>
        <v>5.7</v>
      </c>
    </row>
    <row r="1206" spans="1:35" x14ac:dyDescent="0.3">
      <c r="A1206" t="s">
        <v>9</v>
      </c>
      <c r="B1206" t="s">
        <v>544</v>
      </c>
      <c r="C1206">
        <v>123</v>
      </c>
      <c r="D1206">
        <v>36581633</v>
      </c>
      <c r="E1206" s="3">
        <f t="shared" si="72"/>
        <v>36.581632999999997</v>
      </c>
      <c r="F1206" t="s">
        <v>1793</v>
      </c>
      <c r="G1206" t="s">
        <v>1792</v>
      </c>
      <c r="H1206" t="s">
        <v>356</v>
      </c>
      <c r="N1206" t="s">
        <v>3002</v>
      </c>
      <c r="O1206" t="s">
        <v>12</v>
      </c>
      <c r="P1206" t="s">
        <v>113</v>
      </c>
      <c r="Q1206" t="s">
        <v>14</v>
      </c>
      <c r="R1206" s="3">
        <f t="shared" si="73"/>
        <v>21</v>
      </c>
      <c r="S1206">
        <v>21000000</v>
      </c>
      <c r="T1206">
        <v>2007</v>
      </c>
      <c r="U1206">
        <v>7.5</v>
      </c>
      <c r="V1206" s="3">
        <f t="shared" si="74"/>
        <v>15.581632999999997</v>
      </c>
      <c r="W1206" s="3"/>
      <c r="AH1206" t="str">
        <v>Jeff Lowell</v>
      </c>
      <c r="AI1206" s="4">
        <f t="shared" si="75"/>
        <v>5.2</v>
      </c>
    </row>
    <row r="1207" spans="1:35" x14ac:dyDescent="0.3">
      <c r="A1207" t="s">
        <v>9</v>
      </c>
      <c r="B1207" t="s">
        <v>951</v>
      </c>
      <c r="C1207">
        <v>77</v>
      </c>
      <c r="D1207">
        <v>45542421</v>
      </c>
      <c r="E1207" s="3">
        <f t="shared" si="72"/>
        <v>45.542420999999997</v>
      </c>
      <c r="F1207" t="s">
        <v>1790</v>
      </c>
      <c r="G1207" t="s">
        <v>205</v>
      </c>
      <c r="H1207" t="s">
        <v>356</v>
      </c>
      <c r="I1207" t="s">
        <v>1789</v>
      </c>
      <c r="J1207" t="s">
        <v>1791</v>
      </c>
      <c r="N1207" t="s">
        <v>3003</v>
      </c>
      <c r="O1207" t="s">
        <v>12</v>
      </c>
      <c r="P1207" t="s">
        <v>13</v>
      </c>
      <c r="Q1207" t="s">
        <v>52</v>
      </c>
      <c r="R1207" s="3">
        <f t="shared" si="73"/>
        <v>30</v>
      </c>
      <c r="S1207">
        <v>30000000</v>
      </c>
      <c r="T1207">
        <v>2000</v>
      </c>
      <c r="U1207">
        <v>6.3</v>
      </c>
      <c r="V1207" s="3">
        <f t="shared" si="74"/>
        <v>15.542420999999997</v>
      </c>
      <c r="W1207" s="3"/>
      <c r="AH1207" t="str">
        <v>Andrew Niccol</v>
      </c>
      <c r="AI1207" s="4">
        <f t="shared" si="75"/>
        <v>7</v>
      </c>
    </row>
    <row r="1208" spans="1:35" x14ac:dyDescent="0.3">
      <c r="A1208" t="s">
        <v>9</v>
      </c>
      <c r="B1208" t="s">
        <v>194</v>
      </c>
      <c r="C1208">
        <v>125</v>
      </c>
      <c r="D1208">
        <v>125531634</v>
      </c>
      <c r="E1208" s="3">
        <f t="shared" si="72"/>
        <v>125.531634</v>
      </c>
      <c r="F1208" t="s">
        <v>1792</v>
      </c>
      <c r="G1208" t="s">
        <v>918</v>
      </c>
      <c r="N1208" t="s">
        <v>3004</v>
      </c>
      <c r="O1208" t="s">
        <v>12</v>
      </c>
      <c r="P1208" t="s">
        <v>13</v>
      </c>
      <c r="Q1208" t="s">
        <v>14</v>
      </c>
      <c r="R1208" s="3">
        <f t="shared" si="73"/>
        <v>110</v>
      </c>
      <c r="S1208">
        <v>110000000</v>
      </c>
      <c r="T1208">
        <v>2004</v>
      </c>
      <c r="U1208">
        <v>6.4</v>
      </c>
      <c r="V1208" s="3">
        <f t="shared" si="74"/>
        <v>15.531633999999997</v>
      </c>
      <c r="W1208" s="3"/>
      <c r="AH1208" t="str">
        <v>Bryan Barber</v>
      </c>
      <c r="AI1208" s="4">
        <f t="shared" si="75"/>
        <v>6.2</v>
      </c>
    </row>
    <row r="1209" spans="1:35" x14ac:dyDescent="0.3">
      <c r="A1209" t="s">
        <v>9</v>
      </c>
      <c r="B1209" t="s">
        <v>392</v>
      </c>
      <c r="C1209">
        <v>123</v>
      </c>
      <c r="D1209">
        <v>24530513</v>
      </c>
      <c r="E1209" s="3">
        <f t="shared" si="72"/>
        <v>24.530512999999999</v>
      </c>
      <c r="F1209" t="s">
        <v>20</v>
      </c>
      <c r="G1209" t="s">
        <v>356</v>
      </c>
      <c r="N1209" t="s">
        <v>3005</v>
      </c>
      <c r="O1209" t="s">
        <v>12</v>
      </c>
      <c r="P1209" t="s">
        <v>13</v>
      </c>
      <c r="Q1209" t="s">
        <v>14</v>
      </c>
      <c r="R1209" s="3">
        <f t="shared" si="73"/>
        <v>9</v>
      </c>
      <c r="S1209">
        <v>9000000</v>
      </c>
      <c r="T1209">
        <v>2007</v>
      </c>
      <c r="U1209">
        <v>8</v>
      </c>
      <c r="V1209" s="3">
        <f t="shared" si="74"/>
        <v>15.530512999999999</v>
      </c>
      <c r="W1209" s="3"/>
      <c r="AH1209" t="str">
        <v>Michael J. Bassett</v>
      </c>
      <c r="AI1209" s="4">
        <f t="shared" si="75"/>
        <v>5</v>
      </c>
    </row>
    <row r="1210" spans="1:35" x14ac:dyDescent="0.3">
      <c r="A1210" t="s">
        <v>9</v>
      </c>
      <c r="B1210" t="s">
        <v>1195</v>
      </c>
      <c r="C1210">
        <v>72</v>
      </c>
      <c r="D1210">
        <v>28501605</v>
      </c>
      <c r="E1210" s="3">
        <f t="shared" si="72"/>
        <v>28.501605000000001</v>
      </c>
      <c r="F1210" t="s">
        <v>1786</v>
      </c>
      <c r="G1210" t="s">
        <v>620</v>
      </c>
      <c r="N1210" t="s">
        <v>3006</v>
      </c>
      <c r="O1210" t="s">
        <v>12</v>
      </c>
      <c r="P1210" t="s">
        <v>13</v>
      </c>
      <c r="Q1210" t="s">
        <v>90</v>
      </c>
      <c r="R1210" s="3">
        <f t="shared" si="73"/>
        <v>13</v>
      </c>
      <c r="S1210">
        <v>13000000</v>
      </c>
      <c r="T1210">
        <v>1990</v>
      </c>
      <c r="U1210">
        <v>5.7</v>
      </c>
      <c r="V1210" s="3">
        <f t="shared" si="74"/>
        <v>15.501605000000001</v>
      </c>
      <c r="W1210" s="3"/>
      <c r="AH1210" t="str">
        <v>Roman Polanski</v>
      </c>
      <c r="AI1210" s="4">
        <f t="shared" si="75"/>
        <v>7.3249999999999993</v>
      </c>
    </row>
    <row r="1211" spans="1:35" x14ac:dyDescent="0.3">
      <c r="A1211" t="s">
        <v>9</v>
      </c>
      <c r="B1211" t="s">
        <v>1299</v>
      </c>
      <c r="C1211">
        <v>98</v>
      </c>
      <c r="D1211">
        <v>25464480</v>
      </c>
      <c r="E1211" s="3">
        <f t="shared" si="72"/>
        <v>25.464479999999998</v>
      </c>
      <c r="F1211" t="s">
        <v>1796</v>
      </c>
      <c r="G1211" t="s">
        <v>1787</v>
      </c>
      <c r="H1211" t="s">
        <v>918</v>
      </c>
      <c r="N1211" t="s">
        <v>3007</v>
      </c>
      <c r="O1211" t="s">
        <v>12</v>
      </c>
      <c r="P1211" t="s">
        <v>13</v>
      </c>
      <c r="Q1211" t="s">
        <v>14</v>
      </c>
      <c r="R1211" s="3">
        <f t="shared" si="73"/>
        <v>10</v>
      </c>
      <c r="S1211">
        <v>10000000</v>
      </c>
      <c r="T1211">
        <v>2009</v>
      </c>
      <c r="U1211">
        <v>5.9</v>
      </c>
      <c r="V1211" s="3">
        <f t="shared" si="74"/>
        <v>15.464479999999998</v>
      </c>
      <c r="W1211" s="3"/>
      <c r="AH1211" t="str">
        <v>Sylvain Chomet</v>
      </c>
      <c r="AI1211" s="4">
        <f t="shared" si="75"/>
        <v>7.8</v>
      </c>
    </row>
    <row r="1212" spans="1:35" x14ac:dyDescent="0.3">
      <c r="A1212" t="s">
        <v>9</v>
      </c>
      <c r="B1212" t="s">
        <v>954</v>
      </c>
      <c r="C1212">
        <v>127</v>
      </c>
      <c r="D1212">
        <v>35422828</v>
      </c>
      <c r="E1212" s="3">
        <f t="shared" si="72"/>
        <v>35.422828000000003</v>
      </c>
      <c r="F1212" t="s">
        <v>1793</v>
      </c>
      <c r="G1212" t="s">
        <v>356</v>
      </c>
      <c r="H1212" t="s">
        <v>1798</v>
      </c>
      <c r="N1212" t="s">
        <v>3008</v>
      </c>
      <c r="O1212" t="s">
        <v>12</v>
      </c>
      <c r="P1212" t="s">
        <v>13</v>
      </c>
      <c r="Q1212" t="s">
        <v>24</v>
      </c>
      <c r="R1212" s="3">
        <f t="shared" si="73"/>
        <v>20</v>
      </c>
      <c r="S1212">
        <v>20000000</v>
      </c>
      <c r="T1212">
        <v>1997</v>
      </c>
      <c r="U1212">
        <v>6.7</v>
      </c>
      <c r="V1212" s="3">
        <f t="shared" si="74"/>
        <v>15.422828000000003</v>
      </c>
      <c r="W1212" s="3"/>
      <c r="AH1212" t="str">
        <v>Philip G. Atwell</v>
      </c>
      <c r="AI1212" s="4">
        <f t="shared" si="75"/>
        <v>6.3</v>
      </c>
    </row>
    <row r="1213" spans="1:35" x14ac:dyDescent="0.3">
      <c r="A1213" t="s">
        <v>9</v>
      </c>
      <c r="B1213" t="s">
        <v>913</v>
      </c>
      <c r="C1213">
        <v>96</v>
      </c>
      <c r="D1213">
        <v>38119483</v>
      </c>
      <c r="E1213" s="3">
        <f t="shared" si="72"/>
        <v>38.119483000000002</v>
      </c>
      <c r="F1213" t="s">
        <v>134</v>
      </c>
      <c r="G1213" t="s">
        <v>205</v>
      </c>
      <c r="H1213" t="s">
        <v>1787</v>
      </c>
      <c r="N1213" t="s">
        <v>3009</v>
      </c>
      <c r="O1213" t="s">
        <v>12</v>
      </c>
      <c r="P1213" t="s">
        <v>13</v>
      </c>
      <c r="Q1213" t="s">
        <v>24</v>
      </c>
      <c r="R1213" s="3">
        <f t="shared" si="73"/>
        <v>22.7</v>
      </c>
      <c r="S1213">
        <v>22700000</v>
      </c>
      <c r="T1213">
        <v>1987</v>
      </c>
      <c r="U1213">
        <v>7.1</v>
      </c>
      <c r="V1213" s="3">
        <f t="shared" si="74"/>
        <v>15.419483000000003</v>
      </c>
      <c r="W1213" s="3"/>
      <c r="AH1213" t="str">
        <v>Nacho Vigalondo</v>
      </c>
      <c r="AI1213" s="4">
        <f t="shared" si="75"/>
        <v>7.2</v>
      </c>
    </row>
    <row r="1214" spans="1:35" x14ac:dyDescent="0.3">
      <c r="A1214" t="s">
        <v>9</v>
      </c>
      <c r="B1214" t="s">
        <v>408</v>
      </c>
      <c r="C1214">
        <v>98</v>
      </c>
      <c r="D1214">
        <v>33404871</v>
      </c>
      <c r="E1214" s="3">
        <f t="shared" si="72"/>
        <v>33.404871</v>
      </c>
      <c r="F1214" t="s">
        <v>356</v>
      </c>
      <c r="N1214" t="s">
        <v>3010</v>
      </c>
      <c r="O1214" t="s">
        <v>12</v>
      </c>
      <c r="P1214" t="s">
        <v>13</v>
      </c>
      <c r="Q1214" t="s">
        <v>14</v>
      </c>
      <c r="R1214" s="3">
        <f t="shared" si="73"/>
        <v>18</v>
      </c>
      <c r="S1214">
        <v>18000000</v>
      </c>
      <c r="T1214">
        <v>2013</v>
      </c>
      <c r="U1214">
        <v>7.3</v>
      </c>
      <c r="V1214" s="3">
        <f t="shared" si="74"/>
        <v>15.404871</v>
      </c>
      <c r="W1214" s="3"/>
      <c r="AH1214" t="str">
        <v>Denys Arcand</v>
      </c>
      <c r="AI1214" s="4">
        <f t="shared" si="75"/>
        <v>7.7</v>
      </c>
    </row>
    <row r="1215" spans="1:35" x14ac:dyDescent="0.3">
      <c r="A1215" t="s">
        <v>9</v>
      </c>
      <c r="B1215" t="s">
        <v>1213</v>
      </c>
      <c r="C1215">
        <v>90</v>
      </c>
      <c r="D1215">
        <v>28399192</v>
      </c>
      <c r="E1215" s="3">
        <f t="shared" si="72"/>
        <v>28.399191999999999</v>
      </c>
      <c r="F1215" t="s">
        <v>171</v>
      </c>
      <c r="G1215" t="s">
        <v>134</v>
      </c>
      <c r="H1215" t="s">
        <v>205</v>
      </c>
      <c r="I1215" t="s">
        <v>1789</v>
      </c>
      <c r="N1215" t="s">
        <v>3011</v>
      </c>
      <c r="O1215" t="s">
        <v>12</v>
      </c>
      <c r="P1215" t="s">
        <v>63</v>
      </c>
      <c r="Q1215" t="s">
        <v>24</v>
      </c>
      <c r="R1215" s="3">
        <f t="shared" si="73"/>
        <v>13</v>
      </c>
      <c r="S1215">
        <v>13000000</v>
      </c>
      <c r="T1215">
        <v>2002</v>
      </c>
      <c r="U1215">
        <v>5.4</v>
      </c>
      <c r="V1215" s="3">
        <f t="shared" si="74"/>
        <v>15.399191999999999</v>
      </c>
      <c r="W1215" s="3"/>
      <c r="AH1215" t="str">
        <v>Leslye Headland</v>
      </c>
      <c r="AI1215" s="4">
        <f t="shared" si="75"/>
        <v>5.3</v>
      </c>
    </row>
    <row r="1216" spans="1:35" x14ac:dyDescent="0.3">
      <c r="A1216" t="s">
        <v>9</v>
      </c>
      <c r="B1216" t="s">
        <v>412</v>
      </c>
      <c r="C1216">
        <v>170</v>
      </c>
      <c r="D1216">
        <v>75370763</v>
      </c>
      <c r="E1216" s="3">
        <f t="shared" si="72"/>
        <v>75.370762999999997</v>
      </c>
      <c r="F1216" t="s">
        <v>356</v>
      </c>
      <c r="G1216" t="s">
        <v>1788</v>
      </c>
      <c r="H1216" t="s">
        <v>1304</v>
      </c>
      <c r="N1216" t="s">
        <v>3012</v>
      </c>
      <c r="O1216" t="s">
        <v>12</v>
      </c>
      <c r="P1216" t="s">
        <v>13</v>
      </c>
      <c r="Q1216" t="s">
        <v>14</v>
      </c>
      <c r="R1216" s="3">
        <f t="shared" si="73"/>
        <v>60</v>
      </c>
      <c r="S1216">
        <v>60000000</v>
      </c>
      <c r="T1216">
        <v>1998</v>
      </c>
      <c r="U1216">
        <v>6.5</v>
      </c>
      <c r="V1216" s="3">
        <f t="shared" si="74"/>
        <v>15.370762999999997</v>
      </c>
      <c r="W1216" s="3"/>
      <c r="AH1216" t="str">
        <v>Marco Kreuzpaintner</v>
      </c>
      <c r="AI1216" s="4">
        <f t="shared" si="75"/>
        <v>7.45</v>
      </c>
    </row>
    <row r="1217" spans="1:35" x14ac:dyDescent="0.3">
      <c r="A1217" t="s">
        <v>9</v>
      </c>
      <c r="B1217" t="s">
        <v>920</v>
      </c>
      <c r="C1217">
        <v>100</v>
      </c>
      <c r="D1217">
        <v>25339117</v>
      </c>
      <c r="E1217" s="3">
        <f t="shared" si="72"/>
        <v>25.339117000000002</v>
      </c>
      <c r="F1217" t="s">
        <v>205</v>
      </c>
      <c r="G1217" t="s">
        <v>1788</v>
      </c>
      <c r="N1217" t="s">
        <v>3013</v>
      </c>
      <c r="O1217" t="s">
        <v>12</v>
      </c>
      <c r="P1217" t="s">
        <v>13</v>
      </c>
      <c r="Q1217" t="s">
        <v>14</v>
      </c>
      <c r="R1217" s="3">
        <f t="shared" si="73"/>
        <v>10</v>
      </c>
      <c r="S1217">
        <v>10000000</v>
      </c>
      <c r="T1217">
        <v>1998</v>
      </c>
      <c r="U1217">
        <v>6.5</v>
      </c>
      <c r="V1217" s="3">
        <f t="shared" si="74"/>
        <v>15.339117000000002</v>
      </c>
      <c r="W1217" s="3"/>
      <c r="AH1217" t="str">
        <v>Salvador Carrasco</v>
      </c>
      <c r="AI1217" s="4">
        <f t="shared" si="75"/>
        <v>6.8</v>
      </c>
    </row>
    <row r="1218" spans="1:35" x14ac:dyDescent="0.3">
      <c r="A1218" t="s">
        <v>9</v>
      </c>
      <c r="B1218" t="s">
        <v>193</v>
      </c>
      <c r="C1218">
        <v>119</v>
      </c>
      <c r="D1218">
        <v>125332007</v>
      </c>
      <c r="E1218" s="3">
        <f t="shared" ref="E1218:E1281" si="76">D1218/1000000</f>
        <v>125.332007</v>
      </c>
      <c r="F1218" t="s">
        <v>171</v>
      </c>
      <c r="G1218" t="s">
        <v>134</v>
      </c>
      <c r="H1218" t="s">
        <v>918</v>
      </c>
      <c r="N1218" t="s">
        <v>3014</v>
      </c>
      <c r="O1218" t="s">
        <v>12</v>
      </c>
      <c r="P1218" t="s">
        <v>17</v>
      </c>
      <c r="Q1218" t="s">
        <v>14</v>
      </c>
      <c r="R1218" s="3">
        <f t="shared" ref="R1218:R1281" si="77">S1218/1000000</f>
        <v>110</v>
      </c>
      <c r="S1218">
        <v>110000000</v>
      </c>
      <c r="T1218">
        <v>1997</v>
      </c>
      <c r="U1218">
        <v>6.5</v>
      </c>
      <c r="V1218" s="3">
        <f t="shared" ref="V1218:V1281" si="78">E1218-R1218</f>
        <v>15.332007000000004</v>
      </c>
      <c r="W1218" s="3"/>
      <c r="AH1218" t="str">
        <v>Stefan Schwartz</v>
      </c>
      <c r="AI1218" s="4">
        <f t="shared" ref="AI1218:AI1281" si="79">AVERAGEIFS($U$2:$U$3724, $B$2:$B$3724, AH1218)</f>
        <v>6.6</v>
      </c>
    </row>
    <row r="1219" spans="1:35" x14ac:dyDescent="0.3">
      <c r="A1219" t="s">
        <v>9</v>
      </c>
      <c r="B1219" t="s">
        <v>1234</v>
      </c>
      <c r="C1219">
        <v>89</v>
      </c>
      <c r="D1219">
        <v>27281507</v>
      </c>
      <c r="E1219" s="3">
        <f t="shared" si="76"/>
        <v>27.281507000000001</v>
      </c>
      <c r="F1219" t="s">
        <v>205</v>
      </c>
      <c r="G1219" t="s">
        <v>356</v>
      </c>
      <c r="H1219" t="s">
        <v>1789</v>
      </c>
      <c r="I1219" t="s">
        <v>1786</v>
      </c>
      <c r="J1219" t="s">
        <v>1791</v>
      </c>
      <c r="N1219" t="s">
        <v>3015</v>
      </c>
      <c r="O1219" t="s">
        <v>12</v>
      </c>
      <c r="P1219" t="s">
        <v>13</v>
      </c>
      <c r="Q1219" t="s">
        <v>52</v>
      </c>
      <c r="R1219" s="3">
        <f t="shared" si="77"/>
        <v>12</v>
      </c>
      <c r="S1219">
        <v>12000000</v>
      </c>
      <c r="T1219">
        <v>1992</v>
      </c>
      <c r="U1219">
        <v>7.7</v>
      </c>
      <c r="V1219" s="3">
        <f t="shared" si="78"/>
        <v>15.281507000000001</v>
      </c>
      <c r="W1219" s="3"/>
      <c r="AH1219" t="str">
        <v>Kevin Allen</v>
      </c>
      <c r="AI1219" s="4">
        <f t="shared" si="79"/>
        <v>5.4</v>
      </c>
    </row>
    <row r="1220" spans="1:35" x14ac:dyDescent="0.3">
      <c r="A1220" t="s">
        <v>111</v>
      </c>
      <c r="B1220" t="s">
        <v>339</v>
      </c>
      <c r="C1220">
        <v>100</v>
      </c>
      <c r="D1220">
        <v>75280058</v>
      </c>
      <c r="E1220" s="3">
        <f t="shared" si="76"/>
        <v>75.280057999999997</v>
      </c>
      <c r="F1220" t="s">
        <v>1790</v>
      </c>
      <c r="G1220" t="s">
        <v>1789</v>
      </c>
      <c r="H1220" t="s">
        <v>1786</v>
      </c>
      <c r="N1220" t="s">
        <v>3016</v>
      </c>
      <c r="O1220" t="s">
        <v>12</v>
      </c>
      <c r="P1220" t="s">
        <v>13</v>
      </c>
      <c r="Q1220" t="s">
        <v>24</v>
      </c>
      <c r="R1220" s="3">
        <f t="shared" si="77"/>
        <v>60</v>
      </c>
      <c r="S1220">
        <v>60000000</v>
      </c>
      <c r="T1220">
        <v>2009</v>
      </c>
      <c r="U1220">
        <v>7.7</v>
      </c>
      <c r="V1220" s="3">
        <f t="shared" si="78"/>
        <v>15.280057999999997</v>
      </c>
      <c r="W1220" s="3"/>
      <c r="AH1220" t="str">
        <v>Emilio Estevez</v>
      </c>
      <c r="AI1220" s="4">
        <f t="shared" si="79"/>
        <v>7</v>
      </c>
    </row>
    <row r="1221" spans="1:35" x14ac:dyDescent="0.3">
      <c r="A1221" t="s">
        <v>9</v>
      </c>
      <c r="B1221" t="s">
        <v>1113</v>
      </c>
      <c r="C1221">
        <v>94</v>
      </c>
      <c r="D1221">
        <v>30259652</v>
      </c>
      <c r="E1221" s="3">
        <f t="shared" si="76"/>
        <v>30.259651999999999</v>
      </c>
      <c r="F1221" t="s">
        <v>205</v>
      </c>
      <c r="G1221" t="s">
        <v>620</v>
      </c>
      <c r="H1221" t="s">
        <v>918</v>
      </c>
      <c r="N1221" t="s">
        <v>3017</v>
      </c>
      <c r="O1221" t="s">
        <v>12</v>
      </c>
      <c r="P1221" t="s">
        <v>13</v>
      </c>
      <c r="Q1221" t="s">
        <v>90</v>
      </c>
      <c r="R1221" s="3">
        <f t="shared" si="77"/>
        <v>15</v>
      </c>
      <c r="S1221">
        <v>15000000</v>
      </c>
      <c r="T1221">
        <v>2002</v>
      </c>
      <c r="U1221">
        <v>4.0999999999999996</v>
      </c>
      <c r="V1221" s="3">
        <f t="shared" si="78"/>
        <v>15.259651999999999</v>
      </c>
      <c r="W1221" s="3"/>
      <c r="AH1221" t="str">
        <v>Tim Heidecker</v>
      </c>
      <c r="AI1221" s="4">
        <f t="shared" si="79"/>
        <v>5.3</v>
      </c>
    </row>
    <row r="1222" spans="1:35" x14ac:dyDescent="0.3">
      <c r="A1222" t="s">
        <v>9</v>
      </c>
      <c r="B1222" t="s">
        <v>128</v>
      </c>
      <c r="C1222">
        <v>90</v>
      </c>
      <c r="D1222">
        <v>165230261</v>
      </c>
      <c r="E1222" s="3">
        <f t="shared" si="76"/>
        <v>165.23026100000001</v>
      </c>
      <c r="F1222" t="s">
        <v>171</v>
      </c>
      <c r="G1222" t="s">
        <v>134</v>
      </c>
      <c r="H1222" t="s">
        <v>1790</v>
      </c>
      <c r="I1222" t="s">
        <v>205</v>
      </c>
      <c r="J1222" t="s">
        <v>1789</v>
      </c>
      <c r="N1222" t="s">
        <v>3018</v>
      </c>
      <c r="O1222" t="s">
        <v>12</v>
      </c>
      <c r="P1222" t="s">
        <v>13</v>
      </c>
      <c r="Q1222" t="s">
        <v>24</v>
      </c>
      <c r="R1222" s="3">
        <f t="shared" si="77"/>
        <v>150</v>
      </c>
      <c r="S1222">
        <v>150000000</v>
      </c>
      <c r="T1222">
        <v>2011</v>
      </c>
      <c r="U1222">
        <v>7.3</v>
      </c>
      <c r="V1222" s="3">
        <f t="shared" si="78"/>
        <v>15.230261000000013</v>
      </c>
      <c r="W1222" s="3"/>
      <c r="AH1222" t="str">
        <v>Jeremy Leven</v>
      </c>
      <c r="AI1222" s="4">
        <f t="shared" si="79"/>
        <v>6.8</v>
      </c>
    </row>
    <row r="1223" spans="1:35" x14ac:dyDescent="0.3">
      <c r="A1223" t="s">
        <v>9</v>
      </c>
      <c r="B1223" t="s">
        <v>211</v>
      </c>
      <c r="C1223">
        <v>126</v>
      </c>
      <c r="D1223">
        <v>30226144</v>
      </c>
      <c r="E1223" s="3">
        <f t="shared" si="76"/>
        <v>30.226144000000001</v>
      </c>
      <c r="F1223" t="s">
        <v>1793</v>
      </c>
      <c r="G1223" t="s">
        <v>356</v>
      </c>
      <c r="N1223" t="s">
        <v>3019</v>
      </c>
      <c r="O1223" t="s">
        <v>12</v>
      </c>
      <c r="P1223" t="s">
        <v>13</v>
      </c>
      <c r="Q1223" t="s">
        <v>14</v>
      </c>
      <c r="R1223" s="3">
        <f t="shared" si="77"/>
        <v>15</v>
      </c>
      <c r="S1223">
        <v>15000000</v>
      </c>
      <c r="T1223">
        <v>2007</v>
      </c>
      <c r="U1223">
        <v>7.6</v>
      </c>
      <c r="V1223" s="3">
        <f t="shared" si="78"/>
        <v>15.226144000000001</v>
      </c>
      <c r="W1223" s="3"/>
      <c r="AH1223" t="str">
        <v>Vincent Paronnaud</v>
      </c>
      <c r="AI1223" s="4">
        <f t="shared" si="79"/>
        <v>8</v>
      </c>
    </row>
    <row r="1224" spans="1:35" x14ac:dyDescent="0.3">
      <c r="A1224" t="s">
        <v>9</v>
      </c>
      <c r="B1224" t="s">
        <v>673</v>
      </c>
      <c r="C1224">
        <v>158</v>
      </c>
      <c r="D1224">
        <v>40218903</v>
      </c>
      <c r="E1224" s="3">
        <f t="shared" si="76"/>
        <v>40.218902999999997</v>
      </c>
      <c r="F1224" t="s">
        <v>356</v>
      </c>
      <c r="N1224" t="s">
        <v>3020</v>
      </c>
      <c r="O1224" t="s">
        <v>12</v>
      </c>
      <c r="P1224" t="s">
        <v>13</v>
      </c>
      <c r="Q1224" t="s">
        <v>90</v>
      </c>
      <c r="R1224" s="3">
        <f t="shared" si="77"/>
        <v>25</v>
      </c>
      <c r="S1224">
        <v>25000000</v>
      </c>
      <c r="T1224">
        <v>2007</v>
      </c>
      <c r="U1224">
        <v>8.1</v>
      </c>
      <c r="V1224" s="3">
        <f t="shared" si="78"/>
        <v>15.218902999999997</v>
      </c>
      <c r="W1224" s="3"/>
      <c r="AH1224" t="str">
        <v>Huck Botko</v>
      </c>
      <c r="AI1224" s="4">
        <f t="shared" si="79"/>
        <v>4.5999999999999996</v>
      </c>
    </row>
    <row r="1225" spans="1:35" x14ac:dyDescent="0.3">
      <c r="A1225" t="s">
        <v>9</v>
      </c>
      <c r="B1225" t="s">
        <v>676</v>
      </c>
      <c r="C1225">
        <v>85</v>
      </c>
      <c r="D1225">
        <v>16097842</v>
      </c>
      <c r="E1225" s="3">
        <f t="shared" si="76"/>
        <v>16.097842</v>
      </c>
      <c r="F1225" t="s">
        <v>1793</v>
      </c>
      <c r="G1225" t="s">
        <v>356</v>
      </c>
      <c r="H1225" t="s">
        <v>1788</v>
      </c>
      <c r="N1225" t="s">
        <v>3021</v>
      </c>
      <c r="O1225" t="s">
        <v>12</v>
      </c>
      <c r="P1225" t="s">
        <v>13</v>
      </c>
      <c r="Q1225" t="s">
        <v>90</v>
      </c>
      <c r="R1225" s="3">
        <f t="shared" si="77"/>
        <v>0.9</v>
      </c>
      <c r="S1225">
        <v>900000</v>
      </c>
      <c r="T1225">
        <v>2013</v>
      </c>
      <c r="U1225">
        <v>7.5</v>
      </c>
      <c r="V1225" s="3">
        <f t="shared" si="78"/>
        <v>15.197842</v>
      </c>
      <c r="W1225" s="3"/>
      <c r="AH1225" t="str">
        <v>Stephen Chow</v>
      </c>
      <c r="AI1225" s="4">
        <f t="shared" si="79"/>
        <v>7.55</v>
      </c>
    </row>
    <row r="1226" spans="1:35" x14ac:dyDescent="0.3">
      <c r="A1226" t="s">
        <v>9</v>
      </c>
      <c r="B1226" t="s">
        <v>503</v>
      </c>
      <c r="C1226">
        <v>202</v>
      </c>
      <c r="D1226">
        <v>48169908</v>
      </c>
      <c r="E1226" s="3">
        <f t="shared" si="76"/>
        <v>48.169908</v>
      </c>
      <c r="F1226" t="s">
        <v>1793</v>
      </c>
      <c r="G1226" t="s">
        <v>356</v>
      </c>
      <c r="H1226" t="s">
        <v>1794</v>
      </c>
      <c r="I1226" t="s">
        <v>1788</v>
      </c>
      <c r="N1226" t="s">
        <v>3022</v>
      </c>
      <c r="O1226" t="s">
        <v>12</v>
      </c>
      <c r="P1226" t="s">
        <v>13</v>
      </c>
      <c r="Q1226" t="s">
        <v>14</v>
      </c>
      <c r="R1226" s="3">
        <f t="shared" si="77"/>
        <v>33</v>
      </c>
      <c r="S1226">
        <v>33000000</v>
      </c>
      <c r="T1226">
        <v>1992</v>
      </c>
      <c r="U1226">
        <v>7.7</v>
      </c>
      <c r="V1226" s="3">
        <f t="shared" si="78"/>
        <v>15.169908</v>
      </c>
      <c r="W1226" s="3"/>
      <c r="AH1226" t="str">
        <v>Jason Alexander</v>
      </c>
      <c r="AI1226" s="4">
        <f t="shared" si="79"/>
        <v>6.7</v>
      </c>
    </row>
    <row r="1227" spans="1:35" x14ac:dyDescent="0.3">
      <c r="A1227" t="s">
        <v>9</v>
      </c>
      <c r="B1227" t="s">
        <v>566</v>
      </c>
      <c r="C1227">
        <v>115</v>
      </c>
      <c r="D1227">
        <v>30127963</v>
      </c>
      <c r="E1227" s="3">
        <f t="shared" si="76"/>
        <v>30.127963000000001</v>
      </c>
      <c r="F1227" t="s">
        <v>356</v>
      </c>
      <c r="G1227" t="s">
        <v>1789</v>
      </c>
      <c r="H1227" t="s">
        <v>1797</v>
      </c>
      <c r="N1227" t="s">
        <v>3023</v>
      </c>
      <c r="O1227" t="s">
        <v>12</v>
      </c>
      <c r="P1227" t="s">
        <v>13</v>
      </c>
      <c r="Q1227" t="s">
        <v>24</v>
      </c>
      <c r="R1227" s="3">
        <f t="shared" si="77"/>
        <v>15</v>
      </c>
      <c r="S1227">
        <v>15000000</v>
      </c>
      <c r="T1227">
        <v>2014</v>
      </c>
      <c r="U1227">
        <v>6.7</v>
      </c>
      <c r="V1227" s="3">
        <f t="shared" si="78"/>
        <v>15.127963000000001</v>
      </c>
      <c r="W1227" s="3"/>
      <c r="AH1227" t="str">
        <v>Nick Love</v>
      </c>
      <c r="AI1227" s="4">
        <f t="shared" si="79"/>
        <v>6.1</v>
      </c>
    </row>
    <row r="1228" spans="1:35" x14ac:dyDescent="0.3">
      <c r="A1228" t="s">
        <v>9</v>
      </c>
      <c r="B1228" t="s">
        <v>1077</v>
      </c>
      <c r="C1228">
        <v>110</v>
      </c>
      <c r="D1228">
        <v>30102717</v>
      </c>
      <c r="E1228" s="3">
        <f t="shared" si="76"/>
        <v>30.102716999999998</v>
      </c>
      <c r="F1228" t="s">
        <v>171</v>
      </c>
      <c r="G1228" t="s">
        <v>1792</v>
      </c>
      <c r="N1228" t="s">
        <v>3024</v>
      </c>
      <c r="O1228" t="s">
        <v>12</v>
      </c>
      <c r="P1228" t="s">
        <v>13</v>
      </c>
      <c r="Q1228" t="s">
        <v>90</v>
      </c>
      <c r="R1228" s="3">
        <f t="shared" si="77"/>
        <v>15</v>
      </c>
      <c r="S1228">
        <v>15000000</v>
      </c>
      <c r="T1228">
        <v>1991</v>
      </c>
      <c r="U1228">
        <v>5.5</v>
      </c>
      <c r="V1228" s="3">
        <f t="shared" si="78"/>
        <v>15.102716999999998</v>
      </c>
      <c r="W1228" s="3"/>
      <c r="AH1228" t="str">
        <v>Fina Torres</v>
      </c>
      <c r="AI1228" s="4">
        <f t="shared" si="79"/>
        <v>5.3</v>
      </c>
    </row>
    <row r="1229" spans="1:35" x14ac:dyDescent="0.3">
      <c r="A1229" t="s">
        <v>9</v>
      </c>
      <c r="B1229" t="s">
        <v>686</v>
      </c>
      <c r="C1229">
        <v>104</v>
      </c>
      <c r="D1229">
        <v>43097652</v>
      </c>
      <c r="E1229" s="3">
        <f t="shared" si="76"/>
        <v>43.097651999999997</v>
      </c>
      <c r="F1229" t="s">
        <v>205</v>
      </c>
      <c r="G1229" t="s">
        <v>356</v>
      </c>
      <c r="H1229" t="s">
        <v>1788</v>
      </c>
      <c r="N1229" t="s">
        <v>3025</v>
      </c>
      <c r="O1229" t="s">
        <v>12</v>
      </c>
      <c r="P1229" t="s">
        <v>13</v>
      </c>
      <c r="Q1229" t="s">
        <v>24</v>
      </c>
      <c r="R1229" s="3">
        <f t="shared" si="77"/>
        <v>28</v>
      </c>
      <c r="S1229">
        <v>28000000</v>
      </c>
      <c r="T1229">
        <v>2007</v>
      </c>
      <c r="U1229">
        <v>6.3</v>
      </c>
      <c r="V1229" s="3">
        <f t="shared" si="78"/>
        <v>15.097651999999997</v>
      </c>
      <c r="W1229" s="3"/>
      <c r="AH1229" t="str">
        <v>Frank LaLoggia</v>
      </c>
      <c r="AI1229" s="4">
        <f t="shared" si="79"/>
        <v>6.7</v>
      </c>
    </row>
    <row r="1230" spans="1:35" x14ac:dyDescent="0.3">
      <c r="A1230" t="s">
        <v>9</v>
      </c>
      <c r="B1230" t="s">
        <v>97</v>
      </c>
      <c r="C1230">
        <v>116</v>
      </c>
      <c r="D1230">
        <v>77086030</v>
      </c>
      <c r="E1230" s="3">
        <f t="shared" si="76"/>
        <v>77.086029999999994</v>
      </c>
      <c r="F1230" t="s">
        <v>171</v>
      </c>
      <c r="G1230" t="s">
        <v>1795</v>
      </c>
      <c r="N1230" t="s">
        <v>3026</v>
      </c>
      <c r="O1230" t="s">
        <v>12</v>
      </c>
      <c r="P1230" t="s">
        <v>184</v>
      </c>
      <c r="Q1230" t="s">
        <v>14</v>
      </c>
      <c r="R1230" s="3">
        <f t="shared" si="77"/>
        <v>62</v>
      </c>
      <c r="S1230">
        <v>62000000</v>
      </c>
      <c r="T1230">
        <v>2000</v>
      </c>
      <c r="U1230">
        <v>6.6</v>
      </c>
      <c r="V1230" s="3">
        <f t="shared" si="78"/>
        <v>15.086029999999994</v>
      </c>
      <c r="W1230" s="3"/>
      <c r="AH1230" t="str">
        <v>Scott Alexander</v>
      </c>
      <c r="AI1230" s="4">
        <f t="shared" si="79"/>
        <v>5.7</v>
      </c>
    </row>
    <row r="1231" spans="1:35" x14ac:dyDescent="0.3">
      <c r="A1231" t="s">
        <v>9</v>
      </c>
      <c r="B1231" t="s">
        <v>256</v>
      </c>
      <c r="C1231">
        <v>94</v>
      </c>
      <c r="D1231">
        <v>21005329</v>
      </c>
      <c r="E1231" s="3">
        <f t="shared" si="76"/>
        <v>21.005329</v>
      </c>
      <c r="F1231" t="s">
        <v>205</v>
      </c>
      <c r="G1231" t="s">
        <v>1788</v>
      </c>
      <c r="N1231" t="s">
        <v>3027</v>
      </c>
      <c r="O1231" t="s">
        <v>12</v>
      </c>
      <c r="P1231" t="s">
        <v>113</v>
      </c>
      <c r="Q1231" t="s">
        <v>90</v>
      </c>
      <c r="R1231" s="3">
        <f t="shared" si="77"/>
        <v>6</v>
      </c>
      <c r="S1231">
        <v>6000000</v>
      </c>
      <c r="T1231">
        <v>2002</v>
      </c>
      <c r="U1231">
        <v>6.4</v>
      </c>
      <c r="V1231" s="3">
        <f t="shared" si="78"/>
        <v>15.005329</v>
      </c>
      <c r="W1231" s="3"/>
      <c r="AH1231" t="str">
        <v>Christophe Gans</v>
      </c>
      <c r="AI1231" s="4">
        <f t="shared" si="79"/>
        <v>6.6</v>
      </c>
    </row>
    <row r="1232" spans="1:35" x14ac:dyDescent="0.3">
      <c r="A1232" t="s">
        <v>9</v>
      </c>
      <c r="B1232" t="s">
        <v>622</v>
      </c>
      <c r="C1232">
        <v>98</v>
      </c>
      <c r="D1232">
        <v>54967359</v>
      </c>
      <c r="E1232" s="3">
        <f t="shared" si="76"/>
        <v>54.967359000000002</v>
      </c>
      <c r="F1232" t="s">
        <v>171</v>
      </c>
      <c r="G1232" t="s">
        <v>620</v>
      </c>
      <c r="N1232" t="s">
        <v>3028</v>
      </c>
      <c r="O1232" t="s">
        <v>12</v>
      </c>
      <c r="P1232" t="s">
        <v>13</v>
      </c>
      <c r="Q1232" t="s">
        <v>90</v>
      </c>
      <c r="R1232" s="3">
        <f t="shared" si="77"/>
        <v>40</v>
      </c>
      <c r="S1232">
        <v>40000000</v>
      </c>
      <c r="T1232">
        <v>1997</v>
      </c>
      <c r="U1232">
        <v>5.2</v>
      </c>
      <c r="V1232" s="3">
        <f t="shared" si="78"/>
        <v>14.967359000000002</v>
      </c>
      <c r="W1232" s="3"/>
      <c r="AH1232" t="str">
        <v>Bob Saget</v>
      </c>
      <c r="AI1232" s="4">
        <f t="shared" si="79"/>
        <v>6.4</v>
      </c>
    </row>
    <row r="1233" spans="1:35" x14ac:dyDescent="0.3">
      <c r="A1233" t="s">
        <v>9</v>
      </c>
      <c r="B1233" t="s">
        <v>562</v>
      </c>
      <c r="C1233">
        <v>110</v>
      </c>
      <c r="D1233">
        <v>16067035</v>
      </c>
      <c r="E1233" s="3">
        <f t="shared" si="76"/>
        <v>16.067035000000001</v>
      </c>
      <c r="F1233" t="s">
        <v>171</v>
      </c>
      <c r="G1233" t="s">
        <v>134</v>
      </c>
      <c r="H1233" t="s">
        <v>918</v>
      </c>
      <c r="N1233" t="s">
        <v>3029</v>
      </c>
      <c r="O1233" t="s">
        <v>12</v>
      </c>
      <c r="P1233" t="s">
        <v>17</v>
      </c>
      <c r="Q1233" t="s">
        <v>591</v>
      </c>
      <c r="R1233" s="3">
        <f t="shared" si="77"/>
        <v>1.1000000000000001</v>
      </c>
      <c r="S1233">
        <v>1100000</v>
      </c>
      <c r="T1233">
        <v>1962</v>
      </c>
      <c r="U1233">
        <v>7.3</v>
      </c>
      <c r="V1233" s="3">
        <f t="shared" si="78"/>
        <v>14.967035000000001</v>
      </c>
      <c r="W1233" s="3"/>
      <c r="AH1233" t="str">
        <v>J Blakeson</v>
      </c>
      <c r="AI1233" s="4">
        <f t="shared" si="79"/>
        <v>5.2</v>
      </c>
    </row>
    <row r="1234" spans="1:35" x14ac:dyDescent="0.3">
      <c r="A1234" t="s">
        <v>9</v>
      </c>
      <c r="B1234" t="s">
        <v>565</v>
      </c>
      <c r="C1234">
        <v>153</v>
      </c>
      <c r="D1234">
        <v>60962878</v>
      </c>
      <c r="E1234" s="3">
        <f t="shared" si="76"/>
        <v>60.962878000000003</v>
      </c>
      <c r="F1234" t="s">
        <v>1792</v>
      </c>
      <c r="G1234" t="s">
        <v>356</v>
      </c>
      <c r="H1234" t="s">
        <v>1796</v>
      </c>
      <c r="I1234" t="s">
        <v>918</v>
      </c>
      <c r="N1234" t="s">
        <v>3030</v>
      </c>
      <c r="O1234" t="s">
        <v>12</v>
      </c>
      <c r="P1234" t="s">
        <v>13</v>
      </c>
      <c r="Q1234" t="s">
        <v>90</v>
      </c>
      <c r="R1234" s="3">
        <f t="shared" si="77"/>
        <v>46</v>
      </c>
      <c r="S1234">
        <v>46000000</v>
      </c>
      <c r="T1234">
        <v>2013</v>
      </c>
      <c r="U1234">
        <v>8.1</v>
      </c>
      <c r="V1234" s="3">
        <f t="shared" si="78"/>
        <v>14.962878000000003</v>
      </c>
      <c r="W1234" s="3"/>
      <c r="AH1234" t="str">
        <v>Britt Allcroft</v>
      </c>
      <c r="AI1234" s="4">
        <f t="shared" si="79"/>
        <v>3.6</v>
      </c>
    </row>
    <row r="1235" spans="1:35" x14ac:dyDescent="0.3">
      <c r="A1235" t="s">
        <v>9</v>
      </c>
      <c r="B1235" t="s">
        <v>465</v>
      </c>
      <c r="C1235">
        <v>123</v>
      </c>
      <c r="D1235">
        <v>69951824</v>
      </c>
      <c r="E1235" s="3">
        <f t="shared" si="76"/>
        <v>69.951824000000002</v>
      </c>
      <c r="F1235" t="s">
        <v>356</v>
      </c>
      <c r="G1235" t="s">
        <v>1788</v>
      </c>
      <c r="N1235" t="s">
        <v>3031</v>
      </c>
      <c r="O1235" t="s">
        <v>12</v>
      </c>
      <c r="P1235" t="s">
        <v>13</v>
      </c>
      <c r="Q1235" t="s">
        <v>14</v>
      </c>
      <c r="R1235" s="3">
        <f t="shared" si="77"/>
        <v>55</v>
      </c>
      <c r="S1235">
        <v>55000000</v>
      </c>
      <c r="T1235">
        <v>2008</v>
      </c>
      <c r="U1235">
        <v>7.7</v>
      </c>
      <c r="V1235" s="3">
        <f t="shared" si="78"/>
        <v>14.951824000000002</v>
      </c>
      <c r="W1235" s="3"/>
      <c r="AH1235" t="str">
        <v>Dave McKean</v>
      </c>
      <c r="AI1235" s="4">
        <f t="shared" si="79"/>
        <v>6.9</v>
      </c>
    </row>
    <row r="1236" spans="1:35" x14ac:dyDescent="0.3">
      <c r="A1236" t="s">
        <v>9</v>
      </c>
      <c r="B1236" t="s">
        <v>48</v>
      </c>
      <c r="C1236">
        <v>124</v>
      </c>
      <c r="D1236">
        <v>92930005</v>
      </c>
      <c r="E1236" s="3">
        <f t="shared" si="76"/>
        <v>92.930004999999994</v>
      </c>
      <c r="F1236" t="s">
        <v>1792</v>
      </c>
      <c r="G1236" t="s">
        <v>356</v>
      </c>
      <c r="H1236" t="s">
        <v>918</v>
      </c>
      <c r="N1236" t="s">
        <v>3032</v>
      </c>
      <c r="O1236" t="s">
        <v>12</v>
      </c>
      <c r="P1236" t="s">
        <v>113</v>
      </c>
      <c r="Q1236" t="s">
        <v>90</v>
      </c>
      <c r="R1236" s="3">
        <f t="shared" si="77"/>
        <v>78</v>
      </c>
      <c r="S1236">
        <v>78000000</v>
      </c>
      <c r="T1236">
        <v>2002</v>
      </c>
      <c r="U1236">
        <v>7.2</v>
      </c>
      <c r="V1236" s="3">
        <f t="shared" si="78"/>
        <v>14.930004999999994</v>
      </c>
      <c r="W1236" s="3"/>
      <c r="AH1236" t="str">
        <v>Marcus Dunstan</v>
      </c>
      <c r="AI1236" s="4">
        <f t="shared" si="79"/>
        <v>6.1</v>
      </c>
    </row>
    <row r="1237" spans="1:35" x14ac:dyDescent="0.3">
      <c r="A1237" t="s">
        <v>9</v>
      </c>
      <c r="B1237" t="s">
        <v>854</v>
      </c>
      <c r="C1237">
        <v>85</v>
      </c>
      <c r="D1237">
        <v>39880476</v>
      </c>
      <c r="E1237" s="3">
        <f t="shared" si="76"/>
        <v>39.880476000000002</v>
      </c>
      <c r="F1237" t="s">
        <v>134</v>
      </c>
      <c r="G1237" t="s">
        <v>1790</v>
      </c>
      <c r="H1237" t="s">
        <v>205</v>
      </c>
      <c r="I1237" t="s">
        <v>1789</v>
      </c>
      <c r="J1237" t="s">
        <v>1786</v>
      </c>
      <c r="N1237" t="s">
        <v>3033</v>
      </c>
      <c r="O1237" t="s">
        <v>12</v>
      </c>
      <c r="P1237" t="s">
        <v>13</v>
      </c>
      <c r="Q1237" t="s">
        <v>24</v>
      </c>
      <c r="R1237" s="3">
        <f t="shared" si="77"/>
        <v>25</v>
      </c>
      <c r="S1237">
        <v>25000000</v>
      </c>
      <c r="T1237">
        <v>2002</v>
      </c>
      <c r="U1237">
        <v>5.2</v>
      </c>
      <c r="V1237" s="3">
        <f t="shared" si="78"/>
        <v>14.880476000000002</v>
      </c>
      <c r="W1237" s="3"/>
      <c r="AH1237" t="str">
        <v>Ruggero Deodato</v>
      </c>
      <c r="AI1237" s="4">
        <f t="shared" si="79"/>
        <v>4.8</v>
      </c>
    </row>
    <row r="1238" spans="1:35" x14ac:dyDescent="0.3">
      <c r="A1238" t="s">
        <v>9</v>
      </c>
      <c r="B1238" t="s">
        <v>400</v>
      </c>
      <c r="C1238">
        <v>98</v>
      </c>
      <c r="D1238">
        <v>30857814</v>
      </c>
      <c r="E1238" s="3">
        <f t="shared" si="76"/>
        <v>30.857814000000001</v>
      </c>
      <c r="F1238" t="s">
        <v>134</v>
      </c>
      <c r="G1238" t="s">
        <v>1789</v>
      </c>
      <c r="H1238" t="s">
        <v>1786</v>
      </c>
      <c r="I1238" t="s">
        <v>1788</v>
      </c>
      <c r="N1238" t="s">
        <v>3034</v>
      </c>
      <c r="O1238" t="s">
        <v>12</v>
      </c>
      <c r="P1238" t="s">
        <v>13</v>
      </c>
      <c r="Q1238" t="s">
        <v>24</v>
      </c>
      <c r="R1238" s="3">
        <f t="shared" si="77"/>
        <v>16</v>
      </c>
      <c r="S1238">
        <v>16000000</v>
      </c>
      <c r="T1238">
        <v>1987</v>
      </c>
      <c r="U1238">
        <v>8.1</v>
      </c>
      <c r="V1238" s="3">
        <f t="shared" si="78"/>
        <v>14.857814000000001</v>
      </c>
      <c r="W1238" s="3"/>
      <c r="AH1238" t="str">
        <v>Aki KaurismÃ¤ki</v>
      </c>
      <c r="AI1238" s="4">
        <f t="shared" si="79"/>
        <v>7.2</v>
      </c>
    </row>
    <row r="1239" spans="1:35" x14ac:dyDescent="0.3">
      <c r="A1239" t="s">
        <v>9</v>
      </c>
      <c r="B1239" t="s">
        <v>296</v>
      </c>
      <c r="C1239">
        <v>118</v>
      </c>
      <c r="D1239">
        <v>94822707</v>
      </c>
      <c r="E1239" s="3">
        <f t="shared" si="76"/>
        <v>94.822706999999994</v>
      </c>
      <c r="F1239" t="s">
        <v>171</v>
      </c>
      <c r="G1239" t="s">
        <v>134</v>
      </c>
      <c r="H1239" t="s">
        <v>356</v>
      </c>
      <c r="I1239" t="s">
        <v>918</v>
      </c>
      <c r="N1239" t="s">
        <v>3035</v>
      </c>
      <c r="O1239" t="s">
        <v>12</v>
      </c>
      <c r="P1239" t="s">
        <v>13</v>
      </c>
      <c r="Q1239" t="s">
        <v>90</v>
      </c>
      <c r="R1239" s="3">
        <f t="shared" si="77"/>
        <v>80</v>
      </c>
      <c r="S1239">
        <v>80000000</v>
      </c>
      <c r="T1239">
        <v>2010</v>
      </c>
      <c r="U1239">
        <v>6.9</v>
      </c>
      <c r="V1239" s="3">
        <f t="shared" si="78"/>
        <v>14.822706999999994</v>
      </c>
      <c r="W1239" s="3"/>
      <c r="AH1239" t="str">
        <v>Katt Shea</v>
      </c>
      <c r="AI1239" s="4">
        <f t="shared" si="79"/>
        <v>4.5999999999999996</v>
      </c>
    </row>
    <row r="1240" spans="1:35" x14ac:dyDescent="0.3">
      <c r="A1240" t="s">
        <v>9</v>
      </c>
      <c r="B1240" t="s">
        <v>790</v>
      </c>
      <c r="C1240">
        <v>101</v>
      </c>
      <c r="D1240">
        <v>20772796</v>
      </c>
      <c r="E1240" s="3">
        <f t="shared" si="76"/>
        <v>20.772796</v>
      </c>
      <c r="F1240" t="s">
        <v>356</v>
      </c>
      <c r="G1240" t="s">
        <v>1789</v>
      </c>
      <c r="N1240" t="s">
        <v>3036</v>
      </c>
      <c r="O1240" t="s">
        <v>12</v>
      </c>
      <c r="P1240" t="s">
        <v>36</v>
      </c>
      <c r="Q1240" t="s">
        <v>14</v>
      </c>
      <c r="R1240" s="3">
        <f t="shared" si="77"/>
        <v>6</v>
      </c>
      <c r="S1240">
        <v>6000000</v>
      </c>
      <c r="T1240">
        <v>2002</v>
      </c>
      <c r="U1240">
        <v>7.6</v>
      </c>
      <c r="V1240" s="3">
        <f t="shared" si="78"/>
        <v>14.772796</v>
      </c>
      <c r="W1240" s="3"/>
      <c r="AH1240" t="str">
        <v>Paul Gross</v>
      </c>
      <c r="AI1240" s="4">
        <f t="shared" si="79"/>
        <v>6</v>
      </c>
    </row>
    <row r="1241" spans="1:35" x14ac:dyDescent="0.3">
      <c r="A1241" t="s">
        <v>9</v>
      </c>
      <c r="B1241" t="s">
        <v>1769</v>
      </c>
      <c r="C1241">
        <v>97</v>
      </c>
      <c r="D1241">
        <v>15180000</v>
      </c>
      <c r="E1241" s="3">
        <f t="shared" si="76"/>
        <v>15.18</v>
      </c>
      <c r="F1241" t="s">
        <v>1792</v>
      </c>
      <c r="G1241" t="s">
        <v>356</v>
      </c>
      <c r="H1241" t="s">
        <v>918</v>
      </c>
      <c r="N1241" t="s">
        <v>3037</v>
      </c>
      <c r="O1241" t="s">
        <v>12</v>
      </c>
      <c r="P1241" t="s">
        <v>13</v>
      </c>
      <c r="Q1241" t="s">
        <v>90</v>
      </c>
      <c r="R1241" s="3">
        <f t="shared" si="77"/>
        <v>0.5</v>
      </c>
      <c r="S1241">
        <v>500000</v>
      </c>
      <c r="T1241">
        <v>1971</v>
      </c>
      <c r="U1241">
        <v>5.5</v>
      </c>
      <c r="V1241" s="3">
        <f t="shared" si="78"/>
        <v>14.68</v>
      </c>
      <c r="W1241" s="3"/>
      <c r="AH1241" t="str">
        <v>Robert Cary</v>
      </c>
      <c r="AI1241" s="4">
        <f t="shared" si="79"/>
        <v>6.5</v>
      </c>
    </row>
    <row r="1242" spans="1:35" x14ac:dyDescent="0.3">
      <c r="A1242" t="s">
        <v>9</v>
      </c>
      <c r="B1242" t="s">
        <v>396</v>
      </c>
      <c r="C1242">
        <v>109</v>
      </c>
      <c r="D1242">
        <v>75573300</v>
      </c>
      <c r="E1242" s="3">
        <f t="shared" si="76"/>
        <v>75.573300000000003</v>
      </c>
      <c r="F1242" t="s">
        <v>171</v>
      </c>
      <c r="G1242" t="s">
        <v>205</v>
      </c>
      <c r="H1242" t="s">
        <v>1792</v>
      </c>
      <c r="I1242" t="s">
        <v>356</v>
      </c>
      <c r="J1242" t="s">
        <v>918</v>
      </c>
      <c r="N1242" t="s">
        <v>3038</v>
      </c>
      <c r="O1242" t="s">
        <v>12</v>
      </c>
      <c r="P1242" t="s">
        <v>13</v>
      </c>
      <c r="Q1242" t="s">
        <v>90</v>
      </c>
      <c r="R1242" s="3">
        <f t="shared" si="77"/>
        <v>61</v>
      </c>
      <c r="S1242">
        <v>61000000</v>
      </c>
      <c r="T1242">
        <v>2013</v>
      </c>
      <c r="U1242">
        <v>6.7</v>
      </c>
      <c r="V1242" s="3">
        <f t="shared" si="78"/>
        <v>14.573300000000003</v>
      </c>
      <c r="W1242" s="3"/>
      <c r="AH1242" t="str">
        <v>Steven Zaillian</v>
      </c>
      <c r="AI1242" s="4">
        <f t="shared" si="79"/>
        <v>6.35</v>
      </c>
    </row>
    <row r="1243" spans="1:35" x14ac:dyDescent="0.3">
      <c r="A1243" t="s">
        <v>9</v>
      </c>
      <c r="B1243" t="s">
        <v>120</v>
      </c>
      <c r="C1243">
        <v>111</v>
      </c>
      <c r="D1243">
        <v>22551000</v>
      </c>
      <c r="E1243" s="3">
        <f t="shared" si="76"/>
        <v>22.550999999999998</v>
      </c>
      <c r="F1243" t="s">
        <v>205</v>
      </c>
      <c r="G1243" t="s">
        <v>356</v>
      </c>
      <c r="H1243" t="s">
        <v>1788</v>
      </c>
      <c r="N1243" t="s">
        <v>3039</v>
      </c>
      <c r="O1243" t="s">
        <v>12</v>
      </c>
      <c r="P1243" t="s">
        <v>17</v>
      </c>
      <c r="Q1243" t="s">
        <v>14</v>
      </c>
      <c r="R1243" s="3">
        <f t="shared" si="77"/>
        <v>8</v>
      </c>
      <c r="S1243">
        <v>8000000</v>
      </c>
      <c r="T1243">
        <v>1993</v>
      </c>
      <c r="U1243">
        <v>7.4</v>
      </c>
      <c r="V1243" s="3">
        <f t="shared" si="78"/>
        <v>14.550999999999998</v>
      </c>
      <c r="W1243" s="3"/>
      <c r="AH1243" t="str">
        <v>Steve Rash</v>
      </c>
      <c r="AI1243" s="4">
        <f t="shared" si="79"/>
        <v>5.25</v>
      </c>
    </row>
    <row r="1244" spans="1:35" x14ac:dyDescent="0.3">
      <c r="A1244" t="s">
        <v>9</v>
      </c>
      <c r="B1244" t="s">
        <v>115</v>
      </c>
      <c r="C1244">
        <v>103</v>
      </c>
      <c r="D1244">
        <v>34290142</v>
      </c>
      <c r="E1244" s="3">
        <f t="shared" si="76"/>
        <v>34.290142000000003</v>
      </c>
      <c r="F1244" t="s">
        <v>205</v>
      </c>
      <c r="G1244" t="s">
        <v>356</v>
      </c>
      <c r="N1244" t="s">
        <v>3040</v>
      </c>
      <c r="O1244" t="s">
        <v>12</v>
      </c>
      <c r="P1244" t="s">
        <v>13</v>
      </c>
      <c r="Q1244" t="s">
        <v>90</v>
      </c>
      <c r="R1244" s="3">
        <f t="shared" si="77"/>
        <v>19.8</v>
      </c>
      <c r="S1244">
        <v>19800000</v>
      </c>
      <c r="T1244">
        <v>2014</v>
      </c>
      <c r="U1244">
        <v>6.6</v>
      </c>
      <c r="V1244" s="3">
        <f t="shared" si="78"/>
        <v>14.490142000000002</v>
      </c>
      <c r="W1244" s="3"/>
      <c r="AH1244" t="str">
        <v>Stephen J. Anderson</v>
      </c>
      <c r="AI1244" s="4">
        <f t="shared" si="79"/>
        <v>7.3</v>
      </c>
    </row>
    <row r="1245" spans="1:35" x14ac:dyDescent="0.3">
      <c r="A1245" t="s">
        <v>9</v>
      </c>
      <c r="B1245" t="s">
        <v>256</v>
      </c>
      <c r="C1245">
        <v>88</v>
      </c>
      <c r="D1245">
        <v>49474048</v>
      </c>
      <c r="E1245" s="3">
        <f t="shared" si="76"/>
        <v>49.474048000000003</v>
      </c>
      <c r="F1245" t="s">
        <v>205</v>
      </c>
      <c r="G1245" t="s">
        <v>1789</v>
      </c>
      <c r="N1245" t="s">
        <v>3041</v>
      </c>
      <c r="O1245" t="s">
        <v>12</v>
      </c>
      <c r="P1245" t="s">
        <v>13</v>
      </c>
      <c r="Q1245" t="s">
        <v>24</v>
      </c>
      <c r="R1245" s="3">
        <f t="shared" si="77"/>
        <v>35</v>
      </c>
      <c r="S1245">
        <v>35000000</v>
      </c>
      <c r="T1245">
        <v>2009</v>
      </c>
      <c r="U1245">
        <v>5.4</v>
      </c>
      <c r="V1245" s="3">
        <f t="shared" si="78"/>
        <v>14.474048000000003</v>
      </c>
      <c r="W1245" s="3"/>
      <c r="AH1245" t="str">
        <v>Charles Robert Carner</v>
      </c>
      <c r="AI1245" s="4">
        <f t="shared" si="79"/>
        <v>3.1</v>
      </c>
    </row>
    <row r="1246" spans="1:35" x14ac:dyDescent="0.3">
      <c r="A1246" t="s">
        <v>9</v>
      </c>
      <c r="B1246" t="s">
        <v>1485</v>
      </c>
      <c r="C1246">
        <v>77</v>
      </c>
      <c r="D1246">
        <v>19421271</v>
      </c>
      <c r="E1246" s="3">
        <f t="shared" si="76"/>
        <v>19.421271000000001</v>
      </c>
      <c r="F1246" t="s">
        <v>1790</v>
      </c>
      <c r="G1246" t="s">
        <v>205</v>
      </c>
      <c r="H1246" t="s">
        <v>1789</v>
      </c>
      <c r="N1246" t="s">
        <v>3042</v>
      </c>
      <c r="O1246" t="s">
        <v>12</v>
      </c>
      <c r="P1246" t="s">
        <v>13</v>
      </c>
      <c r="Q1246" t="s">
        <v>52</v>
      </c>
      <c r="R1246" s="3">
        <f t="shared" si="77"/>
        <v>5</v>
      </c>
      <c r="S1246">
        <v>5000000</v>
      </c>
      <c r="T1246">
        <v>1999</v>
      </c>
      <c r="U1246">
        <v>5</v>
      </c>
      <c r="V1246" s="3">
        <f t="shared" si="78"/>
        <v>14.421271000000001</v>
      </c>
      <c r="W1246" s="3"/>
      <c r="AH1246" t="str">
        <v>Lorene Scafaria</v>
      </c>
      <c r="AI1246" s="4">
        <f t="shared" si="79"/>
        <v>6.7</v>
      </c>
    </row>
    <row r="1247" spans="1:35" x14ac:dyDescent="0.3">
      <c r="A1247" t="s">
        <v>9</v>
      </c>
      <c r="B1247" t="s">
        <v>855</v>
      </c>
      <c r="C1247">
        <v>80</v>
      </c>
      <c r="D1247">
        <v>39399750</v>
      </c>
      <c r="E1247" s="3">
        <f t="shared" si="76"/>
        <v>39.399749999999997</v>
      </c>
      <c r="F1247" t="s">
        <v>134</v>
      </c>
      <c r="G1247" t="s">
        <v>1790</v>
      </c>
      <c r="H1247" t="s">
        <v>205</v>
      </c>
      <c r="I1247" t="s">
        <v>1789</v>
      </c>
      <c r="J1247" t="s">
        <v>1786</v>
      </c>
      <c r="K1247" t="s">
        <v>1791</v>
      </c>
      <c r="N1247" t="s">
        <v>3043</v>
      </c>
      <c r="O1247" t="s">
        <v>12</v>
      </c>
      <c r="P1247" t="s">
        <v>13</v>
      </c>
      <c r="Q1247" t="s">
        <v>24</v>
      </c>
      <c r="R1247" s="3">
        <f t="shared" si="77"/>
        <v>25</v>
      </c>
      <c r="S1247">
        <v>25000000</v>
      </c>
      <c r="T1247">
        <v>2003</v>
      </c>
      <c r="U1247">
        <v>5.6</v>
      </c>
      <c r="V1247" s="3">
        <f t="shared" si="78"/>
        <v>14.399749999999997</v>
      </c>
      <c r="W1247" s="3"/>
      <c r="AH1247" t="str">
        <v>Albert Brooks</v>
      </c>
      <c r="AI1247" s="4">
        <f t="shared" si="79"/>
        <v>5.6</v>
      </c>
    </row>
    <row r="1248" spans="1:35" x14ac:dyDescent="0.3">
      <c r="A1248" t="s">
        <v>9</v>
      </c>
      <c r="B1248" t="s">
        <v>550</v>
      </c>
      <c r="C1248">
        <v>129</v>
      </c>
      <c r="D1248">
        <v>59365105</v>
      </c>
      <c r="E1248" s="3">
        <f t="shared" si="76"/>
        <v>59.365105</v>
      </c>
      <c r="F1248" t="s">
        <v>205</v>
      </c>
      <c r="G1248" t="s">
        <v>356</v>
      </c>
      <c r="H1248" t="s">
        <v>1788</v>
      </c>
      <c r="N1248" t="s">
        <v>3044</v>
      </c>
      <c r="O1248" t="s">
        <v>12</v>
      </c>
      <c r="P1248" t="s">
        <v>17</v>
      </c>
      <c r="Q1248" t="s">
        <v>90</v>
      </c>
      <c r="R1248" s="3">
        <f t="shared" si="77"/>
        <v>45</v>
      </c>
      <c r="S1248">
        <v>45000000</v>
      </c>
      <c r="T1248">
        <v>2003</v>
      </c>
      <c r="U1248">
        <v>7.7</v>
      </c>
      <c r="V1248" s="3">
        <f t="shared" si="78"/>
        <v>14.365105</v>
      </c>
      <c r="W1248" s="3"/>
      <c r="AH1248" t="str">
        <v>Adam Rapp</v>
      </c>
      <c r="AI1248" s="4">
        <f t="shared" si="79"/>
        <v>6.4</v>
      </c>
    </row>
    <row r="1249" spans="1:35" x14ac:dyDescent="0.3">
      <c r="A1249" t="s">
        <v>9</v>
      </c>
      <c r="B1249" t="s">
        <v>1115</v>
      </c>
      <c r="C1249">
        <v>89</v>
      </c>
      <c r="D1249">
        <v>29302097</v>
      </c>
      <c r="E1249" s="3">
        <f t="shared" si="76"/>
        <v>29.302097</v>
      </c>
      <c r="F1249" t="s">
        <v>205</v>
      </c>
      <c r="G1249" t="s">
        <v>1789</v>
      </c>
      <c r="H1249" t="s">
        <v>1798</v>
      </c>
      <c r="I1249" t="s">
        <v>1788</v>
      </c>
      <c r="N1249" t="s">
        <v>3045</v>
      </c>
      <c r="O1249" t="s">
        <v>12</v>
      </c>
      <c r="P1249" t="s">
        <v>113</v>
      </c>
      <c r="Q1249" t="s">
        <v>24</v>
      </c>
      <c r="R1249" s="3">
        <f t="shared" si="77"/>
        <v>15</v>
      </c>
      <c r="S1249">
        <v>15000000</v>
      </c>
      <c r="T1249">
        <v>2004</v>
      </c>
      <c r="U1249">
        <v>4.5999999999999996</v>
      </c>
      <c r="V1249" s="3">
        <f t="shared" si="78"/>
        <v>14.302097</v>
      </c>
      <c r="W1249" s="3"/>
      <c r="AH1249" t="str">
        <v>Mars Callahan</v>
      </c>
      <c r="AI1249" s="4">
        <f t="shared" si="79"/>
        <v>7</v>
      </c>
    </row>
    <row r="1250" spans="1:35" x14ac:dyDescent="0.3">
      <c r="A1250" t="s">
        <v>9</v>
      </c>
      <c r="B1250" t="s">
        <v>1484</v>
      </c>
      <c r="C1250">
        <v>94</v>
      </c>
      <c r="D1250">
        <v>19281235</v>
      </c>
      <c r="E1250" s="3">
        <f t="shared" si="76"/>
        <v>19.281234999999999</v>
      </c>
      <c r="F1250" t="s">
        <v>205</v>
      </c>
      <c r="G1250" t="s">
        <v>356</v>
      </c>
      <c r="H1250" t="s">
        <v>1798</v>
      </c>
      <c r="I1250" t="s">
        <v>1788</v>
      </c>
      <c r="N1250" t="s">
        <v>3046</v>
      </c>
      <c r="O1250" t="s">
        <v>12</v>
      </c>
      <c r="P1250" t="s">
        <v>13</v>
      </c>
      <c r="Q1250" t="s">
        <v>90</v>
      </c>
      <c r="R1250" s="3">
        <f t="shared" si="77"/>
        <v>5</v>
      </c>
      <c r="S1250">
        <v>5000000</v>
      </c>
      <c r="T1250">
        <v>1991</v>
      </c>
      <c r="U1250">
        <v>5.0999999999999996</v>
      </c>
      <c r="V1250" s="3">
        <f t="shared" si="78"/>
        <v>14.281234999999999</v>
      </c>
      <c r="W1250" s="3"/>
      <c r="AH1250" t="str">
        <v>Martin Koolhoven</v>
      </c>
      <c r="AI1250" s="4">
        <f t="shared" si="79"/>
        <v>7.1</v>
      </c>
    </row>
    <row r="1251" spans="1:35" x14ac:dyDescent="0.3">
      <c r="A1251" t="s">
        <v>9</v>
      </c>
      <c r="B1251" t="s">
        <v>685</v>
      </c>
      <c r="C1251">
        <v>101</v>
      </c>
      <c r="D1251">
        <v>50213619</v>
      </c>
      <c r="E1251" s="3">
        <f t="shared" si="76"/>
        <v>50.213619000000001</v>
      </c>
      <c r="F1251" t="s">
        <v>205</v>
      </c>
      <c r="G1251" t="s">
        <v>1787</v>
      </c>
      <c r="N1251" t="s">
        <v>3047</v>
      </c>
      <c r="O1251" t="s">
        <v>12</v>
      </c>
      <c r="P1251" t="s">
        <v>13</v>
      </c>
      <c r="Q1251" t="s">
        <v>90</v>
      </c>
      <c r="R1251" s="3">
        <f t="shared" si="77"/>
        <v>36</v>
      </c>
      <c r="S1251">
        <v>36000000</v>
      </c>
      <c r="T1251">
        <v>2010</v>
      </c>
      <c r="U1251">
        <v>6.4</v>
      </c>
      <c r="V1251" s="3">
        <f t="shared" si="78"/>
        <v>14.213619000000001</v>
      </c>
      <c r="W1251" s="3"/>
      <c r="AH1251" t="str">
        <v>Peter Stebbings</v>
      </c>
      <c r="AI1251" s="4">
        <f t="shared" si="79"/>
        <v>6.8</v>
      </c>
    </row>
    <row r="1252" spans="1:35" x14ac:dyDescent="0.3">
      <c r="A1252" t="s">
        <v>9</v>
      </c>
      <c r="B1252" t="s">
        <v>1141</v>
      </c>
      <c r="C1252">
        <v>116</v>
      </c>
      <c r="D1252">
        <v>22201636</v>
      </c>
      <c r="E1252" s="3">
        <f t="shared" si="76"/>
        <v>22.201636000000001</v>
      </c>
      <c r="F1252" t="s">
        <v>1792</v>
      </c>
      <c r="G1252" t="s">
        <v>356</v>
      </c>
      <c r="H1252" t="s">
        <v>1798</v>
      </c>
      <c r="N1252" t="s">
        <v>3048</v>
      </c>
      <c r="O1252" t="s">
        <v>12</v>
      </c>
      <c r="P1252" t="s">
        <v>13</v>
      </c>
      <c r="Q1252" t="s">
        <v>90</v>
      </c>
      <c r="R1252" s="3">
        <f t="shared" si="77"/>
        <v>8</v>
      </c>
      <c r="S1252">
        <v>8000000</v>
      </c>
      <c r="T1252">
        <v>2005</v>
      </c>
      <c r="U1252">
        <v>7.4</v>
      </c>
      <c r="V1252" s="3">
        <f t="shared" si="78"/>
        <v>14.201636000000001</v>
      </c>
      <c r="W1252" s="3"/>
      <c r="AH1252" t="str">
        <v>Mark Herman</v>
      </c>
      <c r="AI1252" s="4">
        <f t="shared" si="79"/>
        <v>7.8</v>
      </c>
    </row>
    <row r="1253" spans="1:35" x14ac:dyDescent="0.3">
      <c r="A1253" t="s">
        <v>111</v>
      </c>
      <c r="B1253" t="s">
        <v>303</v>
      </c>
      <c r="C1253">
        <v>89</v>
      </c>
      <c r="D1253">
        <v>22168359</v>
      </c>
      <c r="E1253" s="3">
        <f t="shared" si="76"/>
        <v>22.168358999999999</v>
      </c>
      <c r="F1253" t="s">
        <v>1786</v>
      </c>
      <c r="G1253" t="s">
        <v>620</v>
      </c>
      <c r="H1253" t="s">
        <v>1788</v>
      </c>
      <c r="I1253" t="s">
        <v>918</v>
      </c>
      <c r="N1253" t="s">
        <v>3049</v>
      </c>
      <c r="O1253" t="s">
        <v>12</v>
      </c>
      <c r="P1253" t="s">
        <v>13</v>
      </c>
      <c r="Q1253" t="s">
        <v>692</v>
      </c>
      <c r="R1253" s="3">
        <f t="shared" si="77"/>
        <v>8</v>
      </c>
      <c r="S1253">
        <v>8000000</v>
      </c>
      <c r="T1253">
        <v>1989</v>
      </c>
      <c r="U1253">
        <v>5.0999999999999996</v>
      </c>
      <c r="V1253" s="3">
        <f t="shared" si="78"/>
        <v>14.168358999999999</v>
      </c>
      <c r="W1253" s="3"/>
      <c r="AH1253" t="str">
        <v>Timothy BjÃ¶rklund</v>
      </c>
      <c r="AI1253" s="4">
        <f t="shared" si="79"/>
        <v>5.8</v>
      </c>
    </row>
    <row r="1254" spans="1:35" x14ac:dyDescent="0.3">
      <c r="A1254" t="s">
        <v>9</v>
      </c>
      <c r="B1254" t="s">
        <v>439</v>
      </c>
      <c r="C1254">
        <v>100</v>
      </c>
      <c r="D1254">
        <v>40168080</v>
      </c>
      <c r="E1254" s="3">
        <f t="shared" si="76"/>
        <v>40.168080000000003</v>
      </c>
      <c r="F1254" t="s">
        <v>171</v>
      </c>
      <c r="G1254" t="s">
        <v>1786</v>
      </c>
      <c r="H1254" t="s">
        <v>620</v>
      </c>
      <c r="N1254" t="s">
        <v>3050</v>
      </c>
      <c r="O1254" t="s">
        <v>12</v>
      </c>
      <c r="P1254" t="s">
        <v>13</v>
      </c>
      <c r="Q1254" t="s">
        <v>90</v>
      </c>
      <c r="R1254" s="3">
        <f t="shared" si="77"/>
        <v>26</v>
      </c>
      <c r="S1254">
        <v>26000000</v>
      </c>
      <c r="T1254">
        <v>2010</v>
      </c>
      <c r="U1254">
        <v>5.2</v>
      </c>
      <c r="V1254" s="3">
        <f t="shared" si="78"/>
        <v>14.168080000000003</v>
      </c>
      <c r="W1254" s="3"/>
      <c r="AH1254" t="str">
        <v>Derrick Borte</v>
      </c>
      <c r="AI1254" s="4">
        <f t="shared" si="79"/>
        <v>6.5</v>
      </c>
    </row>
    <row r="1255" spans="1:35" x14ac:dyDescent="0.3">
      <c r="A1255" t="s">
        <v>9</v>
      </c>
      <c r="B1255" t="s">
        <v>97</v>
      </c>
      <c r="C1255">
        <v>93</v>
      </c>
      <c r="D1255">
        <v>50129186</v>
      </c>
      <c r="E1255" s="3">
        <f t="shared" si="76"/>
        <v>50.129185999999997</v>
      </c>
      <c r="F1255" t="s">
        <v>171</v>
      </c>
      <c r="G1255" t="s">
        <v>1792</v>
      </c>
      <c r="H1255" t="s">
        <v>356</v>
      </c>
      <c r="I1255" t="s">
        <v>1796</v>
      </c>
      <c r="J1255" t="s">
        <v>918</v>
      </c>
      <c r="N1255" t="s">
        <v>3051</v>
      </c>
      <c r="O1255" t="s">
        <v>12</v>
      </c>
      <c r="P1255" t="s">
        <v>13</v>
      </c>
      <c r="Q1255" t="s">
        <v>90</v>
      </c>
      <c r="R1255" s="3">
        <f t="shared" si="77"/>
        <v>36</v>
      </c>
      <c r="S1255">
        <v>36000000</v>
      </c>
      <c r="T1255">
        <v>1997</v>
      </c>
      <c r="U1255">
        <v>6.9</v>
      </c>
      <c r="V1255" s="3">
        <f t="shared" si="78"/>
        <v>14.129185999999997</v>
      </c>
      <c r="W1255" s="3"/>
      <c r="AH1255" t="str">
        <v>Anna Muylaert</v>
      </c>
      <c r="AI1255" s="4">
        <f t="shared" si="79"/>
        <v>7.9</v>
      </c>
    </row>
    <row r="1256" spans="1:35" x14ac:dyDescent="0.3">
      <c r="A1256" t="s">
        <v>9</v>
      </c>
      <c r="B1256" t="s">
        <v>195</v>
      </c>
      <c r="C1256">
        <v>108</v>
      </c>
      <c r="D1256">
        <v>34126138</v>
      </c>
      <c r="E1256" s="3">
        <f t="shared" si="76"/>
        <v>34.126137999999997</v>
      </c>
      <c r="F1256" t="s">
        <v>356</v>
      </c>
      <c r="G1256" t="s">
        <v>1786</v>
      </c>
      <c r="H1256" t="s">
        <v>1788</v>
      </c>
      <c r="I1256" t="s">
        <v>1787</v>
      </c>
      <c r="N1256" t="s">
        <v>3052</v>
      </c>
      <c r="O1256" t="s">
        <v>12</v>
      </c>
      <c r="P1256" t="s">
        <v>13</v>
      </c>
      <c r="Q1256" t="s">
        <v>90</v>
      </c>
      <c r="R1256" s="3">
        <f t="shared" si="77"/>
        <v>20</v>
      </c>
      <c r="S1256">
        <v>20000000</v>
      </c>
      <c r="T1256">
        <v>2004</v>
      </c>
      <c r="U1256">
        <v>8.3000000000000007</v>
      </c>
      <c r="V1256" s="3">
        <f t="shared" si="78"/>
        <v>14.126137999999997</v>
      </c>
      <c r="W1256" s="3"/>
      <c r="AH1256" t="str">
        <v>Noam Murro</v>
      </c>
      <c r="AI1256" s="4">
        <f t="shared" si="79"/>
        <v>6.2</v>
      </c>
    </row>
    <row r="1257" spans="1:35" x14ac:dyDescent="0.3">
      <c r="A1257" t="s">
        <v>9</v>
      </c>
      <c r="B1257" t="s">
        <v>1027</v>
      </c>
      <c r="C1257">
        <v>111</v>
      </c>
      <c r="D1257">
        <v>29106737</v>
      </c>
      <c r="E1257" s="3">
        <f t="shared" si="76"/>
        <v>29.106736999999999</v>
      </c>
      <c r="F1257" t="s">
        <v>205</v>
      </c>
      <c r="G1257" t="s">
        <v>356</v>
      </c>
      <c r="H1257" t="s">
        <v>1788</v>
      </c>
      <c r="N1257" t="s">
        <v>3053</v>
      </c>
      <c r="O1257" t="s">
        <v>12</v>
      </c>
      <c r="P1257" t="s">
        <v>13</v>
      </c>
      <c r="Q1257" t="s">
        <v>90</v>
      </c>
      <c r="R1257" s="3">
        <f t="shared" si="77"/>
        <v>15</v>
      </c>
      <c r="S1257">
        <v>15000000</v>
      </c>
      <c r="T1257">
        <v>1998</v>
      </c>
      <c r="U1257">
        <v>6</v>
      </c>
      <c r="V1257" s="3">
        <f t="shared" si="78"/>
        <v>14.106736999999999</v>
      </c>
      <c r="W1257" s="3"/>
      <c r="AH1257" t="str">
        <v>Hart Bochner</v>
      </c>
      <c r="AI1257" s="4">
        <f t="shared" si="79"/>
        <v>6.5</v>
      </c>
    </row>
    <row r="1258" spans="1:35" x14ac:dyDescent="0.3">
      <c r="A1258" t="s">
        <v>9</v>
      </c>
      <c r="B1258" t="s">
        <v>966</v>
      </c>
      <c r="C1258">
        <v>75</v>
      </c>
      <c r="D1258">
        <v>23078294</v>
      </c>
      <c r="E1258" s="3">
        <f t="shared" si="76"/>
        <v>23.078294</v>
      </c>
      <c r="F1258" t="s">
        <v>620</v>
      </c>
      <c r="G1258" t="s">
        <v>918</v>
      </c>
      <c r="N1258" t="s">
        <v>3054</v>
      </c>
      <c r="O1258" t="s">
        <v>12</v>
      </c>
      <c r="P1258" t="s">
        <v>13</v>
      </c>
      <c r="Q1258" t="s">
        <v>14</v>
      </c>
      <c r="R1258" s="3">
        <f t="shared" si="77"/>
        <v>9</v>
      </c>
      <c r="S1258">
        <v>9000000</v>
      </c>
      <c r="T1258">
        <v>2006</v>
      </c>
      <c r="U1258">
        <v>5.0999999999999996</v>
      </c>
      <c r="V1258" s="3">
        <f t="shared" si="78"/>
        <v>14.078294</v>
      </c>
      <c r="W1258" s="3"/>
      <c r="AH1258" t="str">
        <v>Hue Rhodes</v>
      </c>
      <c r="AI1258" s="4">
        <f t="shared" si="79"/>
        <v>5.8</v>
      </c>
    </row>
    <row r="1259" spans="1:35" x14ac:dyDescent="0.3">
      <c r="A1259" t="s">
        <v>9</v>
      </c>
      <c r="B1259" t="s">
        <v>135</v>
      </c>
      <c r="C1259">
        <v>104</v>
      </c>
      <c r="D1259">
        <v>74058698</v>
      </c>
      <c r="E1259" s="3">
        <f t="shared" si="76"/>
        <v>74.058698000000007</v>
      </c>
      <c r="F1259" t="s">
        <v>1792</v>
      </c>
      <c r="G1259" t="s">
        <v>356</v>
      </c>
      <c r="H1259" t="s">
        <v>918</v>
      </c>
      <c r="N1259" t="s">
        <v>3055</v>
      </c>
      <c r="O1259" t="s">
        <v>12</v>
      </c>
      <c r="P1259" t="s">
        <v>13</v>
      </c>
      <c r="Q1259" t="s">
        <v>90</v>
      </c>
      <c r="R1259" s="3">
        <f t="shared" si="77"/>
        <v>60</v>
      </c>
      <c r="S1259">
        <v>60000000</v>
      </c>
      <c r="T1259">
        <v>2001</v>
      </c>
      <c r="U1259">
        <v>6.3</v>
      </c>
      <c r="V1259" s="3">
        <f t="shared" si="78"/>
        <v>14.058698000000007</v>
      </c>
      <c r="W1259" s="3"/>
      <c r="AH1259" t="str">
        <v>Rodrigo GarcÃ­a</v>
      </c>
      <c r="AI1259" s="4">
        <f t="shared" si="79"/>
        <v>6.95</v>
      </c>
    </row>
    <row r="1260" spans="1:35" x14ac:dyDescent="0.3">
      <c r="A1260" t="s">
        <v>9</v>
      </c>
      <c r="B1260" t="s">
        <v>1193</v>
      </c>
      <c r="C1260">
        <v>91</v>
      </c>
      <c r="D1260">
        <v>27052167</v>
      </c>
      <c r="E1260" s="3">
        <f t="shared" si="76"/>
        <v>27.052167000000001</v>
      </c>
      <c r="F1260" t="s">
        <v>171</v>
      </c>
      <c r="G1260" t="s">
        <v>205</v>
      </c>
      <c r="H1260" t="s">
        <v>1792</v>
      </c>
      <c r="I1260" t="s">
        <v>918</v>
      </c>
      <c r="N1260" t="s">
        <v>3056</v>
      </c>
      <c r="O1260" t="s">
        <v>12</v>
      </c>
      <c r="P1260" t="s">
        <v>13</v>
      </c>
      <c r="Q1260" t="s">
        <v>90</v>
      </c>
      <c r="R1260" s="3">
        <f t="shared" si="77"/>
        <v>13</v>
      </c>
      <c r="S1260">
        <v>13000000</v>
      </c>
      <c r="T1260">
        <v>1998</v>
      </c>
      <c r="U1260">
        <v>6.1</v>
      </c>
      <c r="V1260" s="3">
        <f t="shared" si="78"/>
        <v>14.052167000000001</v>
      </c>
      <c r="W1260" s="3"/>
      <c r="AH1260" t="str">
        <v>Dan Harris</v>
      </c>
      <c r="AI1260" s="4">
        <f t="shared" si="79"/>
        <v>7.3</v>
      </c>
    </row>
    <row r="1261" spans="1:35" x14ac:dyDescent="0.3">
      <c r="A1261" t="s">
        <v>9</v>
      </c>
      <c r="B1261" t="s">
        <v>251</v>
      </c>
      <c r="C1261">
        <v>124</v>
      </c>
      <c r="D1261">
        <v>84049211</v>
      </c>
      <c r="E1261" s="3">
        <f t="shared" si="76"/>
        <v>84.049211</v>
      </c>
      <c r="F1261" t="s">
        <v>171</v>
      </c>
      <c r="G1261" t="s">
        <v>134</v>
      </c>
      <c r="H1261" t="s">
        <v>918</v>
      </c>
      <c r="N1261" t="s">
        <v>3057</v>
      </c>
      <c r="O1261" t="s">
        <v>12</v>
      </c>
      <c r="P1261" t="s">
        <v>13</v>
      </c>
      <c r="Q1261" t="s">
        <v>90</v>
      </c>
      <c r="R1261" s="3">
        <f t="shared" si="77"/>
        <v>70</v>
      </c>
      <c r="S1261">
        <v>70000000</v>
      </c>
      <c r="T1261">
        <v>1993</v>
      </c>
      <c r="U1261">
        <v>6.4</v>
      </c>
      <c r="V1261" s="3">
        <f t="shared" si="78"/>
        <v>14.049211</v>
      </c>
      <c r="W1261" s="3"/>
      <c r="AH1261" t="str">
        <v>Dagur KÃ¡ri</v>
      </c>
      <c r="AI1261" s="4">
        <f t="shared" si="79"/>
        <v>6.9</v>
      </c>
    </row>
    <row r="1262" spans="1:35" x14ac:dyDescent="0.3">
      <c r="A1262" t="s">
        <v>9</v>
      </c>
      <c r="B1262" t="s">
        <v>369</v>
      </c>
      <c r="C1262">
        <v>112</v>
      </c>
      <c r="D1262">
        <v>36020063</v>
      </c>
      <c r="E1262" s="3">
        <f t="shared" si="76"/>
        <v>36.020063</v>
      </c>
      <c r="F1262" t="s">
        <v>356</v>
      </c>
      <c r="G1262" t="s">
        <v>918</v>
      </c>
      <c r="N1262" t="s">
        <v>3058</v>
      </c>
      <c r="O1262" t="s">
        <v>12</v>
      </c>
      <c r="P1262" t="s">
        <v>13</v>
      </c>
      <c r="Q1262" t="s">
        <v>90</v>
      </c>
      <c r="R1262" s="3">
        <f t="shared" si="77"/>
        <v>22</v>
      </c>
      <c r="S1262">
        <v>22000000</v>
      </c>
      <c r="T1262">
        <v>2005</v>
      </c>
      <c r="U1262">
        <v>6.6</v>
      </c>
      <c r="V1262" s="3">
        <f t="shared" si="78"/>
        <v>14.020063</v>
      </c>
      <c r="W1262" s="3"/>
      <c r="AH1262" t="str">
        <v>Sam Peckinpah</v>
      </c>
      <c r="AI1262" s="4">
        <f t="shared" si="79"/>
        <v>6.8</v>
      </c>
    </row>
    <row r="1263" spans="1:35" x14ac:dyDescent="0.3">
      <c r="A1263" t="s">
        <v>9</v>
      </c>
      <c r="B1263" t="s">
        <v>616</v>
      </c>
      <c r="C1263">
        <v>119</v>
      </c>
      <c r="D1263">
        <v>39008741</v>
      </c>
      <c r="E1263" s="3">
        <f t="shared" si="76"/>
        <v>39.008741000000001</v>
      </c>
      <c r="F1263" t="s">
        <v>205</v>
      </c>
      <c r="G1263" t="s">
        <v>356</v>
      </c>
      <c r="H1263" t="s">
        <v>1789</v>
      </c>
      <c r="I1263" t="s">
        <v>1788</v>
      </c>
      <c r="N1263" t="s">
        <v>3059</v>
      </c>
      <c r="O1263" t="s">
        <v>12</v>
      </c>
      <c r="P1263" t="s">
        <v>13</v>
      </c>
      <c r="Q1263" t="s">
        <v>24</v>
      </c>
      <c r="R1263" s="3">
        <f t="shared" si="77"/>
        <v>25</v>
      </c>
      <c r="S1263">
        <v>25000000</v>
      </c>
      <c r="T1263">
        <v>2005</v>
      </c>
      <c r="U1263">
        <v>6.6</v>
      </c>
      <c r="V1263" s="3">
        <f t="shared" si="78"/>
        <v>14.008741000000001</v>
      </c>
      <c r="W1263" s="3"/>
      <c r="AH1263" t="str">
        <v>Mike van Diem</v>
      </c>
      <c r="AI1263" s="4">
        <f t="shared" si="79"/>
        <v>7.8</v>
      </c>
    </row>
    <row r="1264" spans="1:35" x14ac:dyDescent="0.3">
      <c r="A1264" t="s">
        <v>9</v>
      </c>
      <c r="B1264" t="s">
        <v>835</v>
      </c>
      <c r="C1264">
        <v>98</v>
      </c>
      <c r="D1264">
        <v>41008532</v>
      </c>
      <c r="E1264" s="3">
        <f t="shared" si="76"/>
        <v>41.008532000000002</v>
      </c>
      <c r="F1264" t="s">
        <v>1792</v>
      </c>
      <c r="G1264" t="s">
        <v>356</v>
      </c>
      <c r="H1264" t="s">
        <v>918</v>
      </c>
      <c r="N1264" t="s">
        <v>3060</v>
      </c>
      <c r="O1264" t="s">
        <v>12</v>
      </c>
      <c r="P1264" t="s">
        <v>13</v>
      </c>
      <c r="Q1264" t="s">
        <v>90</v>
      </c>
      <c r="R1264" s="3">
        <f t="shared" si="77"/>
        <v>27</v>
      </c>
      <c r="S1264">
        <v>27000000</v>
      </c>
      <c r="T1264">
        <v>2016</v>
      </c>
      <c r="U1264">
        <v>6.7</v>
      </c>
      <c r="V1264" s="3">
        <f t="shared" si="78"/>
        <v>14.008532000000002</v>
      </c>
      <c r="W1264" s="3"/>
      <c r="AH1264" t="str">
        <v>Billy Ray</v>
      </c>
      <c r="AI1264" s="4">
        <f t="shared" si="79"/>
        <v>7.2</v>
      </c>
    </row>
    <row r="1265" spans="1:35" x14ac:dyDescent="0.3">
      <c r="A1265" t="s">
        <v>9</v>
      </c>
      <c r="B1265" t="s">
        <v>362</v>
      </c>
      <c r="C1265">
        <v>118</v>
      </c>
      <c r="D1265">
        <v>44983704</v>
      </c>
      <c r="E1265" s="3">
        <f t="shared" si="76"/>
        <v>44.983704000000003</v>
      </c>
      <c r="F1265" t="s">
        <v>1792</v>
      </c>
      <c r="G1265" t="s">
        <v>356</v>
      </c>
      <c r="H1265" t="s">
        <v>1796</v>
      </c>
      <c r="I1265" t="s">
        <v>1787</v>
      </c>
      <c r="J1265" t="s">
        <v>918</v>
      </c>
      <c r="N1265" t="s">
        <v>3061</v>
      </c>
      <c r="O1265" t="s">
        <v>12</v>
      </c>
      <c r="P1265" t="s">
        <v>13</v>
      </c>
      <c r="Q1265" t="s">
        <v>14</v>
      </c>
      <c r="R1265" s="3">
        <f t="shared" si="77"/>
        <v>31</v>
      </c>
      <c r="S1265">
        <v>31000000</v>
      </c>
      <c r="T1265">
        <v>2000</v>
      </c>
      <c r="U1265">
        <v>7.3</v>
      </c>
      <c r="V1265" s="3">
        <f t="shared" si="78"/>
        <v>13.983704000000003</v>
      </c>
      <c r="W1265" s="3"/>
      <c r="AH1265" t="str">
        <v>Mike Leigh</v>
      </c>
      <c r="AI1265" s="4">
        <f t="shared" si="79"/>
        <v>7.3599999999999994</v>
      </c>
    </row>
    <row r="1266" spans="1:35" x14ac:dyDescent="0.3">
      <c r="A1266" t="s">
        <v>9</v>
      </c>
      <c r="B1266" t="s">
        <v>312</v>
      </c>
      <c r="C1266">
        <v>108</v>
      </c>
      <c r="D1266">
        <v>53955614</v>
      </c>
      <c r="E1266" s="3">
        <f t="shared" si="76"/>
        <v>53.955613999999997</v>
      </c>
      <c r="F1266" t="s">
        <v>171</v>
      </c>
      <c r="G1266" t="s">
        <v>134</v>
      </c>
      <c r="H1266" t="s">
        <v>205</v>
      </c>
      <c r="I1266" t="s">
        <v>1789</v>
      </c>
      <c r="J1266" t="s">
        <v>1787</v>
      </c>
      <c r="N1266" t="s">
        <v>3062</v>
      </c>
      <c r="O1266" t="s">
        <v>12</v>
      </c>
      <c r="P1266" t="s">
        <v>13</v>
      </c>
      <c r="Q1266" t="s">
        <v>14</v>
      </c>
      <c r="R1266" s="3">
        <f t="shared" si="77"/>
        <v>40</v>
      </c>
      <c r="S1266">
        <v>40000000</v>
      </c>
      <c r="T1266">
        <v>1998</v>
      </c>
      <c r="U1266">
        <v>6.1</v>
      </c>
      <c r="V1266" s="3">
        <f t="shared" si="78"/>
        <v>13.955613999999997</v>
      </c>
      <c r="W1266" s="3"/>
      <c r="AH1266" t="str">
        <v>David Lynch</v>
      </c>
      <c r="AI1266" s="4">
        <f t="shared" si="79"/>
        <v>7.5333333333333341</v>
      </c>
    </row>
    <row r="1267" spans="1:35" x14ac:dyDescent="0.3">
      <c r="A1267" t="s">
        <v>9</v>
      </c>
      <c r="B1267" t="s">
        <v>696</v>
      </c>
      <c r="C1267">
        <v>98</v>
      </c>
      <c r="D1267">
        <v>43894863</v>
      </c>
      <c r="E1267" s="3">
        <f t="shared" si="76"/>
        <v>43.894863000000001</v>
      </c>
      <c r="F1267" t="s">
        <v>205</v>
      </c>
      <c r="G1267" t="s">
        <v>1788</v>
      </c>
      <c r="N1267" t="s">
        <v>3063</v>
      </c>
      <c r="O1267" t="s">
        <v>12</v>
      </c>
      <c r="P1267" t="s">
        <v>13</v>
      </c>
      <c r="Q1267" t="s">
        <v>14</v>
      </c>
      <c r="R1267" s="3">
        <f t="shared" si="77"/>
        <v>30</v>
      </c>
      <c r="S1267">
        <v>30000000</v>
      </c>
      <c r="T1267">
        <v>2005</v>
      </c>
      <c r="U1267">
        <v>5.9</v>
      </c>
      <c r="V1267" s="3">
        <f t="shared" si="78"/>
        <v>13.894863000000001</v>
      </c>
      <c r="W1267" s="3"/>
      <c r="AH1267" t="str">
        <v>Fernando LeÃ³n de Aranoa</v>
      </c>
      <c r="AI1267" s="4">
        <f t="shared" si="79"/>
        <v>7.7</v>
      </c>
    </row>
    <row r="1268" spans="1:35" x14ac:dyDescent="0.3">
      <c r="A1268" t="s">
        <v>111</v>
      </c>
      <c r="B1268" t="s">
        <v>66</v>
      </c>
      <c r="C1268">
        <v>146</v>
      </c>
      <c r="D1268">
        <v>79883359</v>
      </c>
      <c r="E1268" s="3">
        <f t="shared" si="76"/>
        <v>79.883358999999999</v>
      </c>
      <c r="F1268" t="s">
        <v>356</v>
      </c>
      <c r="G1268" t="s">
        <v>1795</v>
      </c>
      <c r="N1268" t="s">
        <v>3064</v>
      </c>
      <c r="O1268" t="s">
        <v>12</v>
      </c>
      <c r="P1268" t="s">
        <v>13</v>
      </c>
      <c r="Q1268" t="s">
        <v>14</v>
      </c>
      <c r="R1268" s="3">
        <f t="shared" si="77"/>
        <v>66</v>
      </c>
      <c r="S1268">
        <v>66000000</v>
      </c>
      <c r="T1268">
        <v>2011</v>
      </c>
      <c r="U1268">
        <v>7.2</v>
      </c>
      <c r="V1268" s="3">
        <f t="shared" si="78"/>
        <v>13.883358999999999</v>
      </c>
      <c r="W1268" s="3"/>
      <c r="AH1268" t="str">
        <v>Steve Gomer</v>
      </c>
      <c r="AI1268" s="4">
        <f t="shared" si="79"/>
        <v>2.8</v>
      </c>
    </row>
    <row r="1269" spans="1:35" x14ac:dyDescent="0.3">
      <c r="A1269" t="s">
        <v>111</v>
      </c>
      <c r="B1269" t="s">
        <v>577</v>
      </c>
      <c r="C1269">
        <v>123</v>
      </c>
      <c r="D1269">
        <v>25776062</v>
      </c>
      <c r="E1269" s="3">
        <f t="shared" si="76"/>
        <v>25.776062</v>
      </c>
      <c r="F1269" t="s">
        <v>1793</v>
      </c>
      <c r="G1269" t="s">
        <v>356</v>
      </c>
      <c r="H1269" t="s">
        <v>1788</v>
      </c>
      <c r="N1269" t="s">
        <v>3065</v>
      </c>
      <c r="O1269" t="s">
        <v>12</v>
      </c>
      <c r="P1269" t="s">
        <v>13</v>
      </c>
      <c r="Q1269" t="s">
        <v>90</v>
      </c>
      <c r="R1269" s="3">
        <f t="shared" si="77"/>
        <v>12</v>
      </c>
      <c r="S1269">
        <v>12000000</v>
      </c>
      <c r="T1269">
        <v>2002</v>
      </c>
      <c r="U1269">
        <v>7.4</v>
      </c>
      <c r="V1269" s="3">
        <f t="shared" si="78"/>
        <v>13.776062</v>
      </c>
      <c r="W1269" s="3"/>
      <c r="AH1269" t="str">
        <v>Richard Raymond</v>
      </c>
      <c r="AI1269" s="4">
        <f t="shared" si="79"/>
        <v>6</v>
      </c>
    </row>
    <row r="1270" spans="1:35" x14ac:dyDescent="0.3">
      <c r="A1270" t="s">
        <v>9</v>
      </c>
      <c r="B1270" t="s">
        <v>435</v>
      </c>
      <c r="C1270">
        <v>133</v>
      </c>
      <c r="D1270">
        <v>68750000</v>
      </c>
      <c r="E1270" s="3">
        <f t="shared" si="76"/>
        <v>68.75</v>
      </c>
      <c r="F1270" t="s">
        <v>171</v>
      </c>
      <c r="G1270" t="s">
        <v>134</v>
      </c>
      <c r="H1270" t="s">
        <v>918</v>
      </c>
      <c r="N1270" t="s">
        <v>3066</v>
      </c>
      <c r="O1270" t="s">
        <v>12</v>
      </c>
      <c r="P1270" t="s">
        <v>13</v>
      </c>
      <c r="Q1270" t="s">
        <v>90</v>
      </c>
      <c r="R1270" s="3">
        <f t="shared" si="77"/>
        <v>55</v>
      </c>
      <c r="S1270">
        <v>55000000</v>
      </c>
      <c r="T1270">
        <v>1996</v>
      </c>
      <c r="U1270">
        <v>6.4</v>
      </c>
      <c r="V1270" s="3">
        <f t="shared" si="78"/>
        <v>13.75</v>
      </c>
      <c r="W1270" s="3"/>
      <c r="AH1270" t="str">
        <v>Darnell Martin</v>
      </c>
      <c r="AI1270" s="4">
        <f t="shared" si="79"/>
        <v>7</v>
      </c>
    </row>
    <row r="1271" spans="1:35" x14ac:dyDescent="0.3">
      <c r="A1271" t="s">
        <v>9</v>
      </c>
      <c r="B1271" t="s">
        <v>240</v>
      </c>
      <c r="C1271">
        <v>102</v>
      </c>
      <c r="D1271">
        <v>38747385</v>
      </c>
      <c r="E1271" s="3">
        <f t="shared" si="76"/>
        <v>38.747385000000001</v>
      </c>
      <c r="F1271" t="s">
        <v>205</v>
      </c>
      <c r="G1271" t="s">
        <v>620</v>
      </c>
      <c r="H1271" t="s">
        <v>1791</v>
      </c>
      <c r="I1271" t="s">
        <v>1787</v>
      </c>
      <c r="N1271" t="s">
        <v>3067</v>
      </c>
      <c r="O1271" t="s">
        <v>12</v>
      </c>
      <c r="P1271" t="s">
        <v>13</v>
      </c>
      <c r="Q1271" t="s">
        <v>14</v>
      </c>
      <c r="R1271" s="3">
        <f t="shared" si="77"/>
        <v>25</v>
      </c>
      <c r="S1271">
        <v>25000000</v>
      </c>
      <c r="T1271">
        <v>1986</v>
      </c>
      <c r="U1271">
        <v>6.9</v>
      </c>
      <c r="V1271" s="3">
        <f t="shared" si="78"/>
        <v>13.747385000000001</v>
      </c>
      <c r="W1271" s="3"/>
      <c r="AH1271" t="str">
        <v>James Cox</v>
      </c>
      <c r="AI1271" s="4">
        <f t="shared" si="79"/>
        <v>6.6</v>
      </c>
    </row>
    <row r="1272" spans="1:35" x14ac:dyDescent="0.3">
      <c r="A1272" t="s">
        <v>9</v>
      </c>
      <c r="B1272" t="s">
        <v>508</v>
      </c>
      <c r="C1272">
        <v>99</v>
      </c>
      <c r="D1272">
        <v>73701902</v>
      </c>
      <c r="E1272" s="3">
        <f t="shared" si="76"/>
        <v>73.701902000000004</v>
      </c>
      <c r="F1272" t="s">
        <v>205</v>
      </c>
      <c r="G1272" t="s">
        <v>1789</v>
      </c>
      <c r="N1272" t="s">
        <v>3068</v>
      </c>
      <c r="O1272" t="s">
        <v>12</v>
      </c>
      <c r="P1272" t="s">
        <v>13</v>
      </c>
      <c r="Q1272" t="s">
        <v>24</v>
      </c>
      <c r="R1272" s="3">
        <f t="shared" si="77"/>
        <v>60</v>
      </c>
      <c r="S1272">
        <v>60000000</v>
      </c>
      <c r="T1272">
        <v>2004</v>
      </c>
      <c r="U1272">
        <v>5.2</v>
      </c>
      <c r="V1272" s="3">
        <f t="shared" si="78"/>
        <v>13.701902000000004</v>
      </c>
      <c r="W1272" s="3"/>
      <c r="AH1272" t="str">
        <v>Scott Kalvert</v>
      </c>
      <c r="AI1272" s="4">
        <f t="shared" si="79"/>
        <v>5.6</v>
      </c>
    </row>
    <row r="1273" spans="1:35" x14ac:dyDescent="0.3">
      <c r="A1273" t="s">
        <v>9</v>
      </c>
      <c r="B1273" t="s">
        <v>1291</v>
      </c>
      <c r="C1273">
        <v>82</v>
      </c>
      <c r="D1273">
        <v>36696761</v>
      </c>
      <c r="E1273" s="3">
        <f t="shared" si="76"/>
        <v>36.696761000000002</v>
      </c>
      <c r="F1273" t="s">
        <v>1790</v>
      </c>
      <c r="G1273" t="s">
        <v>205</v>
      </c>
      <c r="H1273" t="s">
        <v>1789</v>
      </c>
      <c r="I1273" t="s">
        <v>1796</v>
      </c>
      <c r="J1273" t="s">
        <v>1787</v>
      </c>
      <c r="N1273" t="s">
        <v>3069</v>
      </c>
      <c r="O1273" t="s">
        <v>12</v>
      </c>
      <c r="P1273" t="s">
        <v>13</v>
      </c>
      <c r="Q1273" t="s">
        <v>52</v>
      </c>
      <c r="R1273" s="3">
        <f t="shared" si="77"/>
        <v>23</v>
      </c>
      <c r="S1273">
        <v>23000000</v>
      </c>
      <c r="T1273">
        <v>2001</v>
      </c>
      <c r="U1273">
        <v>6.5</v>
      </c>
      <c r="V1273" s="3">
        <f t="shared" si="78"/>
        <v>13.696761000000002</v>
      </c>
      <c r="W1273" s="3"/>
      <c r="AH1273" t="str">
        <v>David Atkins</v>
      </c>
      <c r="AI1273" s="4">
        <f t="shared" si="79"/>
        <v>5.8</v>
      </c>
    </row>
    <row r="1274" spans="1:35" x14ac:dyDescent="0.3">
      <c r="A1274" t="s">
        <v>9</v>
      </c>
      <c r="B1274" t="s">
        <v>511</v>
      </c>
      <c r="C1274">
        <v>105</v>
      </c>
      <c r="D1274">
        <v>33687630</v>
      </c>
      <c r="E1274" s="3">
        <f t="shared" si="76"/>
        <v>33.687629999999999</v>
      </c>
      <c r="F1274" t="s">
        <v>205</v>
      </c>
      <c r="G1274" t="s">
        <v>1788</v>
      </c>
      <c r="N1274" t="s">
        <v>3070</v>
      </c>
      <c r="O1274" t="s">
        <v>12</v>
      </c>
      <c r="P1274" t="s">
        <v>13</v>
      </c>
      <c r="Q1274" t="s">
        <v>14</v>
      </c>
      <c r="R1274" s="3">
        <f t="shared" si="77"/>
        <v>20</v>
      </c>
      <c r="S1274">
        <v>20000000</v>
      </c>
      <c r="T1274">
        <v>2006</v>
      </c>
      <c r="U1274">
        <v>6.4</v>
      </c>
      <c r="V1274" s="3">
        <f t="shared" si="78"/>
        <v>13.687629999999999</v>
      </c>
      <c r="W1274" s="3"/>
      <c r="AH1274" t="str">
        <v>Karim AÃ¯nouz</v>
      </c>
      <c r="AI1274" s="4">
        <f t="shared" si="79"/>
        <v>6.1</v>
      </c>
    </row>
    <row r="1275" spans="1:35" x14ac:dyDescent="0.3">
      <c r="A1275" t="s">
        <v>9</v>
      </c>
      <c r="B1275" t="s">
        <v>1488</v>
      </c>
      <c r="C1275">
        <v>101</v>
      </c>
      <c r="D1275">
        <v>18656400</v>
      </c>
      <c r="E1275" s="3">
        <f t="shared" si="76"/>
        <v>18.656400000000001</v>
      </c>
      <c r="F1275" t="s">
        <v>356</v>
      </c>
      <c r="N1275" t="s">
        <v>3071</v>
      </c>
      <c r="O1275" t="s">
        <v>12</v>
      </c>
      <c r="P1275" t="s">
        <v>13</v>
      </c>
      <c r="Q1275" t="s">
        <v>14</v>
      </c>
      <c r="R1275" s="3">
        <f t="shared" si="77"/>
        <v>5</v>
      </c>
      <c r="S1275">
        <v>5000000</v>
      </c>
      <c r="T1275">
        <v>2014</v>
      </c>
      <c r="U1275">
        <v>7.5</v>
      </c>
      <c r="V1275" s="3">
        <f t="shared" si="78"/>
        <v>13.656400000000001</v>
      </c>
      <c r="W1275" s="3"/>
      <c r="AH1275" t="str">
        <v>JosÃ© Padilha</v>
      </c>
      <c r="AI1275" s="4">
        <f t="shared" si="79"/>
        <v>7.15</v>
      </c>
    </row>
    <row r="1276" spans="1:35" x14ac:dyDescent="0.3">
      <c r="A1276" t="s">
        <v>9</v>
      </c>
      <c r="B1276" t="s">
        <v>251</v>
      </c>
      <c r="C1276">
        <v>105</v>
      </c>
      <c r="D1276">
        <v>73648142</v>
      </c>
      <c r="E1276" s="3">
        <f t="shared" si="76"/>
        <v>73.648142000000007</v>
      </c>
      <c r="F1276" t="s">
        <v>171</v>
      </c>
      <c r="G1276" t="s">
        <v>1787</v>
      </c>
      <c r="H1276" t="s">
        <v>918</v>
      </c>
      <c r="N1276" t="s">
        <v>3072</v>
      </c>
      <c r="O1276" t="s">
        <v>12</v>
      </c>
      <c r="P1276" t="s">
        <v>13</v>
      </c>
      <c r="Q1276" t="s">
        <v>90</v>
      </c>
      <c r="R1276" s="3">
        <f t="shared" si="77"/>
        <v>60</v>
      </c>
      <c r="S1276">
        <v>60000000</v>
      </c>
      <c r="T1276">
        <v>1999</v>
      </c>
      <c r="U1276">
        <v>5.8</v>
      </c>
      <c r="V1276" s="3">
        <f t="shared" si="78"/>
        <v>13.648142000000007</v>
      </c>
      <c r="W1276" s="3"/>
      <c r="AH1276" t="str">
        <v>Chris Butler</v>
      </c>
      <c r="AI1276" s="4">
        <f t="shared" si="79"/>
        <v>7</v>
      </c>
    </row>
    <row r="1277" spans="1:35" x14ac:dyDescent="0.3">
      <c r="A1277" t="s">
        <v>9</v>
      </c>
      <c r="B1277" t="s">
        <v>1116</v>
      </c>
      <c r="C1277">
        <v>100</v>
      </c>
      <c r="D1277">
        <v>28637507</v>
      </c>
      <c r="E1277" s="3">
        <f t="shared" si="76"/>
        <v>28.637506999999999</v>
      </c>
      <c r="F1277" t="s">
        <v>356</v>
      </c>
      <c r="G1277" t="s">
        <v>620</v>
      </c>
      <c r="H1277" t="s">
        <v>1787</v>
      </c>
      <c r="N1277" t="s">
        <v>3073</v>
      </c>
      <c r="O1277" t="s">
        <v>12</v>
      </c>
      <c r="P1277" t="s">
        <v>17</v>
      </c>
      <c r="Q1277" t="s">
        <v>90</v>
      </c>
      <c r="R1277" s="3">
        <f t="shared" si="77"/>
        <v>15</v>
      </c>
      <c r="S1277">
        <v>15000000</v>
      </c>
      <c r="T1277">
        <v>2007</v>
      </c>
      <c r="U1277">
        <v>7</v>
      </c>
      <c r="V1277" s="3">
        <f t="shared" si="78"/>
        <v>13.637506999999999</v>
      </c>
      <c r="W1277" s="3"/>
      <c r="AH1277" t="str">
        <v>Stewart Hendler</v>
      </c>
      <c r="AI1277" s="4">
        <f t="shared" si="79"/>
        <v>5.0999999999999996</v>
      </c>
    </row>
    <row r="1278" spans="1:35" x14ac:dyDescent="0.3">
      <c r="A1278" t="s">
        <v>9</v>
      </c>
      <c r="B1278" t="s">
        <v>1686</v>
      </c>
      <c r="C1278">
        <v>86</v>
      </c>
      <c r="D1278">
        <v>14564027</v>
      </c>
      <c r="E1278" s="3">
        <f t="shared" si="76"/>
        <v>14.564026999999999</v>
      </c>
      <c r="F1278" t="s">
        <v>1786</v>
      </c>
      <c r="G1278" t="s">
        <v>620</v>
      </c>
      <c r="N1278" t="s">
        <v>3074</v>
      </c>
      <c r="O1278" t="s">
        <v>12</v>
      </c>
      <c r="P1278" t="s">
        <v>17</v>
      </c>
      <c r="Q1278" t="s">
        <v>90</v>
      </c>
      <c r="R1278" s="3">
        <f t="shared" si="77"/>
        <v>1</v>
      </c>
      <c r="S1278">
        <v>1000000</v>
      </c>
      <c r="T1278">
        <v>1987</v>
      </c>
      <c r="U1278">
        <v>7</v>
      </c>
      <c r="V1278" s="3">
        <f t="shared" si="78"/>
        <v>13.564026999999999</v>
      </c>
      <c r="W1278" s="3"/>
      <c r="AH1278" t="str">
        <v>Joe Charbanic</v>
      </c>
      <c r="AI1278" s="4">
        <f t="shared" si="79"/>
        <v>5.3</v>
      </c>
    </row>
    <row r="1279" spans="1:35" x14ac:dyDescent="0.3">
      <c r="A1279" t="s">
        <v>9</v>
      </c>
      <c r="B1279" t="s">
        <v>123</v>
      </c>
      <c r="C1279">
        <v>116</v>
      </c>
      <c r="D1279">
        <v>83552429</v>
      </c>
      <c r="E1279" s="3">
        <f t="shared" si="76"/>
        <v>83.552429000000004</v>
      </c>
      <c r="F1279" t="s">
        <v>171</v>
      </c>
      <c r="G1279" t="s">
        <v>1787</v>
      </c>
      <c r="N1279" t="s">
        <v>3075</v>
      </c>
      <c r="O1279" t="s">
        <v>12</v>
      </c>
      <c r="P1279" t="s">
        <v>13</v>
      </c>
      <c r="Q1279" t="s">
        <v>14</v>
      </c>
      <c r="R1279" s="3">
        <f t="shared" si="77"/>
        <v>70</v>
      </c>
      <c r="S1279">
        <v>70000000</v>
      </c>
      <c r="T1279">
        <v>2011</v>
      </c>
      <c r="U1279">
        <v>5.8</v>
      </c>
      <c r="V1279" s="3">
        <f t="shared" si="78"/>
        <v>13.552429000000004</v>
      </c>
      <c r="W1279" s="3"/>
      <c r="AH1279" t="str">
        <v>Nicholas Jarecki</v>
      </c>
      <c r="AI1279" s="4">
        <f t="shared" si="79"/>
        <v>6.6</v>
      </c>
    </row>
    <row r="1280" spans="1:35" x14ac:dyDescent="0.3">
      <c r="A1280" t="s">
        <v>9</v>
      </c>
      <c r="B1280" t="s">
        <v>1194</v>
      </c>
      <c r="C1280">
        <v>100</v>
      </c>
      <c r="D1280">
        <v>26539321</v>
      </c>
      <c r="E1280" s="3">
        <f t="shared" si="76"/>
        <v>26.539321000000001</v>
      </c>
      <c r="F1280" t="s">
        <v>205</v>
      </c>
      <c r="G1280" t="s">
        <v>356</v>
      </c>
      <c r="H1280" t="s">
        <v>1789</v>
      </c>
      <c r="N1280" t="s">
        <v>3076</v>
      </c>
      <c r="O1280" t="s">
        <v>12</v>
      </c>
      <c r="P1280" t="s">
        <v>13</v>
      </c>
      <c r="Q1280" t="s">
        <v>24</v>
      </c>
      <c r="R1280" s="3">
        <f t="shared" si="77"/>
        <v>13</v>
      </c>
      <c r="S1280">
        <v>13000000</v>
      </c>
      <c r="T1280">
        <v>1996</v>
      </c>
      <c r="U1280">
        <v>5.9</v>
      </c>
      <c r="V1280" s="3">
        <f t="shared" si="78"/>
        <v>13.539321000000001</v>
      </c>
      <c r="W1280" s="3"/>
      <c r="AH1280" t="str">
        <v>Michel Leclerc</v>
      </c>
      <c r="AI1280" s="4">
        <f t="shared" si="79"/>
        <v>7.2</v>
      </c>
    </row>
    <row r="1281" spans="1:35" x14ac:dyDescent="0.3">
      <c r="A1281" t="s">
        <v>9</v>
      </c>
      <c r="B1281" t="s">
        <v>320</v>
      </c>
      <c r="C1281">
        <v>109</v>
      </c>
      <c r="D1281">
        <v>27515786</v>
      </c>
      <c r="E1281" s="3">
        <f t="shared" si="76"/>
        <v>27.515785999999999</v>
      </c>
      <c r="F1281" t="s">
        <v>356</v>
      </c>
      <c r="G1281" t="s">
        <v>1788</v>
      </c>
      <c r="N1281" t="s">
        <v>3077</v>
      </c>
      <c r="O1281" t="s">
        <v>12</v>
      </c>
      <c r="P1281" t="s">
        <v>13</v>
      </c>
      <c r="Q1281" t="s">
        <v>90</v>
      </c>
      <c r="R1281" s="3">
        <f t="shared" si="77"/>
        <v>14</v>
      </c>
      <c r="S1281">
        <v>14000000</v>
      </c>
      <c r="T1281">
        <v>1993</v>
      </c>
      <c r="U1281">
        <v>5.9</v>
      </c>
      <c r="V1281" s="3">
        <f t="shared" si="78"/>
        <v>13.515785999999999</v>
      </c>
      <c r="W1281" s="3"/>
      <c r="AH1281" t="str">
        <v>Tom Kalin</v>
      </c>
      <c r="AI1281" s="4">
        <f t="shared" si="79"/>
        <v>5.9</v>
      </c>
    </row>
    <row r="1282" spans="1:35" x14ac:dyDescent="0.3">
      <c r="A1282" t="s">
        <v>9</v>
      </c>
      <c r="B1282" t="s">
        <v>1576</v>
      </c>
      <c r="C1282">
        <v>91</v>
      </c>
      <c r="D1282">
        <v>15935068</v>
      </c>
      <c r="E1282" s="3">
        <f t="shared" ref="E1282:E1345" si="80">D1282/1000000</f>
        <v>15.935067999999999</v>
      </c>
      <c r="F1282" t="s">
        <v>1786</v>
      </c>
      <c r="G1282" t="s">
        <v>620</v>
      </c>
      <c r="H1282" t="s">
        <v>918</v>
      </c>
      <c r="N1282" t="s">
        <v>3078</v>
      </c>
      <c r="O1282" t="s">
        <v>12</v>
      </c>
      <c r="P1282" t="s">
        <v>13</v>
      </c>
      <c r="Q1282" t="s">
        <v>90</v>
      </c>
      <c r="R1282" s="3">
        <f t="shared" ref="R1282:R1345" si="81">S1282/1000000</f>
        <v>2.5</v>
      </c>
      <c r="S1282">
        <v>2500000</v>
      </c>
      <c r="T1282">
        <v>1993</v>
      </c>
      <c r="U1282">
        <v>4.3</v>
      </c>
      <c r="V1282" s="3">
        <f t="shared" ref="V1282:V1345" si="82">E1282-R1282</f>
        <v>13.435067999999999</v>
      </c>
      <c r="W1282" s="3"/>
      <c r="AH1282" t="str">
        <v>Yash Chopra</v>
      </c>
      <c r="AI1282" s="4">
        <f t="shared" ref="AI1282:AI1345" si="83">AVERAGEIFS($U$2:$U$3724, $B$2:$B$3724, AH1282)</f>
        <v>6.9</v>
      </c>
    </row>
    <row r="1283" spans="1:35" x14ac:dyDescent="0.3">
      <c r="A1283" t="s">
        <v>9</v>
      </c>
      <c r="B1283" t="s">
        <v>955</v>
      </c>
      <c r="C1283">
        <v>104</v>
      </c>
      <c r="D1283">
        <v>33422556</v>
      </c>
      <c r="E1283" s="3">
        <f t="shared" si="80"/>
        <v>33.422556</v>
      </c>
      <c r="F1283" t="s">
        <v>356</v>
      </c>
      <c r="G1283" t="s">
        <v>1796</v>
      </c>
      <c r="N1283" t="s">
        <v>3079</v>
      </c>
      <c r="O1283" t="s">
        <v>12</v>
      </c>
      <c r="P1283" t="s">
        <v>13</v>
      </c>
      <c r="Q1283" t="s">
        <v>14</v>
      </c>
      <c r="R1283" s="3">
        <f t="shared" si="81"/>
        <v>20</v>
      </c>
      <c r="S1283">
        <v>20000000</v>
      </c>
      <c r="T1283">
        <v>2008</v>
      </c>
      <c r="U1283">
        <v>7.5</v>
      </c>
      <c r="V1283" s="3">
        <f t="shared" si="82"/>
        <v>13.422556</v>
      </c>
      <c r="W1283" s="3"/>
      <c r="AH1283" t="str">
        <v>Zal Batmanglij</v>
      </c>
      <c r="AI1283" s="4">
        <f t="shared" si="83"/>
        <v>6.9</v>
      </c>
    </row>
    <row r="1284" spans="1:35" x14ac:dyDescent="0.3">
      <c r="A1284" t="s">
        <v>9</v>
      </c>
      <c r="B1284" t="s">
        <v>47</v>
      </c>
      <c r="C1284">
        <v>77</v>
      </c>
      <c r="D1284">
        <v>53337608</v>
      </c>
      <c r="E1284" s="3">
        <f t="shared" si="80"/>
        <v>53.337608000000003</v>
      </c>
      <c r="F1284" t="s">
        <v>1790</v>
      </c>
      <c r="G1284" t="s">
        <v>356</v>
      </c>
      <c r="H1284" t="s">
        <v>1789</v>
      </c>
      <c r="I1284" t="s">
        <v>1786</v>
      </c>
      <c r="J1284" t="s">
        <v>1791</v>
      </c>
      <c r="K1284" t="s">
        <v>1788</v>
      </c>
      <c r="N1284" t="s">
        <v>3080</v>
      </c>
      <c r="O1284" t="s">
        <v>12</v>
      </c>
      <c r="P1284" t="s">
        <v>13</v>
      </c>
      <c r="Q1284" t="s">
        <v>24</v>
      </c>
      <c r="R1284" s="3">
        <f t="shared" si="81"/>
        <v>40</v>
      </c>
      <c r="S1284">
        <v>40000000</v>
      </c>
      <c r="T1284">
        <v>2005</v>
      </c>
      <c r="U1284">
        <v>7.4</v>
      </c>
      <c r="V1284" s="3">
        <f t="shared" si="82"/>
        <v>13.337608000000003</v>
      </c>
      <c r="W1284" s="3"/>
      <c r="AH1284" t="str">
        <v>Rick de Oliveira</v>
      </c>
      <c r="AI1284" s="4">
        <f t="shared" si="83"/>
        <v>2.7</v>
      </c>
    </row>
    <row r="1285" spans="1:35" x14ac:dyDescent="0.3">
      <c r="A1285" t="s">
        <v>9</v>
      </c>
      <c r="B1285" t="s">
        <v>1055</v>
      </c>
      <c r="C1285">
        <v>82</v>
      </c>
      <c r="D1285">
        <v>30324946</v>
      </c>
      <c r="E1285" s="3">
        <f t="shared" si="80"/>
        <v>30.324946000000001</v>
      </c>
      <c r="F1285" t="s">
        <v>205</v>
      </c>
      <c r="G1285" t="s">
        <v>1798</v>
      </c>
      <c r="H1285" t="s">
        <v>1788</v>
      </c>
      <c r="N1285" t="s">
        <v>3081</v>
      </c>
      <c r="O1285" t="s">
        <v>12</v>
      </c>
      <c r="P1285" t="s">
        <v>13</v>
      </c>
      <c r="Q1285" t="s">
        <v>14</v>
      </c>
      <c r="R1285" s="3">
        <f t="shared" si="81"/>
        <v>17</v>
      </c>
      <c r="S1285">
        <v>17000000</v>
      </c>
      <c r="T1285">
        <v>1998</v>
      </c>
      <c r="U1285">
        <v>6.2</v>
      </c>
      <c r="V1285" s="3">
        <f t="shared" si="82"/>
        <v>13.324946000000001</v>
      </c>
      <c r="W1285" s="3"/>
      <c r="AH1285" t="str">
        <v>Paul Abascal</v>
      </c>
      <c r="AI1285" s="4">
        <f t="shared" si="83"/>
        <v>5.8</v>
      </c>
    </row>
    <row r="1286" spans="1:35" x14ac:dyDescent="0.3">
      <c r="A1286" t="s">
        <v>9</v>
      </c>
      <c r="B1286" t="s">
        <v>1497</v>
      </c>
      <c r="C1286">
        <v>86</v>
      </c>
      <c r="D1286">
        <v>17314483</v>
      </c>
      <c r="E1286" s="3">
        <f t="shared" si="80"/>
        <v>17.314482999999999</v>
      </c>
      <c r="F1286" t="s">
        <v>205</v>
      </c>
      <c r="G1286" t="s">
        <v>1786</v>
      </c>
      <c r="N1286" t="s">
        <v>3082</v>
      </c>
      <c r="O1286" t="s">
        <v>12</v>
      </c>
      <c r="P1286" t="s">
        <v>13</v>
      </c>
      <c r="Q1286" t="s">
        <v>90</v>
      </c>
      <c r="R1286" s="3">
        <f t="shared" si="81"/>
        <v>4</v>
      </c>
      <c r="S1286">
        <v>4000000</v>
      </c>
      <c r="T1286">
        <v>2014</v>
      </c>
      <c r="U1286">
        <v>4.7</v>
      </c>
      <c r="V1286" s="3">
        <f t="shared" si="82"/>
        <v>13.314482999999999</v>
      </c>
      <c r="W1286" s="3"/>
      <c r="AH1286" t="str">
        <v>Lars von Trier</v>
      </c>
      <c r="AI1286" s="4">
        <f t="shared" si="83"/>
        <v>7.5</v>
      </c>
    </row>
    <row r="1287" spans="1:35" x14ac:dyDescent="0.3">
      <c r="A1287" t="s">
        <v>9</v>
      </c>
      <c r="B1287" t="s">
        <v>687</v>
      </c>
      <c r="C1287">
        <v>102</v>
      </c>
      <c r="D1287">
        <v>25277561</v>
      </c>
      <c r="E1287" s="3">
        <f t="shared" si="80"/>
        <v>25.277560999999999</v>
      </c>
      <c r="F1287" t="s">
        <v>205</v>
      </c>
      <c r="G1287" t="s">
        <v>1788</v>
      </c>
      <c r="N1287" t="s">
        <v>3083</v>
      </c>
      <c r="O1287" t="s">
        <v>12</v>
      </c>
      <c r="P1287" t="s">
        <v>13</v>
      </c>
      <c r="Q1287" t="s">
        <v>90</v>
      </c>
      <c r="R1287" s="3">
        <f t="shared" si="81"/>
        <v>12</v>
      </c>
      <c r="S1287">
        <v>12000000</v>
      </c>
      <c r="T1287">
        <v>2014</v>
      </c>
      <c r="U1287">
        <v>6.5</v>
      </c>
      <c r="V1287" s="3">
        <f t="shared" si="82"/>
        <v>13.277560999999999</v>
      </c>
      <c r="W1287" s="3"/>
      <c r="AH1287" t="str">
        <v>Agnieszka Wojtowicz-Vosloo</v>
      </c>
      <c r="AI1287" s="4">
        <f t="shared" si="83"/>
        <v>5.9</v>
      </c>
    </row>
    <row r="1288" spans="1:35" x14ac:dyDescent="0.3">
      <c r="A1288" t="s">
        <v>9</v>
      </c>
      <c r="B1288" t="s">
        <v>286</v>
      </c>
      <c r="C1288">
        <v>125</v>
      </c>
      <c r="D1288">
        <v>81257500</v>
      </c>
      <c r="E1288" s="3">
        <f t="shared" si="80"/>
        <v>81.257499999999993</v>
      </c>
      <c r="F1288" t="s">
        <v>205</v>
      </c>
      <c r="N1288" t="s">
        <v>3084</v>
      </c>
      <c r="O1288" t="s">
        <v>12</v>
      </c>
      <c r="P1288" t="s">
        <v>13</v>
      </c>
      <c r="Q1288" t="s">
        <v>90</v>
      </c>
      <c r="R1288" s="3">
        <f t="shared" si="81"/>
        <v>68</v>
      </c>
      <c r="S1288">
        <v>68000000</v>
      </c>
      <c r="T1288">
        <v>2015</v>
      </c>
      <c r="U1288">
        <v>6.4</v>
      </c>
      <c r="V1288" s="3">
        <f t="shared" si="82"/>
        <v>13.257499999999993</v>
      </c>
      <c r="W1288" s="3"/>
      <c r="AH1288" t="str">
        <v>Sterling Van Wagenen</v>
      </c>
      <c r="AI1288" s="4">
        <f t="shared" si="83"/>
        <v>6.6</v>
      </c>
    </row>
    <row r="1289" spans="1:35" x14ac:dyDescent="0.3">
      <c r="A1289" t="s">
        <v>9</v>
      </c>
      <c r="B1289" t="s">
        <v>891</v>
      </c>
      <c r="C1289">
        <v>96</v>
      </c>
      <c r="D1289">
        <v>20257000</v>
      </c>
      <c r="E1289" s="3">
        <f t="shared" si="80"/>
        <v>20.257000000000001</v>
      </c>
      <c r="F1289" t="s">
        <v>171</v>
      </c>
      <c r="G1289" t="s">
        <v>205</v>
      </c>
      <c r="H1289" t="s">
        <v>1792</v>
      </c>
      <c r="I1289" t="s">
        <v>918</v>
      </c>
      <c r="N1289" t="s">
        <v>3085</v>
      </c>
      <c r="O1289" t="s">
        <v>12</v>
      </c>
      <c r="P1289" t="s">
        <v>13</v>
      </c>
      <c r="Q1289" t="s">
        <v>90</v>
      </c>
      <c r="R1289" s="3">
        <f t="shared" si="81"/>
        <v>7</v>
      </c>
      <c r="S1289">
        <v>7000000</v>
      </c>
      <c r="T1289">
        <v>1988</v>
      </c>
      <c r="U1289">
        <v>5.2</v>
      </c>
      <c r="V1289" s="3">
        <f t="shared" si="82"/>
        <v>13.257000000000001</v>
      </c>
      <c r="W1289" s="3"/>
      <c r="AH1289" t="str">
        <v>Paul McGuigan</v>
      </c>
      <c r="AI1289" s="4">
        <f t="shared" si="83"/>
        <v>6.9333333333333336</v>
      </c>
    </row>
    <row r="1290" spans="1:35" x14ac:dyDescent="0.3">
      <c r="A1290" t="s">
        <v>9</v>
      </c>
      <c r="B1290" t="s">
        <v>1235</v>
      </c>
      <c r="C1290">
        <v>93</v>
      </c>
      <c r="D1290">
        <v>25240988</v>
      </c>
      <c r="E1290" s="3">
        <f t="shared" si="80"/>
        <v>25.240988000000002</v>
      </c>
      <c r="F1290" t="s">
        <v>20</v>
      </c>
      <c r="G1290" t="s">
        <v>1798</v>
      </c>
      <c r="N1290" t="s">
        <v>3086</v>
      </c>
      <c r="O1290" t="s">
        <v>12</v>
      </c>
      <c r="P1290" t="s">
        <v>13</v>
      </c>
      <c r="Q1290" t="s">
        <v>24</v>
      </c>
      <c r="R1290" s="3">
        <f t="shared" si="81"/>
        <v>12</v>
      </c>
      <c r="S1290">
        <v>12000000</v>
      </c>
      <c r="T1290">
        <v>2012</v>
      </c>
      <c r="U1290">
        <v>5.9</v>
      </c>
      <c r="V1290" s="3">
        <f t="shared" si="82"/>
        <v>13.240988000000002</v>
      </c>
      <c r="W1290" s="3"/>
      <c r="AH1290" t="str">
        <v>Mark Piznarski</v>
      </c>
      <c r="AI1290" s="4">
        <f t="shared" si="83"/>
        <v>5.0999999999999996</v>
      </c>
    </row>
    <row r="1291" spans="1:35" x14ac:dyDescent="0.3">
      <c r="A1291" t="s">
        <v>9</v>
      </c>
      <c r="B1291" t="s">
        <v>652</v>
      </c>
      <c r="C1291">
        <v>86</v>
      </c>
      <c r="D1291">
        <v>38230435</v>
      </c>
      <c r="E1291" s="3">
        <f t="shared" si="80"/>
        <v>38.230435</v>
      </c>
      <c r="F1291" t="s">
        <v>171</v>
      </c>
      <c r="G1291" t="s">
        <v>205</v>
      </c>
      <c r="N1291" t="s">
        <v>3087</v>
      </c>
      <c r="O1291" t="s">
        <v>12</v>
      </c>
      <c r="P1291" t="s">
        <v>13</v>
      </c>
      <c r="Q1291" t="s">
        <v>14</v>
      </c>
      <c r="R1291" s="3">
        <f t="shared" si="81"/>
        <v>25</v>
      </c>
      <c r="S1291">
        <v>25000000</v>
      </c>
      <c r="T1291">
        <v>2002</v>
      </c>
      <c r="U1291">
        <v>5.8</v>
      </c>
      <c r="V1291" s="3">
        <f t="shared" si="82"/>
        <v>13.230435</v>
      </c>
      <c r="W1291" s="3"/>
      <c r="AH1291" t="str">
        <v>John Boorman</v>
      </c>
      <c r="AI1291" s="4">
        <f t="shared" si="83"/>
        <v>6.1</v>
      </c>
    </row>
    <row r="1292" spans="1:35" x14ac:dyDescent="0.3">
      <c r="A1292" t="s">
        <v>9</v>
      </c>
      <c r="B1292" t="s">
        <v>248</v>
      </c>
      <c r="C1292">
        <v>94</v>
      </c>
      <c r="D1292">
        <v>68218041</v>
      </c>
      <c r="E1292" s="3">
        <f t="shared" si="80"/>
        <v>68.218040999999999</v>
      </c>
      <c r="F1292" t="s">
        <v>205</v>
      </c>
      <c r="G1292" t="s">
        <v>1789</v>
      </c>
      <c r="H1292" t="s">
        <v>1786</v>
      </c>
      <c r="N1292" t="s">
        <v>3088</v>
      </c>
      <c r="O1292" t="s">
        <v>12</v>
      </c>
      <c r="P1292" t="s">
        <v>13</v>
      </c>
      <c r="Q1292" t="s">
        <v>24</v>
      </c>
      <c r="R1292" s="3">
        <f t="shared" si="81"/>
        <v>55</v>
      </c>
      <c r="S1292">
        <v>55000000</v>
      </c>
      <c r="T1292">
        <v>2011</v>
      </c>
      <c r="U1292">
        <v>6</v>
      </c>
      <c r="V1292" s="3">
        <f t="shared" si="82"/>
        <v>13.218040999999999</v>
      </c>
      <c r="W1292" s="3"/>
      <c r="AH1292" t="str">
        <v>Werner Herzog</v>
      </c>
      <c r="AI1292" s="4">
        <f t="shared" si="83"/>
        <v>7</v>
      </c>
    </row>
    <row r="1293" spans="1:35" x14ac:dyDescent="0.3">
      <c r="A1293" t="s">
        <v>9</v>
      </c>
      <c r="B1293" t="s">
        <v>253</v>
      </c>
      <c r="C1293">
        <v>96</v>
      </c>
      <c r="D1293">
        <v>60154431</v>
      </c>
      <c r="E1293" s="3">
        <f t="shared" si="80"/>
        <v>60.154431000000002</v>
      </c>
      <c r="F1293" t="s">
        <v>205</v>
      </c>
      <c r="G1293" t="s">
        <v>356</v>
      </c>
      <c r="H1293" t="s">
        <v>918</v>
      </c>
      <c r="N1293" t="s">
        <v>3089</v>
      </c>
      <c r="O1293" t="s">
        <v>12</v>
      </c>
      <c r="P1293" t="s">
        <v>13</v>
      </c>
      <c r="Q1293" t="s">
        <v>14</v>
      </c>
      <c r="R1293" s="3">
        <f t="shared" si="81"/>
        <v>47</v>
      </c>
      <c r="S1293">
        <v>47000000</v>
      </c>
      <c r="T1293">
        <v>1996</v>
      </c>
      <c r="U1293">
        <v>6</v>
      </c>
      <c r="V1293" s="3">
        <f t="shared" si="82"/>
        <v>13.154431000000002</v>
      </c>
      <c r="W1293" s="3"/>
      <c r="AH1293" t="str">
        <v>Duke Johnson</v>
      </c>
      <c r="AI1293" s="4">
        <f t="shared" si="83"/>
        <v>7.3</v>
      </c>
    </row>
    <row r="1294" spans="1:35" x14ac:dyDescent="0.3">
      <c r="A1294" t="s">
        <v>9</v>
      </c>
      <c r="B1294" t="s">
        <v>1678</v>
      </c>
      <c r="C1294">
        <v>94</v>
      </c>
      <c r="D1294">
        <v>16101109</v>
      </c>
      <c r="E1294" s="3">
        <f t="shared" si="80"/>
        <v>16.101109000000001</v>
      </c>
      <c r="F1294" t="s">
        <v>205</v>
      </c>
      <c r="N1294" t="s">
        <v>3090</v>
      </c>
      <c r="O1294" t="s">
        <v>12</v>
      </c>
      <c r="P1294" t="s">
        <v>13</v>
      </c>
      <c r="Q1294" t="s">
        <v>90</v>
      </c>
      <c r="R1294" s="3">
        <f t="shared" si="81"/>
        <v>3</v>
      </c>
      <c r="S1294">
        <v>3000000</v>
      </c>
      <c r="T1294">
        <v>2005</v>
      </c>
      <c r="U1294">
        <v>6.8</v>
      </c>
      <c r="V1294" s="3">
        <f t="shared" si="82"/>
        <v>13.101109000000001</v>
      </c>
      <c r="W1294" s="3"/>
      <c r="AH1294" t="str">
        <v>Josh Schwartz</v>
      </c>
      <c r="AI1294" s="4">
        <f t="shared" si="83"/>
        <v>5.4</v>
      </c>
    </row>
    <row r="1295" spans="1:35" x14ac:dyDescent="0.3">
      <c r="A1295" t="s">
        <v>9</v>
      </c>
      <c r="B1295" t="s">
        <v>18</v>
      </c>
      <c r="C1295">
        <v>130</v>
      </c>
      <c r="D1295">
        <v>53082743</v>
      </c>
      <c r="E1295" s="3">
        <f t="shared" si="80"/>
        <v>53.082743000000001</v>
      </c>
      <c r="F1295" t="s">
        <v>356</v>
      </c>
      <c r="G1295" t="s">
        <v>1796</v>
      </c>
      <c r="H1295" t="s">
        <v>1787</v>
      </c>
      <c r="I1295" t="s">
        <v>918</v>
      </c>
      <c r="N1295" t="s">
        <v>3091</v>
      </c>
      <c r="O1295" t="s">
        <v>12</v>
      </c>
      <c r="P1295" t="s">
        <v>13</v>
      </c>
      <c r="Q1295" t="s">
        <v>14</v>
      </c>
      <c r="R1295" s="3">
        <f t="shared" si="81"/>
        <v>40</v>
      </c>
      <c r="S1295">
        <v>40000000</v>
      </c>
      <c r="T1295">
        <v>2006</v>
      </c>
      <c r="U1295">
        <v>8.5</v>
      </c>
      <c r="V1295" s="3">
        <f t="shared" si="82"/>
        <v>13.082743000000001</v>
      </c>
      <c r="W1295" s="3"/>
      <c r="AH1295" t="str">
        <v>Michael Patrick King</v>
      </c>
      <c r="AI1295" s="4">
        <f t="shared" si="83"/>
        <v>4.3</v>
      </c>
    </row>
    <row r="1296" spans="1:35" x14ac:dyDescent="0.3">
      <c r="A1296" t="s">
        <v>9</v>
      </c>
      <c r="B1296" t="s">
        <v>1365</v>
      </c>
      <c r="C1296">
        <v>96</v>
      </c>
      <c r="D1296">
        <v>21564616</v>
      </c>
      <c r="E1296" s="3">
        <f t="shared" si="80"/>
        <v>21.564616000000001</v>
      </c>
      <c r="F1296" t="s">
        <v>205</v>
      </c>
      <c r="N1296" t="s">
        <v>3092</v>
      </c>
      <c r="O1296" t="s">
        <v>12</v>
      </c>
      <c r="P1296" t="s">
        <v>13</v>
      </c>
      <c r="Q1296" t="s">
        <v>14</v>
      </c>
      <c r="R1296" s="3">
        <f t="shared" si="81"/>
        <v>8.5</v>
      </c>
      <c r="S1296">
        <v>8500000</v>
      </c>
      <c r="T1296">
        <v>2013</v>
      </c>
      <c r="U1296">
        <v>5</v>
      </c>
      <c r="V1296" s="3">
        <f t="shared" si="82"/>
        <v>13.064616000000001</v>
      </c>
      <c r="W1296" s="3"/>
      <c r="AH1296" t="str">
        <v>Kevin Spacey</v>
      </c>
      <c r="AI1296" s="4">
        <f t="shared" si="83"/>
        <v>6.4</v>
      </c>
    </row>
    <row r="1297" spans="1:35" x14ac:dyDescent="0.3">
      <c r="A1297" t="s">
        <v>9</v>
      </c>
      <c r="B1297" t="s">
        <v>1063</v>
      </c>
      <c r="C1297">
        <v>114</v>
      </c>
      <c r="D1297">
        <v>30050028</v>
      </c>
      <c r="E1297" s="3">
        <f t="shared" si="80"/>
        <v>30.050028000000001</v>
      </c>
      <c r="F1297" t="s">
        <v>171</v>
      </c>
      <c r="G1297" t="s">
        <v>918</v>
      </c>
      <c r="N1297" t="s">
        <v>3093</v>
      </c>
      <c r="O1297" t="s">
        <v>12</v>
      </c>
      <c r="P1297" t="s">
        <v>13</v>
      </c>
      <c r="Q1297" t="s">
        <v>90</v>
      </c>
      <c r="R1297" s="3">
        <f t="shared" si="81"/>
        <v>17</v>
      </c>
      <c r="S1297">
        <v>17000000</v>
      </c>
      <c r="T1297">
        <v>1989</v>
      </c>
      <c r="U1297">
        <v>6.5</v>
      </c>
      <c r="V1297" s="3">
        <f t="shared" si="82"/>
        <v>13.050028000000001</v>
      </c>
      <c r="W1297" s="3"/>
      <c r="AH1297" t="str">
        <v>Joshua Michael Stern</v>
      </c>
      <c r="AI1297" s="4">
        <f t="shared" si="83"/>
        <v>6.1</v>
      </c>
    </row>
    <row r="1298" spans="1:35" x14ac:dyDescent="0.3">
      <c r="A1298" t="s">
        <v>9</v>
      </c>
      <c r="B1298" t="s">
        <v>546</v>
      </c>
      <c r="C1298">
        <v>107</v>
      </c>
      <c r="D1298">
        <v>28014536</v>
      </c>
      <c r="E1298" s="3">
        <f t="shared" si="80"/>
        <v>28.014536</v>
      </c>
      <c r="F1298" t="s">
        <v>171</v>
      </c>
      <c r="G1298" t="s">
        <v>205</v>
      </c>
      <c r="H1298" t="s">
        <v>1792</v>
      </c>
      <c r="I1298" t="s">
        <v>1788</v>
      </c>
      <c r="J1298" t="s">
        <v>918</v>
      </c>
      <c r="N1298" t="s">
        <v>3094</v>
      </c>
      <c r="O1298" t="s">
        <v>12</v>
      </c>
      <c r="P1298" t="s">
        <v>13</v>
      </c>
      <c r="Q1298" t="s">
        <v>90</v>
      </c>
      <c r="R1298" s="3">
        <f t="shared" si="81"/>
        <v>15</v>
      </c>
      <c r="S1298">
        <v>15000000</v>
      </c>
      <c r="T1298">
        <v>1997</v>
      </c>
      <c r="U1298">
        <v>7.4</v>
      </c>
      <c r="V1298" s="3">
        <f t="shared" si="82"/>
        <v>13.014536</v>
      </c>
      <c r="W1298" s="3"/>
      <c r="AH1298" t="str">
        <v>Kevin Brodie</v>
      </c>
      <c r="AI1298" s="4">
        <f t="shared" si="83"/>
        <v>6.3</v>
      </c>
    </row>
    <row r="1299" spans="1:35" x14ac:dyDescent="0.3">
      <c r="A1299" t="s">
        <v>9</v>
      </c>
      <c r="B1299" t="s">
        <v>531</v>
      </c>
      <c r="C1299">
        <v>94</v>
      </c>
      <c r="D1299">
        <v>16501785</v>
      </c>
      <c r="E1299" s="3">
        <f t="shared" si="80"/>
        <v>16.501785000000002</v>
      </c>
      <c r="F1299" t="s">
        <v>356</v>
      </c>
      <c r="N1299" t="s">
        <v>3095</v>
      </c>
      <c r="O1299" t="s">
        <v>12</v>
      </c>
      <c r="P1299" t="s">
        <v>17</v>
      </c>
      <c r="Q1299" t="s">
        <v>90</v>
      </c>
      <c r="R1299" s="3">
        <f t="shared" si="81"/>
        <v>3.5</v>
      </c>
      <c r="S1299">
        <v>3500000</v>
      </c>
      <c r="T1299">
        <v>1996</v>
      </c>
      <c r="U1299">
        <v>8.1999999999999993</v>
      </c>
      <c r="V1299" s="3">
        <f t="shared" si="82"/>
        <v>13.001785000000002</v>
      </c>
      <c r="W1299" s="3"/>
      <c r="AH1299" t="str">
        <v>Deon Taylor</v>
      </c>
      <c r="AI1299" s="4">
        <f t="shared" si="83"/>
        <v>4.0999999999999996</v>
      </c>
    </row>
    <row r="1300" spans="1:35" x14ac:dyDescent="0.3">
      <c r="A1300" t="s">
        <v>9</v>
      </c>
      <c r="B1300" t="s">
        <v>1292</v>
      </c>
      <c r="C1300">
        <v>85</v>
      </c>
      <c r="D1300">
        <v>32983713</v>
      </c>
      <c r="E1300" s="3">
        <f t="shared" si="80"/>
        <v>32.983713000000002</v>
      </c>
      <c r="F1300" t="s">
        <v>205</v>
      </c>
      <c r="G1300" t="s">
        <v>356</v>
      </c>
      <c r="N1300" t="s">
        <v>3096</v>
      </c>
      <c r="O1300" t="s">
        <v>12</v>
      </c>
      <c r="P1300" t="s">
        <v>13</v>
      </c>
      <c r="Q1300" t="s">
        <v>90</v>
      </c>
      <c r="R1300" s="3">
        <f t="shared" si="81"/>
        <v>20</v>
      </c>
      <c r="S1300">
        <v>20000000</v>
      </c>
      <c r="T1300">
        <v>2002</v>
      </c>
      <c r="U1300">
        <v>5.8</v>
      </c>
      <c r="V1300" s="3">
        <f t="shared" si="82"/>
        <v>12.983713000000002</v>
      </c>
      <c r="W1300" s="3"/>
      <c r="AH1300" t="str">
        <v>Christopher Smith</v>
      </c>
      <c r="AI1300" s="4">
        <f t="shared" si="83"/>
        <v>6.6</v>
      </c>
    </row>
    <row r="1301" spans="1:35" x14ac:dyDescent="0.3">
      <c r="A1301" t="s">
        <v>9</v>
      </c>
      <c r="B1301" t="s">
        <v>1269</v>
      </c>
      <c r="C1301">
        <v>86</v>
      </c>
      <c r="D1301">
        <v>23978402</v>
      </c>
      <c r="E1301" s="3">
        <f t="shared" si="80"/>
        <v>23.978401999999999</v>
      </c>
      <c r="F1301" t="s">
        <v>205</v>
      </c>
      <c r="G1301" t="s">
        <v>1792</v>
      </c>
      <c r="N1301" t="s">
        <v>3097</v>
      </c>
      <c r="O1301" t="s">
        <v>12</v>
      </c>
      <c r="P1301" t="s">
        <v>13</v>
      </c>
      <c r="Q1301" t="s">
        <v>14</v>
      </c>
      <c r="R1301" s="3">
        <f t="shared" si="81"/>
        <v>11</v>
      </c>
      <c r="S1301">
        <v>11000000</v>
      </c>
      <c r="T1301">
        <v>2001</v>
      </c>
      <c r="U1301">
        <v>4.5999999999999996</v>
      </c>
      <c r="V1301" s="3">
        <f t="shared" si="82"/>
        <v>12.978401999999999</v>
      </c>
      <c r="W1301" s="3"/>
      <c r="AH1301" t="str">
        <v>Nicholas Fackler</v>
      </c>
      <c r="AI1301" s="4">
        <f t="shared" si="83"/>
        <v>7.3</v>
      </c>
    </row>
    <row r="1302" spans="1:35" x14ac:dyDescent="0.3">
      <c r="A1302" t="s">
        <v>9</v>
      </c>
      <c r="B1302" t="s">
        <v>297</v>
      </c>
      <c r="C1302">
        <v>90</v>
      </c>
      <c r="D1302">
        <v>92969824</v>
      </c>
      <c r="E1302" s="3">
        <f t="shared" si="80"/>
        <v>92.969824000000003</v>
      </c>
      <c r="F1302" t="s">
        <v>205</v>
      </c>
      <c r="G1302" t="s">
        <v>1789</v>
      </c>
      <c r="H1302" t="s">
        <v>1787</v>
      </c>
      <c r="N1302" t="s">
        <v>3098</v>
      </c>
      <c r="O1302" t="s">
        <v>12</v>
      </c>
      <c r="P1302" t="s">
        <v>13</v>
      </c>
      <c r="Q1302" t="s">
        <v>24</v>
      </c>
      <c r="R1302" s="3">
        <f t="shared" si="81"/>
        <v>80</v>
      </c>
      <c r="S1302">
        <v>80000000</v>
      </c>
      <c r="T1302">
        <v>1997</v>
      </c>
      <c r="U1302">
        <v>5.2</v>
      </c>
      <c r="V1302" s="3">
        <f t="shared" si="82"/>
        <v>12.969824000000003</v>
      </c>
      <c r="W1302" s="3"/>
      <c r="AH1302" t="str">
        <v>Katherine Dieckmann</v>
      </c>
      <c r="AI1302" s="4">
        <f t="shared" si="83"/>
        <v>4.7</v>
      </c>
    </row>
    <row r="1303" spans="1:35" x14ac:dyDescent="0.3">
      <c r="A1303" t="s">
        <v>9</v>
      </c>
      <c r="B1303" t="s">
        <v>140</v>
      </c>
      <c r="C1303">
        <v>116</v>
      </c>
      <c r="D1303">
        <v>58918501</v>
      </c>
      <c r="E1303" s="3">
        <f t="shared" si="80"/>
        <v>58.918500999999999</v>
      </c>
      <c r="F1303" t="s">
        <v>171</v>
      </c>
      <c r="G1303" t="s">
        <v>356</v>
      </c>
      <c r="H1303" t="s">
        <v>1796</v>
      </c>
      <c r="I1303" t="s">
        <v>918</v>
      </c>
      <c r="J1303" t="s">
        <v>1795</v>
      </c>
      <c r="N1303" t="s">
        <v>3099</v>
      </c>
      <c r="O1303" t="s">
        <v>12</v>
      </c>
      <c r="P1303" t="s">
        <v>13</v>
      </c>
      <c r="Q1303" t="s">
        <v>90</v>
      </c>
      <c r="R1303" s="3">
        <f t="shared" si="81"/>
        <v>46</v>
      </c>
      <c r="S1303">
        <v>46000000</v>
      </c>
      <c r="T1303">
        <v>1996</v>
      </c>
      <c r="U1303">
        <v>6.6</v>
      </c>
      <c r="V1303" s="3">
        <f t="shared" si="82"/>
        <v>12.918500999999999</v>
      </c>
      <c r="W1303" s="3"/>
      <c r="AH1303" t="str">
        <v>FranÃ§ois Ozon</v>
      </c>
      <c r="AI1303" s="4">
        <f t="shared" si="83"/>
        <v>7.1</v>
      </c>
    </row>
    <row r="1304" spans="1:35" x14ac:dyDescent="0.3">
      <c r="A1304" t="s">
        <v>9</v>
      </c>
      <c r="B1304" t="s">
        <v>862</v>
      </c>
      <c r="C1304">
        <v>88</v>
      </c>
      <c r="D1304">
        <v>17768000</v>
      </c>
      <c r="E1304" s="3">
        <f t="shared" si="80"/>
        <v>17.768000000000001</v>
      </c>
      <c r="F1304" t="s">
        <v>620</v>
      </c>
      <c r="G1304" t="s">
        <v>918</v>
      </c>
      <c r="N1304" t="s">
        <v>3100</v>
      </c>
      <c r="O1304" t="s">
        <v>12</v>
      </c>
      <c r="P1304" t="s">
        <v>13</v>
      </c>
      <c r="Q1304" t="s">
        <v>90</v>
      </c>
      <c r="R1304" s="3">
        <f t="shared" si="81"/>
        <v>5</v>
      </c>
      <c r="S1304">
        <v>5000000</v>
      </c>
      <c r="T1304">
        <v>1988</v>
      </c>
      <c r="U1304">
        <v>5.9</v>
      </c>
      <c r="V1304" s="3">
        <f t="shared" si="82"/>
        <v>12.768000000000001</v>
      </c>
      <c r="W1304" s="3"/>
      <c r="AH1304" t="str">
        <v>Klaus Menzel</v>
      </c>
      <c r="AI1304" s="4">
        <f t="shared" si="83"/>
        <v>3.3</v>
      </c>
    </row>
    <row r="1305" spans="1:35" x14ac:dyDescent="0.3">
      <c r="A1305" t="s">
        <v>9</v>
      </c>
      <c r="B1305" t="s">
        <v>868</v>
      </c>
      <c r="C1305">
        <v>121</v>
      </c>
      <c r="D1305">
        <v>37738400</v>
      </c>
      <c r="E1305" s="3">
        <f t="shared" si="80"/>
        <v>37.738399999999999</v>
      </c>
      <c r="F1305" t="s">
        <v>356</v>
      </c>
      <c r="N1305" t="s">
        <v>3101</v>
      </c>
      <c r="O1305" t="s">
        <v>12</v>
      </c>
      <c r="P1305" t="s">
        <v>13</v>
      </c>
      <c r="Q1305" t="s">
        <v>90</v>
      </c>
      <c r="R1305" s="3">
        <f t="shared" si="81"/>
        <v>25</v>
      </c>
      <c r="S1305">
        <v>25000000</v>
      </c>
      <c r="T1305">
        <v>2013</v>
      </c>
      <c r="U1305">
        <v>7.3</v>
      </c>
      <c r="V1305" s="3">
        <f t="shared" si="82"/>
        <v>12.738399999999999</v>
      </c>
      <c r="W1305" s="3"/>
      <c r="AH1305" t="str">
        <v>Luca Guadagnino</v>
      </c>
      <c r="AI1305" s="4">
        <f t="shared" si="83"/>
        <v>7</v>
      </c>
    </row>
    <row r="1306" spans="1:35" x14ac:dyDescent="0.3">
      <c r="A1306" t="s">
        <v>111</v>
      </c>
      <c r="B1306" t="s">
        <v>320</v>
      </c>
      <c r="C1306">
        <v>130</v>
      </c>
      <c r="D1306">
        <v>28734552</v>
      </c>
      <c r="E1306" s="3">
        <f t="shared" si="80"/>
        <v>28.734552000000001</v>
      </c>
      <c r="F1306" t="s">
        <v>1792</v>
      </c>
      <c r="G1306" t="s">
        <v>356</v>
      </c>
      <c r="H1306" t="s">
        <v>1788</v>
      </c>
      <c r="I1306" t="s">
        <v>918</v>
      </c>
      <c r="N1306" t="s">
        <v>3102</v>
      </c>
      <c r="O1306" t="s">
        <v>12</v>
      </c>
      <c r="P1306" t="s">
        <v>13</v>
      </c>
      <c r="Q1306" t="s">
        <v>90</v>
      </c>
      <c r="R1306" s="3">
        <f t="shared" si="81"/>
        <v>16</v>
      </c>
      <c r="S1306">
        <v>16000000</v>
      </c>
      <c r="T1306">
        <v>2001</v>
      </c>
      <c r="U1306">
        <v>6.4</v>
      </c>
      <c r="V1306" s="3">
        <f t="shared" si="82"/>
        <v>12.734552000000001</v>
      </c>
      <c r="W1306" s="3"/>
      <c r="AH1306" t="str">
        <v>Alan Parker</v>
      </c>
      <c r="AI1306" s="4">
        <f t="shared" si="83"/>
        <v>7.0333333333333341</v>
      </c>
    </row>
    <row r="1307" spans="1:35" x14ac:dyDescent="0.3">
      <c r="A1307" t="s">
        <v>9</v>
      </c>
      <c r="B1307" t="s">
        <v>1728</v>
      </c>
      <c r="C1307">
        <v>215</v>
      </c>
      <c r="D1307">
        <v>13300000</v>
      </c>
      <c r="E1307" s="3">
        <f t="shared" si="80"/>
        <v>13.3</v>
      </c>
      <c r="F1307" t="s">
        <v>20</v>
      </c>
      <c r="G1307" t="s">
        <v>1794</v>
      </c>
      <c r="H1307" t="s">
        <v>1798</v>
      </c>
      <c r="N1307" t="s">
        <v>3103</v>
      </c>
      <c r="O1307" t="s">
        <v>12</v>
      </c>
      <c r="P1307" t="s">
        <v>13</v>
      </c>
      <c r="Q1307" t="s">
        <v>90</v>
      </c>
      <c r="R1307" s="3">
        <f t="shared" si="81"/>
        <v>0.6</v>
      </c>
      <c r="S1307">
        <v>600000</v>
      </c>
      <c r="T1307">
        <v>1970</v>
      </c>
      <c r="U1307">
        <v>8.1</v>
      </c>
      <c r="V1307" s="3">
        <f t="shared" si="82"/>
        <v>12.700000000000001</v>
      </c>
      <c r="W1307" s="3"/>
      <c r="AH1307" t="str">
        <v>Tim Chambers</v>
      </c>
      <c r="AI1307" s="4">
        <f t="shared" si="83"/>
        <v>6.5</v>
      </c>
    </row>
    <row r="1308" spans="1:35" x14ac:dyDescent="0.3">
      <c r="A1308" t="s">
        <v>9</v>
      </c>
      <c r="B1308" t="s">
        <v>1494</v>
      </c>
      <c r="C1308">
        <v>86</v>
      </c>
      <c r="D1308">
        <v>17683670</v>
      </c>
      <c r="E1308" s="3">
        <f t="shared" si="80"/>
        <v>17.683669999999999</v>
      </c>
      <c r="F1308" t="s">
        <v>620</v>
      </c>
      <c r="G1308" t="s">
        <v>1796</v>
      </c>
      <c r="H1308" t="s">
        <v>1787</v>
      </c>
      <c r="I1308" t="s">
        <v>918</v>
      </c>
      <c r="N1308" t="s">
        <v>3104</v>
      </c>
      <c r="O1308" t="s">
        <v>12</v>
      </c>
      <c r="P1308" t="s">
        <v>13</v>
      </c>
      <c r="Q1308" t="s">
        <v>14</v>
      </c>
      <c r="R1308" s="3">
        <f t="shared" si="81"/>
        <v>5</v>
      </c>
      <c r="S1308">
        <v>5000000</v>
      </c>
      <c r="T1308">
        <v>2011</v>
      </c>
      <c r="U1308">
        <v>5.2</v>
      </c>
      <c r="V1308" s="3">
        <f t="shared" si="82"/>
        <v>12.683669999999999</v>
      </c>
      <c r="W1308" s="3"/>
      <c r="AH1308" t="str">
        <v>Sylvio Tabet</v>
      </c>
      <c r="AI1308" s="4">
        <f t="shared" si="83"/>
        <v>3.8</v>
      </c>
    </row>
    <row r="1309" spans="1:35" x14ac:dyDescent="0.3">
      <c r="A1309" t="s">
        <v>9</v>
      </c>
      <c r="B1309" t="s">
        <v>484</v>
      </c>
      <c r="C1309">
        <v>170</v>
      </c>
      <c r="D1309">
        <v>66676062</v>
      </c>
      <c r="E1309" s="3">
        <f t="shared" si="80"/>
        <v>66.676062000000002</v>
      </c>
      <c r="F1309" t="s">
        <v>1792</v>
      </c>
      <c r="G1309" t="s">
        <v>356</v>
      </c>
      <c r="N1309" t="s">
        <v>3105</v>
      </c>
      <c r="O1309" t="s">
        <v>12</v>
      </c>
      <c r="P1309" t="s">
        <v>13</v>
      </c>
      <c r="Q1309" t="s">
        <v>90</v>
      </c>
      <c r="R1309" s="3">
        <f t="shared" si="81"/>
        <v>54</v>
      </c>
      <c r="S1309">
        <v>54000000</v>
      </c>
      <c r="T1309">
        <v>1990</v>
      </c>
      <c r="U1309">
        <v>7.6</v>
      </c>
      <c r="V1309" s="3">
        <f t="shared" si="82"/>
        <v>12.676062000000002</v>
      </c>
      <c r="W1309" s="3"/>
      <c r="AH1309" t="str">
        <v>Dean Wright</v>
      </c>
      <c r="AI1309" s="4">
        <f t="shared" si="83"/>
        <v>6.6</v>
      </c>
    </row>
    <row r="1310" spans="1:35" x14ac:dyDescent="0.3">
      <c r="A1310" t="s">
        <v>9</v>
      </c>
      <c r="B1310" t="s">
        <v>945</v>
      </c>
      <c r="C1310">
        <v>93</v>
      </c>
      <c r="D1310">
        <v>25675765</v>
      </c>
      <c r="E1310" s="3">
        <f t="shared" si="80"/>
        <v>25.675764999999998</v>
      </c>
      <c r="F1310" t="s">
        <v>205</v>
      </c>
      <c r="N1310" t="s">
        <v>3106</v>
      </c>
      <c r="O1310" t="s">
        <v>12</v>
      </c>
      <c r="P1310" t="s">
        <v>13</v>
      </c>
      <c r="Q1310" t="s">
        <v>90</v>
      </c>
      <c r="R1310" s="3">
        <f t="shared" si="81"/>
        <v>13</v>
      </c>
      <c r="S1310">
        <v>13000000</v>
      </c>
      <c r="T1310">
        <v>2013</v>
      </c>
      <c r="U1310">
        <v>5.9</v>
      </c>
      <c r="V1310" s="3">
        <f t="shared" si="82"/>
        <v>12.675764999999998</v>
      </c>
      <c r="W1310" s="3"/>
      <c r="AH1310" t="str">
        <v>Michael McGowan</v>
      </c>
      <c r="AI1310" s="4">
        <f t="shared" si="83"/>
        <v>7.6</v>
      </c>
    </row>
    <row r="1311" spans="1:35" x14ac:dyDescent="0.3">
      <c r="A1311" t="s">
        <v>9</v>
      </c>
      <c r="B1311" t="s">
        <v>1617</v>
      </c>
      <c r="C1311">
        <v>100</v>
      </c>
      <c r="D1311">
        <v>14673301</v>
      </c>
      <c r="E1311" s="3">
        <f t="shared" si="80"/>
        <v>14.673301</v>
      </c>
      <c r="F1311" t="s">
        <v>620</v>
      </c>
      <c r="G1311" t="s">
        <v>1796</v>
      </c>
      <c r="N1311" t="s">
        <v>3107</v>
      </c>
      <c r="O1311" t="s">
        <v>12</v>
      </c>
      <c r="P1311" t="s">
        <v>13</v>
      </c>
      <c r="Q1311" t="s">
        <v>90</v>
      </c>
      <c r="R1311" s="3">
        <f t="shared" si="81"/>
        <v>2</v>
      </c>
      <c r="S1311">
        <v>2000000</v>
      </c>
      <c r="T1311">
        <v>2014</v>
      </c>
      <c r="U1311">
        <v>6.9</v>
      </c>
      <c r="V1311" s="3">
        <f t="shared" si="82"/>
        <v>12.673301</v>
      </c>
      <c r="W1311" s="3"/>
      <c r="AH1311" t="str">
        <v>Lynne Ramsay</v>
      </c>
      <c r="AI1311" s="4">
        <f t="shared" si="83"/>
        <v>7.5</v>
      </c>
    </row>
    <row r="1312" spans="1:35" x14ac:dyDescent="0.3">
      <c r="A1312" t="s">
        <v>111</v>
      </c>
      <c r="B1312" t="s">
        <v>667</v>
      </c>
      <c r="C1312">
        <v>146</v>
      </c>
      <c r="D1312">
        <v>50668906</v>
      </c>
      <c r="E1312" s="3">
        <f t="shared" si="80"/>
        <v>50.668906</v>
      </c>
      <c r="F1312" t="s">
        <v>1793</v>
      </c>
      <c r="G1312" t="s">
        <v>356</v>
      </c>
      <c r="H1312" t="s">
        <v>1797</v>
      </c>
      <c r="N1312" t="s">
        <v>3108</v>
      </c>
      <c r="O1312" t="s">
        <v>12</v>
      </c>
      <c r="P1312" t="s">
        <v>13</v>
      </c>
      <c r="Q1312" t="s">
        <v>90</v>
      </c>
      <c r="R1312" s="3">
        <f t="shared" si="81"/>
        <v>38</v>
      </c>
      <c r="S1312">
        <v>38000000</v>
      </c>
      <c r="T1312">
        <v>1999</v>
      </c>
      <c r="U1312">
        <v>7.6</v>
      </c>
      <c r="V1312" s="3">
        <f t="shared" si="82"/>
        <v>12.668906</v>
      </c>
      <c r="W1312" s="3"/>
      <c r="AH1312" t="str">
        <v>Howard Deutch</v>
      </c>
      <c r="AI1312" s="4">
        <f t="shared" si="83"/>
        <v>5.9666666666666659</v>
      </c>
    </row>
    <row r="1313" spans="1:35" x14ac:dyDescent="0.3">
      <c r="A1313" t="s">
        <v>9</v>
      </c>
      <c r="B1313" t="s">
        <v>424</v>
      </c>
      <c r="C1313">
        <v>114</v>
      </c>
      <c r="D1313">
        <v>60652036</v>
      </c>
      <c r="E1313" s="3">
        <f t="shared" si="80"/>
        <v>60.652036000000003</v>
      </c>
      <c r="F1313" t="s">
        <v>171</v>
      </c>
      <c r="G1313" t="s">
        <v>134</v>
      </c>
      <c r="H1313" t="s">
        <v>205</v>
      </c>
      <c r="I1313" t="s">
        <v>356</v>
      </c>
      <c r="J1313" t="s">
        <v>1795</v>
      </c>
      <c r="N1313" t="s">
        <v>3109</v>
      </c>
      <c r="O1313" t="s">
        <v>12</v>
      </c>
      <c r="P1313" t="s">
        <v>13</v>
      </c>
      <c r="Q1313" t="s">
        <v>90</v>
      </c>
      <c r="R1313" s="3">
        <f t="shared" si="81"/>
        <v>48</v>
      </c>
      <c r="S1313">
        <v>48000000</v>
      </c>
      <c r="T1313">
        <v>1999</v>
      </c>
      <c r="U1313">
        <v>7.1</v>
      </c>
      <c r="V1313" s="3">
        <f t="shared" si="82"/>
        <v>12.652036000000003</v>
      </c>
      <c r="W1313" s="3"/>
      <c r="AH1313" t="str">
        <v>George Hickenlooper</v>
      </c>
      <c r="AI1313" s="4">
        <f t="shared" si="83"/>
        <v>6.3000000000000007</v>
      </c>
    </row>
    <row r="1314" spans="1:35" x14ac:dyDescent="0.3">
      <c r="A1314" t="s">
        <v>9</v>
      </c>
      <c r="B1314" t="s">
        <v>989</v>
      </c>
      <c r="C1314">
        <v>90</v>
      </c>
      <c r="D1314">
        <v>18621249</v>
      </c>
      <c r="E1314" s="3">
        <f t="shared" si="80"/>
        <v>18.621248999999999</v>
      </c>
      <c r="F1314" t="s">
        <v>205</v>
      </c>
      <c r="N1314" t="s">
        <v>3110</v>
      </c>
      <c r="O1314" t="s">
        <v>12</v>
      </c>
      <c r="P1314" t="s">
        <v>13</v>
      </c>
      <c r="Q1314" t="s">
        <v>14</v>
      </c>
      <c r="R1314" s="3">
        <f t="shared" si="81"/>
        <v>6</v>
      </c>
      <c r="S1314">
        <v>6000000</v>
      </c>
      <c r="T1314">
        <v>2000</v>
      </c>
      <c r="U1314">
        <v>7.5</v>
      </c>
      <c r="V1314" s="3">
        <f t="shared" si="82"/>
        <v>12.621248999999999</v>
      </c>
      <c r="W1314" s="3"/>
      <c r="AH1314" t="str">
        <v>Gary Halvorson</v>
      </c>
      <c r="AI1314" s="4">
        <f t="shared" si="83"/>
        <v>5.8</v>
      </c>
    </row>
    <row r="1315" spans="1:35" x14ac:dyDescent="0.3">
      <c r="A1315" t="s">
        <v>9</v>
      </c>
      <c r="B1315" t="s">
        <v>973</v>
      </c>
      <c r="C1315">
        <v>121</v>
      </c>
      <c r="D1315">
        <v>21569041</v>
      </c>
      <c r="E1315" s="3">
        <f t="shared" si="80"/>
        <v>21.569040999999999</v>
      </c>
      <c r="F1315" t="s">
        <v>356</v>
      </c>
      <c r="N1315" t="s">
        <v>3111</v>
      </c>
      <c r="O1315" t="s">
        <v>12</v>
      </c>
      <c r="P1315" t="s">
        <v>13</v>
      </c>
      <c r="Q1315" t="s">
        <v>14</v>
      </c>
      <c r="R1315" s="3">
        <f t="shared" si="81"/>
        <v>9</v>
      </c>
      <c r="S1315">
        <v>9000000</v>
      </c>
      <c r="T1315">
        <v>2014</v>
      </c>
      <c r="U1315">
        <v>6.6</v>
      </c>
      <c r="V1315" s="3">
        <f t="shared" si="82"/>
        <v>12.569040999999999</v>
      </c>
      <c r="W1315" s="3"/>
      <c r="AH1315" t="str">
        <v>Hitoshi Matsumoto</v>
      </c>
      <c r="AI1315" s="4">
        <f t="shared" si="83"/>
        <v>6.1</v>
      </c>
    </row>
    <row r="1316" spans="1:35" x14ac:dyDescent="0.3">
      <c r="A1316" t="s">
        <v>9</v>
      </c>
      <c r="B1316" t="s">
        <v>179</v>
      </c>
      <c r="C1316">
        <v>138</v>
      </c>
      <c r="D1316">
        <v>132550960</v>
      </c>
      <c r="E1316" s="3">
        <f t="shared" si="80"/>
        <v>132.55096</v>
      </c>
      <c r="F1316" t="s">
        <v>171</v>
      </c>
      <c r="G1316" t="s">
        <v>134</v>
      </c>
      <c r="H1316" t="s">
        <v>1787</v>
      </c>
      <c r="I1316" t="s">
        <v>918</v>
      </c>
      <c r="N1316" t="s">
        <v>3112</v>
      </c>
      <c r="O1316" t="s">
        <v>12</v>
      </c>
      <c r="P1316" t="s">
        <v>13</v>
      </c>
      <c r="Q1316" t="s">
        <v>14</v>
      </c>
      <c r="R1316" s="3">
        <f t="shared" si="81"/>
        <v>120</v>
      </c>
      <c r="S1316">
        <v>120000000</v>
      </c>
      <c r="T1316">
        <v>2013</v>
      </c>
      <c r="U1316">
        <v>6.7</v>
      </c>
      <c r="V1316" s="3">
        <f t="shared" si="82"/>
        <v>12.550960000000003</v>
      </c>
      <c r="W1316" s="3"/>
      <c r="AH1316" t="str">
        <v>Daniel Barber</v>
      </c>
      <c r="AI1316" s="4">
        <f t="shared" si="83"/>
        <v>7.2</v>
      </c>
    </row>
    <row r="1317" spans="1:35" x14ac:dyDescent="0.3">
      <c r="A1317" t="s">
        <v>9</v>
      </c>
      <c r="B1317" t="s">
        <v>101</v>
      </c>
      <c r="C1317">
        <v>158</v>
      </c>
      <c r="D1317">
        <v>102515793</v>
      </c>
      <c r="E1317" s="3">
        <f t="shared" si="80"/>
        <v>102.515793</v>
      </c>
      <c r="F1317" t="s">
        <v>1792</v>
      </c>
      <c r="G1317" t="s">
        <v>356</v>
      </c>
      <c r="H1317" t="s">
        <v>1796</v>
      </c>
      <c r="I1317" t="s">
        <v>918</v>
      </c>
      <c r="N1317" t="s">
        <v>3113</v>
      </c>
      <c r="O1317" t="s">
        <v>12</v>
      </c>
      <c r="P1317" t="s">
        <v>13</v>
      </c>
      <c r="Q1317" t="s">
        <v>90</v>
      </c>
      <c r="R1317" s="3">
        <f t="shared" si="81"/>
        <v>90</v>
      </c>
      <c r="S1317">
        <v>90000000</v>
      </c>
      <c r="T1317">
        <v>2011</v>
      </c>
      <c r="U1317">
        <v>7.8</v>
      </c>
      <c r="V1317" s="3">
        <f t="shared" si="82"/>
        <v>12.515793000000002</v>
      </c>
      <c r="W1317" s="3"/>
      <c r="AH1317" t="str">
        <v>Alan Shapiro</v>
      </c>
      <c r="AI1317" s="4">
        <f t="shared" si="83"/>
        <v>5.2</v>
      </c>
    </row>
    <row r="1318" spans="1:35" x14ac:dyDescent="0.3">
      <c r="A1318" t="s">
        <v>9</v>
      </c>
      <c r="B1318" t="s">
        <v>1117</v>
      </c>
      <c r="C1318">
        <v>124</v>
      </c>
      <c r="D1318">
        <v>27441122</v>
      </c>
      <c r="E1318" s="3">
        <f t="shared" si="80"/>
        <v>27.441122</v>
      </c>
      <c r="F1318" t="s">
        <v>356</v>
      </c>
      <c r="G1318" t="s">
        <v>1788</v>
      </c>
      <c r="H1318" t="s">
        <v>1797</v>
      </c>
      <c r="N1318" t="s">
        <v>3114</v>
      </c>
      <c r="O1318" t="s">
        <v>12</v>
      </c>
      <c r="P1318" t="s">
        <v>13</v>
      </c>
      <c r="Q1318" t="s">
        <v>14</v>
      </c>
      <c r="R1318" s="3">
        <f t="shared" si="81"/>
        <v>15</v>
      </c>
      <c r="S1318">
        <v>15000000</v>
      </c>
      <c r="T1318">
        <v>2000</v>
      </c>
      <c r="U1318">
        <v>7.2</v>
      </c>
      <c r="V1318" s="3">
        <f t="shared" si="82"/>
        <v>12.441122</v>
      </c>
      <c r="W1318" s="3"/>
      <c r="AH1318" t="str">
        <v>Philip Kaufman</v>
      </c>
      <c r="AI1318" s="4">
        <f t="shared" si="83"/>
        <v>7.65</v>
      </c>
    </row>
    <row r="1319" spans="1:35" x14ac:dyDescent="0.3">
      <c r="A1319" t="s">
        <v>9</v>
      </c>
      <c r="B1319" t="s">
        <v>457</v>
      </c>
      <c r="C1319">
        <v>116</v>
      </c>
      <c r="D1319">
        <v>54414716</v>
      </c>
      <c r="E1319" s="3">
        <f t="shared" si="80"/>
        <v>54.414715999999999</v>
      </c>
      <c r="F1319" t="s">
        <v>205</v>
      </c>
      <c r="G1319" t="s">
        <v>1792</v>
      </c>
      <c r="N1319" t="s">
        <v>3115</v>
      </c>
      <c r="O1319" t="s">
        <v>12</v>
      </c>
      <c r="P1319" t="s">
        <v>13</v>
      </c>
      <c r="Q1319" t="s">
        <v>90</v>
      </c>
      <c r="R1319" s="3">
        <f t="shared" si="81"/>
        <v>42</v>
      </c>
      <c r="S1319">
        <v>42000000</v>
      </c>
      <c r="T1319">
        <v>2014</v>
      </c>
      <c r="U1319">
        <v>6.3</v>
      </c>
      <c r="V1319" s="3">
        <f t="shared" si="82"/>
        <v>12.414715999999999</v>
      </c>
      <c r="W1319" s="3"/>
      <c r="AH1319" t="str">
        <v>Rick Bieber</v>
      </c>
      <c r="AI1319" s="4">
        <f t="shared" si="83"/>
        <v>5.7</v>
      </c>
    </row>
    <row r="1320" spans="1:35" x14ac:dyDescent="0.3">
      <c r="A1320" t="s">
        <v>9</v>
      </c>
      <c r="B1320" t="s">
        <v>1440</v>
      </c>
      <c r="C1320">
        <v>144</v>
      </c>
      <c r="D1320">
        <v>20400000</v>
      </c>
      <c r="E1320" s="3">
        <f t="shared" si="80"/>
        <v>20.399999999999999</v>
      </c>
      <c r="F1320" t="s">
        <v>356</v>
      </c>
      <c r="G1320" t="s">
        <v>1788</v>
      </c>
      <c r="H1320" t="s">
        <v>1304</v>
      </c>
      <c r="N1320" t="s">
        <v>3116</v>
      </c>
      <c r="O1320" t="s">
        <v>12</v>
      </c>
      <c r="P1320" t="s">
        <v>13</v>
      </c>
      <c r="Q1320" t="s">
        <v>555</v>
      </c>
      <c r="R1320" s="3">
        <f t="shared" si="81"/>
        <v>8</v>
      </c>
      <c r="S1320">
        <v>8000000</v>
      </c>
      <c r="T1320">
        <v>1946</v>
      </c>
      <c r="U1320">
        <v>6.9</v>
      </c>
      <c r="V1320" s="3">
        <f t="shared" si="82"/>
        <v>12.399999999999999</v>
      </c>
      <c r="W1320" s="3"/>
      <c r="AH1320" t="str">
        <v>David Duchovny</v>
      </c>
      <c r="AI1320" s="4">
        <f t="shared" si="83"/>
        <v>7</v>
      </c>
    </row>
    <row r="1321" spans="1:35" x14ac:dyDescent="0.3">
      <c r="A1321" t="s">
        <v>9</v>
      </c>
      <c r="B1321" t="s">
        <v>146</v>
      </c>
      <c r="C1321">
        <v>107</v>
      </c>
      <c r="D1321">
        <v>42385520</v>
      </c>
      <c r="E1321" s="3">
        <f t="shared" si="80"/>
        <v>42.38552</v>
      </c>
      <c r="F1321" t="s">
        <v>356</v>
      </c>
      <c r="G1321" t="s">
        <v>1798</v>
      </c>
      <c r="H1321" t="s">
        <v>1788</v>
      </c>
      <c r="N1321" t="s">
        <v>3117</v>
      </c>
      <c r="O1321" t="s">
        <v>12</v>
      </c>
      <c r="P1321" t="s">
        <v>13</v>
      </c>
      <c r="Q1321" t="s">
        <v>14</v>
      </c>
      <c r="R1321" s="3">
        <f t="shared" si="81"/>
        <v>30</v>
      </c>
      <c r="S1321">
        <v>30000000</v>
      </c>
      <c r="T1321">
        <v>2010</v>
      </c>
      <c r="U1321">
        <v>6.2</v>
      </c>
      <c r="V1321" s="3">
        <f t="shared" si="82"/>
        <v>12.38552</v>
      </c>
      <c r="W1321" s="3"/>
      <c r="AH1321" t="str">
        <v>James Mather</v>
      </c>
      <c r="AI1321" s="4">
        <f t="shared" si="83"/>
        <v>6.1</v>
      </c>
    </row>
    <row r="1322" spans="1:35" x14ac:dyDescent="0.3">
      <c r="A1322" t="s">
        <v>9</v>
      </c>
      <c r="B1322" t="s">
        <v>858</v>
      </c>
      <c r="C1322">
        <v>106</v>
      </c>
      <c r="D1322">
        <v>17382982</v>
      </c>
      <c r="E1322" s="3">
        <f t="shared" si="80"/>
        <v>17.382981999999998</v>
      </c>
      <c r="F1322" t="s">
        <v>356</v>
      </c>
      <c r="G1322" t="s">
        <v>918</v>
      </c>
      <c r="N1322" t="s">
        <v>3118</v>
      </c>
      <c r="O1322" t="s">
        <v>306</v>
      </c>
      <c r="P1322" t="s">
        <v>13</v>
      </c>
      <c r="Q1322" t="s">
        <v>90</v>
      </c>
      <c r="R1322" s="3">
        <f t="shared" si="81"/>
        <v>5</v>
      </c>
      <c r="S1322">
        <v>5000000</v>
      </c>
      <c r="T1322">
        <v>2014</v>
      </c>
      <c r="U1322">
        <v>5.2</v>
      </c>
      <c r="V1322" s="3">
        <f t="shared" si="82"/>
        <v>12.382981999999998</v>
      </c>
      <c r="W1322" s="3"/>
      <c r="AH1322" t="str">
        <v>Tomm Moore</v>
      </c>
      <c r="AI1322" s="4">
        <f t="shared" si="83"/>
        <v>7.7</v>
      </c>
    </row>
    <row r="1323" spans="1:35" x14ac:dyDescent="0.3">
      <c r="A1323" t="s">
        <v>9</v>
      </c>
      <c r="B1323" t="s">
        <v>543</v>
      </c>
      <c r="C1323">
        <v>100</v>
      </c>
      <c r="D1323">
        <v>15369573</v>
      </c>
      <c r="E1323" s="3">
        <f t="shared" si="80"/>
        <v>15.369573000000001</v>
      </c>
      <c r="F1323" t="s">
        <v>134</v>
      </c>
      <c r="G1323" t="s">
        <v>205</v>
      </c>
      <c r="H1323" t="s">
        <v>1787</v>
      </c>
      <c r="N1323" t="s">
        <v>3119</v>
      </c>
      <c r="O1323" t="s">
        <v>12</v>
      </c>
      <c r="P1323" t="s">
        <v>13</v>
      </c>
      <c r="Q1323" t="s">
        <v>24</v>
      </c>
      <c r="R1323" s="3">
        <f t="shared" si="81"/>
        <v>3</v>
      </c>
      <c r="S1323">
        <v>3000000</v>
      </c>
      <c r="T1323">
        <v>1990</v>
      </c>
      <c r="U1323">
        <v>5.3</v>
      </c>
      <c r="V1323" s="3">
        <f t="shared" si="82"/>
        <v>12.369573000000001</v>
      </c>
      <c r="W1323" s="3"/>
      <c r="AH1323" t="str">
        <v>Tina Gordon Chism</v>
      </c>
      <c r="AI1323" s="4">
        <f t="shared" si="83"/>
        <v>5.3</v>
      </c>
    </row>
    <row r="1324" spans="1:35" x14ac:dyDescent="0.3">
      <c r="A1324" t="s">
        <v>9</v>
      </c>
      <c r="B1324" t="s">
        <v>568</v>
      </c>
      <c r="C1324">
        <v>110</v>
      </c>
      <c r="D1324">
        <v>57362581</v>
      </c>
      <c r="E1324" s="3">
        <f t="shared" si="80"/>
        <v>57.362580999999999</v>
      </c>
      <c r="F1324" t="s">
        <v>171</v>
      </c>
      <c r="G1324" t="s">
        <v>1792</v>
      </c>
      <c r="H1324" t="s">
        <v>356</v>
      </c>
      <c r="I1324" t="s">
        <v>1788</v>
      </c>
      <c r="J1324" t="s">
        <v>918</v>
      </c>
      <c r="N1324" t="s">
        <v>3120</v>
      </c>
      <c r="O1324" t="s">
        <v>12</v>
      </c>
      <c r="P1324" t="s">
        <v>569</v>
      </c>
      <c r="Q1324" t="s">
        <v>90</v>
      </c>
      <c r="R1324" s="3">
        <f t="shared" si="81"/>
        <v>45</v>
      </c>
      <c r="S1324">
        <v>45000000</v>
      </c>
      <c r="T1324">
        <v>1994</v>
      </c>
      <c r="U1324">
        <v>5.4</v>
      </c>
      <c r="V1324" s="3">
        <f t="shared" si="82"/>
        <v>12.362580999999999</v>
      </c>
      <c r="W1324" s="3"/>
      <c r="AH1324" t="str">
        <v>Joey Lauren Adams</v>
      </c>
      <c r="AI1324" s="4">
        <f t="shared" si="83"/>
        <v>6.2</v>
      </c>
    </row>
    <row r="1325" spans="1:35" x14ac:dyDescent="0.3">
      <c r="A1325" t="s">
        <v>9</v>
      </c>
      <c r="B1325" t="s">
        <v>30</v>
      </c>
      <c r="C1325">
        <v>123</v>
      </c>
      <c r="D1325">
        <v>202351611</v>
      </c>
      <c r="E1325" s="3">
        <f t="shared" si="80"/>
        <v>202.35161099999999</v>
      </c>
      <c r="F1325" t="s">
        <v>171</v>
      </c>
      <c r="G1325" t="s">
        <v>134</v>
      </c>
      <c r="H1325" t="s">
        <v>620</v>
      </c>
      <c r="I1325" t="s">
        <v>1787</v>
      </c>
      <c r="J1325" t="s">
        <v>918</v>
      </c>
      <c r="N1325" t="s">
        <v>3121</v>
      </c>
      <c r="O1325" t="s">
        <v>12</v>
      </c>
      <c r="P1325" t="s">
        <v>13</v>
      </c>
      <c r="Q1325" t="s">
        <v>14</v>
      </c>
      <c r="R1325" s="3">
        <f t="shared" si="81"/>
        <v>190</v>
      </c>
      <c r="S1325">
        <v>190000000</v>
      </c>
      <c r="T1325">
        <v>2013</v>
      </c>
      <c r="U1325">
        <v>7</v>
      </c>
      <c r="V1325" s="3">
        <f t="shared" si="82"/>
        <v>12.351610999999991</v>
      </c>
      <c r="W1325" s="3"/>
      <c r="AH1325" t="str">
        <v>S.R. Bindler</v>
      </c>
      <c r="AI1325" s="4">
        <f t="shared" si="83"/>
        <v>4.7</v>
      </c>
    </row>
    <row r="1326" spans="1:35" x14ac:dyDescent="0.3">
      <c r="A1326" t="s">
        <v>9</v>
      </c>
      <c r="B1326" t="s">
        <v>626</v>
      </c>
      <c r="C1326">
        <v>99</v>
      </c>
      <c r="D1326">
        <v>52320979</v>
      </c>
      <c r="E1326" s="3">
        <f t="shared" si="80"/>
        <v>52.320979000000001</v>
      </c>
      <c r="F1326" t="s">
        <v>356</v>
      </c>
      <c r="G1326" t="s">
        <v>1786</v>
      </c>
      <c r="H1326" t="s">
        <v>1788</v>
      </c>
      <c r="N1326" t="s">
        <v>3122</v>
      </c>
      <c r="O1326" t="s">
        <v>12</v>
      </c>
      <c r="P1326" t="s">
        <v>13</v>
      </c>
      <c r="Q1326" t="s">
        <v>24</v>
      </c>
      <c r="R1326" s="3">
        <f t="shared" si="81"/>
        <v>40</v>
      </c>
      <c r="S1326">
        <v>40000000</v>
      </c>
      <c r="T1326">
        <v>2006</v>
      </c>
      <c r="U1326">
        <v>6.8</v>
      </c>
      <c r="V1326" s="3">
        <f t="shared" si="82"/>
        <v>12.320979000000001</v>
      </c>
      <c r="W1326" s="3"/>
      <c r="AH1326" t="str">
        <v>Fritz Lang</v>
      </c>
      <c r="AI1326" s="4">
        <f t="shared" si="83"/>
        <v>8.3000000000000007</v>
      </c>
    </row>
    <row r="1327" spans="1:35" x14ac:dyDescent="0.3">
      <c r="A1327" t="s">
        <v>9</v>
      </c>
      <c r="B1327" t="s">
        <v>200</v>
      </c>
      <c r="C1327">
        <v>102</v>
      </c>
      <c r="D1327">
        <v>62318875</v>
      </c>
      <c r="E1327" s="3">
        <f t="shared" si="80"/>
        <v>62.318874999999998</v>
      </c>
      <c r="F1327" t="s">
        <v>171</v>
      </c>
      <c r="G1327" t="s">
        <v>134</v>
      </c>
      <c r="H1327" t="s">
        <v>1786</v>
      </c>
      <c r="I1327" t="s">
        <v>1787</v>
      </c>
      <c r="J1327" t="s">
        <v>918</v>
      </c>
      <c r="N1327" t="s">
        <v>3123</v>
      </c>
      <c r="O1327" t="s">
        <v>12</v>
      </c>
      <c r="P1327" t="s">
        <v>13</v>
      </c>
      <c r="Q1327" t="s">
        <v>90</v>
      </c>
      <c r="R1327" s="3">
        <f t="shared" si="81"/>
        <v>50</v>
      </c>
      <c r="S1327">
        <v>50000000</v>
      </c>
      <c r="T1327">
        <v>2006</v>
      </c>
      <c r="U1327">
        <v>6.8</v>
      </c>
      <c r="V1327" s="3">
        <f t="shared" si="82"/>
        <v>12.318874999999998</v>
      </c>
      <c r="W1327" s="3"/>
      <c r="AH1327" t="str">
        <v>Franck Khalfoun</v>
      </c>
      <c r="AI1327" s="4">
        <f t="shared" si="83"/>
        <v>6.1</v>
      </c>
    </row>
    <row r="1328" spans="1:35" x14ac:dyDescent="0.3">
      <c r="A1328" t="s">
        <v>9</v>
      </c>
      <c r="B1328" t="s">
        <v>194</v>
      </c>
      <c r="C1328">
        <v>108</v>
      </c>
      <c r="D1328">
        <v>33313582</v>
      </c>
      <c r="E1328" s="3">
        <f t="shared" si="80"/>
        <v>33.313581999999997</v>
      </c>
      <c r="F1328" t="s">
        <v>205</v>
      </c>
      <c r="G1328" t="s">
        <v>1792</v>
      </c>
      <c r="H1328" t="s">
        <v>356</v>
      </c>
      <c r="I1328" t="s">
        <v>918</v>
      </c>
      <c r="N1328" t="s">
        <v>3124</v>
      </c>
      <c r="O1328" t="s">
        <v>12</v>
      </c>
      <c r="P1328" t="s">
        <v>13</v>
      </c>
      <c r="Q1328" t="s">
        <v>90</v>
      </c>
      <c r="R1328" s="3">
        <f t="shared" si="81"/>
        <v>21</v>
      </c>
      <c r="S1328">
        <v>21000000</v>
      </c>
      <c r="T1328">
        <v>2009</v>
      </c>
      <c r="U1328">
        <v>6.5</v>
      </c>
      <c r="V1328" s="3">
        <f t="shared" si="82"/>
        <v>12.313581999999997</v>
      </c>
      <c r="W1328" s="3"/>
      <c r="AH1328" t="str">
        <v>Susanna White</v>
      </c>
      <c r="AI1328" s="4">
        <f t="shared" si="83"/>
        <v>6.1</v>
      </c>
    </row>
    <row r="1329" spans="1:35" x14ac:dyDescent="0.3">
      <c r="A1329" t="s">
        <v>9</v>
      </c>
      <c r="B1329" t="s">
        <v>498</v>
      </c>
      <c r="C1329">
        <v>106</v>
      </c>
      <c r="D1329">
        <v>62453315</v>
      </c>
      <c r="E1329" s="3">
        <f t="shared" si="80"/>
        <v>62.453315000000003</v>
      </c>
      <c r="F1329" t="s">
        <v>1788</v>
      </c>
      <c r="G1329" t="s">
        <v>1787</v>
      </c>
      <c r="H1329" t="s">
        <v>918</v>
      </c>
      <c r="N1329" t="s">
        <v>3125</v>
      </c>
      <c r="O1329" t="s">
        <v>12</v>
      </c>
      <c r="P1329" t="s">
        <v>13</v>
      </c>
      <c r="Q1329" t="s">
        <v>14</v>
      </c>
      <c r="R1329" s="3">
        <f t="shared" si="81"/>
        <v>50.2</v>
      </c>
      <c r="S1329">
        <v>50200000</v>
      </c>
      <c r="T1329">
        <v>2011</v>
      </c>
      <c r="U1329">
        <v>7.1</v>
      </c>
      <c r="V1329" s="3">
        <f t="shared" si="82"/>
        <v>12.253315000000001</v>
      </c>
      <c r="W1329" s="3"/>
      <c r="AH1329" t="str">
        <v>Mark Mylod</v>
      </c>
      <c r="AI1329" s="4">
        <f t="shared" si="83"/>
        <v>6</v>
      </c>
    </row>
    <row r="1330" spans="1:35" x14ac:dyDescent="0.3">
      <c r="A1330" t="s">
        <v>9</v>
      </c>
      <c r="B1330" t="s">
        <v>353</v>
      </c>
      <c r="C1330">
        <v>103</v>
      </c>
      <c r="D1330">
        <v>70117571</v>
      </c>
      <c r="E1330" s="3">
        <f t="shared" si="80"/>
        <v>70.117570999999998</v>
      </c>
      <c r="F1330" t="s">
        <v>171</v>
      </c>
      <c r="G1330" t="s">
        <v>134</v>
      </c>
      <c r="H1330" t="s">
        <v>1787</v>
      </c>
      <c r="I1330" t="s">
        <v>918</v>
      </c>
      <c r="N1330" t="s">
        <v>3126</v>
      </c>
      <c r="O1330" t="s">
        <v>12</v>
      </c>
      <c r="P1330" t="s">
        <v>13</v>
      </c>
      <c r="Q1330" t="s">
        <v>24</v>
      </c>
      <c r="R1330" s="3">
        <f t="shared" si="81"/>
        <v>58</v>
      </c>
      <c r="S1330">
        <v>58000000</v>
      </c>
      <c r="T1330">
        <v>1998</v>
      </c>
      <c r="U1330">
        <v>6.4</v>
      </c>
      <c r="V1330" s="3">
        <f t="shared" si="82"/>
        <v>12.117570999999998</v>
      </c>
      <c r="W1330" s="3"/>
      <c r="AH1330" t="str">
        <v>Davis Guggenheim</v>
      </c>
      <c r="AI1330" s="4">
        <f t="shared" si="83"/>
        <v>6.0500000000000007</v>
      </c>
    </row>
    <row r="1331" spans="1:35" x14ac:dyDescent="0.3">
      <c r="A1331" t="s">
        <v>9</v>
      </c>
      <c r="B1331" t="s">
        <v>366</v>
      </c>
      <c r="C1331">
        <v>104</v>
      </c>
      <c r="D1331">
        <v>42071069</v>
      </c>
      <c r="E1331" s="3">
        <f t="shared" si="80"/>
        <v>42.071069000000001</v>
      </c>
      <c r="F1331" t="s">
        <v>205</v>
      </c>
      <c r="G1331" t="s">
        <v>356</v>
      </c>
      <c r="H1331" t="s">
        <v>1788</v>
      </c>
      <c r="I1331" t="s">
        <v>1797</v>
      </c>
      <c r="N1331" t="s">
        <v>3127</v>
      </c>
      <c r="O1331" t="s">
        <v>12</v>
      </c>
      <c r="P1331" t="s">
        <v>13</v>
      </c>
      <c r="Q1331" t="s">
        <v>14</v>
      </c>
      <c r="R1331" s="3">
        <f t="shared" si="81"/>
        <v>30</v>
      </c>
      <c r="S1331">
        <v>30000000</v>
      </c>
      <c r="T1331">
        <v>2005</v>
      </c>
      <c r="U1331">
        <v>6.2</v>
      </c>
      <c r="V1331" s="3">
        <f t="shared" si="82"/>
        <v>12.071069000000001</v>
      </c>
      <c r="W1331" s="3"/>
      <c r="AH1331" t="str">
        <v>Alan Metter</v>
      </c>
      <c r="AI1331" s="4">
        <f t="shared" si="83"/>
        <v>3.3</v>
      </c>
    </row>
    <row r="1332" spans="1:35" x14ac:dyDescent="0.3">
      <c r="A1332" t="s">
        <v>9</v>
      </c>
      <c r="B1332" t="s">
        <v>22</v>
      </c>
      <c r="C1332">
        <v>99</v>
      </c>
      <c r="D1332">
        <v>42057340</v>
      </c>
      <c r="E1332" s="3">
        <f t="shared" si="80"/>
        <v>42.057340000000003</v>
      </c>
      <c r="F1332" t="s">
        <v>620</v>
      </c>
      <c r="G1332" t="s">
        <v>918</v>
      </c>
      <c r="N1332" t="s">
        <v>3128</v>
      </c>
      <c r="O1332" t="s">
        <v>12</v>
      </c>
      <c r="P1332" t="s">
        <v>13</v>
      </c>
      <c r="Q1332" t="s">
        <v>14</v>
      </c>
      <c r="R1332" s="3">
        <f t="shared" si="81"/>
        <v>30</v>
      </c>
      <c r="S1332">
        <v>30000000</v>
      </c>
      <c r="T1332">
        <v>2009</v>
      </c>
      <c r="U1332">
        <v>6.6</v>
      </c>
      <c r="V1332" s="3">
        <f t="shared" si="82"/>
        <v>12.057340000000003</v>
      </c>
      <c r="W1332" s="3"/>
      <c r="AH1332" t="str">
        <v>Nigel Cole</v>
      </c>
      <c r="AI1332" s="4">
        <f t="shared" si="83"/>
        <v>6.9</v>
      </c>
    </row>
    <row r="1333" spans="1:35" x14ac:dyDescent="0.3">
      <c r="A1333" t="s">
        <v>9</v>
      </c>
      <c r="B1333" t="s">
        <v>282</v>
      </c>
      <c r="C1333">
        <v>123</v>
      </c>
      <c r="D1333">
        <v>32051917</v>
      </c>
      <c r="E1333" s="3">
        <f t="shared" si="80"/>
        <v>32.051917000000003</v>
      </c>
      <c r="F1333" t="s">
        <v>1792</v>
      </c>
      <c r="G1333" t="s">
        <v>356</v>
      </c>
      <c r="H1333" t="s">
        <v>1796</v>
      </c>
      <c r="I1333" t="s">
        <v>918</v>
      </c>
      <c r="N1333" t="s">
        <v>3129</v>
      </c>
      <c r="O1333" t="s">
        <v>12</v>
      </c>
      <c r="P1333" t="s">
        <v>13</v>
      </c>
      <c r="Q1333" t="s">
        <v>90</v>
      </c>
      <c r="R1333" s="3">
        <f t="shared" si="81"/>
        <v>20</v>
      </c>
      <c r="S1333">
        <v>20000000</v>
      </c>
      <c r="T1333">
        <v>1995</v>
      </c>
      <c r="U1333">
        <v>6.6</v>
      </c>
      <c r="V1333" s="3">
        <f t="shared" si="82"/>
        <v>12.051917000000003</v>
      </c>
      <c r="W1333" s="3"/>
      <c r="AH1333" t="str">
        <v>Kelly Makin</v>
      </c>
      <c r="AI1333" s="4">
        <f t="shared" si="83"/>
        <v>5.8</v>
      </c>
    </row>
    <row r="1334" spans="1:35" x14ac:dyDescent="0.3">
      <c r="A1334" t="s">
        <v>9</v>
      </c>
      <c r="B1334" t="s">
        <v>772</v>
      </c>
      <c r="C1334">
        <v>95</v>
      </c>
      <c r="D1334">
        <v>42043633</v>
      </c>
      <c r="E1334" s="3">
        <f t="shared" si="80"/>
        <v>42.043633</v>
      </c>
      <c r="F1334" t="s">
        <v>1786</v>
      </c>
      <c r="G1334" t="s">
        <v>620</v>
      </c>
      <c r="H1334" t="s">
        <v>1796</v>
      </c>
      <c r="I1334" t="s">
        <v>918</v>
      </c>
      <c r="N1334" t="s">
        <v>3130</v>
      </c>
      <c r="O1334" t="s">
        <v>12</v>
      </c>
      <c r="P1334" t="s">
        <v>13</v>
      </c>
      <c r="Q1334" t="s">
        <v>90</v>
      </c>
      <c r="R1334" s="3">
        <f t="shared" si="81"/>
        <v>30</v>
      </c>
      <c r="S1334">
        <v>30000000</v>
      </c>
      <c r="T1334">
        <v>2012</v>
      </c>
      <c r="U1334">
        <v>7</v>
      </c>
      <c r="V1334" s="3">
        <f t="shared" si="82"/>
        <v>12.043633</v>
      </c>
      <c r="W1334" s="3"/>
      <c r="AH1334" t="str">
        <v>Richard Benjamin</v>
      </c>
      <c r="AI1334" s="4">
        <f t="shared" si="83"/>
        <v>4.7333333333333334</v>
      </c>
    </row>
    <row r="1335" spans="1:35" x14ac:dyDescent="0.3">
      <c r="A1335" t="s">
        <v>9</v>
      </c>
      <c r="B1335" t="s">
        <v>652</v>
      </c>
      <c r="C1335">
        <v>88</v>
      </c>
      <c r="D1335">
        <v>32014289</v>
      </c>
      <c r="E1335" s="3">
        <f t="shared" si="80"/>
        <v>32.014288999999998</v>
      </c>
      <c r="F1335" t="s">
        <v>205</v>
      </c>
      <c r="N1335" t="s">
        <v>3131</v>
      </c>
      <c r="O1335" t="s">
        <v>12</v>
      </c>
      <c r="P1335" t="s">
        <v>13</v>
      </c>
      <c r="Q1335" t="s">
        <v>14</v>
      </c>
      <c r="R1335" s="3">
        <f t="shared" si="81"/>
        <v>20</v>
      </c>
      <c r="S1335">
        <v>20000000</v>
      </c>
      <c r="T1335">
        <v>2013</v>
      </c>
      <c r="U1335">
        <v>3.5</v>
      </c>
      <c r="V1335" s="3">
        <f t="shared" si="82"/>
        <v>12.014288999999998</v>
      </c>
      <c r="W1335" s="3"/>
      <c r="AH1335" t="str">
        <v>Dewey Nicks</v>
      </c>
      <c r="AI1335" s="4">
        <f t="shared" si="83"/>
        <v>5.3</v>
      </c>
    </row>
    <row r="1336" spans="1:35" x14ac:dyDescent="0.3">
      <c r="A1336" t="s">
        <v>9</v>
      </c>
      <c r="B1336" t="s">
        <v>625</v>
      </c>
      <c r="C1336">
        <v>107</v>
      </c>
      <c r="D1336">
        <v>52000688</v>
      </c>
      <c r="E1336" s="3">
        <f t="shared" si="80"/>
        <v>52.000687999999997</v>
      </c>
      <c r="F1336" t="s">
        <v>171</v>
      </c>
      <c r="G1336" t="s">
        <v>134</v>
      </c>
      <c r="H1336" t="s">
        <v>1787</v>
      </c>
      <c r="I1336" t="s">
        <v>918</v>
      </c>
      <c r="N1336" t="s">
        <v>3132</v>
      </c>
      <c r="O1336" t="s">
        <v>12</v>
      </c>
      <c r="P1336" t="s">
        <v>13</v>
      </c>
      <c r="Q1336" t="s">
        <v>90</v>
      </c>
      <c r="R1336" s="3">
        <f t="shared" si="81"/>
        <v>40</v>
      </c>
      <c r="S1336">
        <v>40000000</v>
      </c>
      <c r="T1336">
        <v>2010</v>
      </c>
      <c r="U1336">
        <v>6.4</v>
      </c>
      <c r="V1336" s="3">
        <f t="shared" si="82"/>
        <v>12.000687999999997</v>
      </c>
      <c r="W1336" s="3"/>
      <c r="AH1336" t="str">
        <v>Paolo Sorrentino</v>
      </c>
      <c r="AI1336" s="4">
        <f t="shared" si="83"/>
        <v>7.7</v>
      </c>
    </row>
    <row r="1337" spans="1:35" x14ac:dyDescent="0.3">
      <c r="A1337" t="s">
        <v>9</v>
      </c>
      <c r="B1337" t="s">
        <v>1600</v>
      </c>
      <c r="C1337">
        <v>98</v>
      </c>
      <c r="D1337">
        <v>14400000</v>
      </c>
      <c r="E1337" s="3">
        <f t="shared" si="80"/>
        <v>14.4</v>
      </c>
      <c r="F1337" t="s">
        <v>620</v>
      </c>
      <c r="G1337" t="s">
        <v>1796</v>
      </c>
      <c r="H1337" t="s">
        <v>1787</v>
      </c>
      <c r="N1337" t="s">
        <v>3133</v>
      </c>
      <c r="O1337" t="s">
        <v>12</v>
      </c>
      <c r="P1337" t="s">
        <v>13</v>
      </c>
      <c r="Q1337" t="s">
        <v>90</v>
      </c>
      <c r="R1337" s="3">
        <f t="shared" si="81"/>
        <v>2.5</v>
      </c>
      <c r="S1337">
        <v>2500000</v>
      </c>
      <c r="T1337">
        <v>1982</v>
      </c>
      <c r="U1337">
        <v>4.5999999999999996</v>
      </c>
      <c r="V1337" s="3">
        <f t="shared" si="82"/>
        <v>11.9</v>
      </c>
      <c r="W1337" s="3"/>
      <c r="AH1337" t="str">
        <v>Rachel Perkins</v>
      </c>
      <c r="AI1337" s="4">
        <f t="shared" si="83"/>
        <v>6.3</v>
      </c>
    </row>
    <row r="1338" spans="1:35" x14ac:dyDescent="0.3">
      <c r="A1338" t="s">
        <v>9</v>
      </c>
      <c r="B1338" t="s">
        <v>414</v>
      </c>
      <c r="C1338">
        <v>111</v>
      </c>
      <c r="D1338">
        <v>71844424</v>
      </c>
      <c r="E1338" s="3">
        <f t="shared" si="80"/>
        <v>71.844424000000004</v>
      </c>
      <c r="F1338" t="s">
        <v>20</v>
      </c>
      <c r="G1338" t="s">
        <v>1798</v>
      </c>
      <c r="N1338" t="s">
        <v>3134</v>
      </c>
      <c r="O1338" t="s">
        <v>12</v>
      </c>
      <c r="P1338" t="s">
        <v>13</v>
      </c>
      <c r="Q1338" t="s">
        <v>24</v>
      </c>
      <c r="R1338" s="3">
        <f t="shared" si="81"/>
        <v>60</v>
      </c>
      <c r="S1338">
        <v>60000000</v>
      </c>
      <c r="T1338">
        <v>2009</v>
      </c>
      <c r="U1338">
        <v>7.3</v>
      </c>
      <c r="V1338" s="3">
        <f t="shared" si="82"/>
        <v>11.844424000000004</v>
      </c>
      <c r="W1338" s="3"/>
      <c r="AH1338" t="str">
        <v>Floria Sigismondi</v>
      </c>
      <c r="AI1338" s="4">
        <f t="shared" si="83"/>
        <v>6.6</v>
      </c>
    </row>
    <row r="1339" spans="1:35" x14ac:dyDescent="0.3">
      <c r="A1339" t="s">
        <v>9</v>
      </c>
      <c r="B1339" t="s">
        <v>594</v>
      </c>
      <c r="C1339">
        <v>128</v>
      </c>
      <c r="D1339">
        <v>31838002</v>
      </c>
      <c r="E1339" s="3">
        <f t="shared" si="80"/>
        <v>31.838001999999999</v>
      </c>
      <c r="F1339" t="s">
        <v>1793</v>
      </c>
      <c r="G1339" t="s">
        <v>356</v>
      </c>
      <c r="H1339" t="s">
        <v>1794</v>
      </c>
      <c r="N1339" t="s">
        <v>3135</v>
      </c>
      <c r="O1339" t="s">
        <v>12</v>
      </c>
      <c r="P1339" t="s">
        <v>13</v>
      </c>
      <c r="Q1339" t="s">
        <v>90</v>
      </c>
      <c r="R1339" s="3">
        <f t="shared" si="81"/>
        <v>20</v>
      </c>
      <c r="S1339">
        <v>20000000</v>
      </c>
      <c r="T1339">
        <v>2008</v>
      </c>
      <c r="U1339">
        <v>7.6</v>
      </c>
      <c r="V1339" s="3">
        <f t="shared" si="82"/>
        <v>11.838001999999999</v>
      </c>
      <c r="W1339" s="3"/>
      <c r="AH1339" t="str">
        <v>Michael Clancy</v>
      </c>
      <c r="AI1339" s="4">
        <f t="shared" si="83"/>
        <v>6.7</v>
      </c>
    </row>
    <row r="1340" spans="1:35" x14ac:dyDescent="0.3">
      <c r="A1340" t="s">
        <v>9</v>
      </c>
      <c r="B1340" t="s">
        <v>856</v>
      </c>
      <c r="C1340">
        <v>98</v>
      </c>
      <c r="D1340">
        <v>36833473</v>
      </c>
      <c r="E1340" s="3">
        <f t="shared" si="80"/>
        <v>36.833472999999998</v>
      </c>
      <c r="F1340" t="s">
        <v>171</v>
      </c>
      <c r="G1340" t="s">
        <v>1792</v>
      </c>
      <c r="H1340" t="s">
        <v>356</v>
      </c>
      <c r="I1340" t="s">
        <v>918</v>
      </c>
      <c r="N1340" t="s">
        <v>3136</v>
      </c>
      <c r="O1340" t="s">
        <v>12</v>
      </c>
      <c r="P1340" t="s">
        <v>184</v>
      </c>
      <c r="Q1340" t="s">
        <v>90</v>
      </c>
      <c r="R1340" s="3">
        <f t="shared" si="81"/>
        <v>25</v>
      </c>
      <c r="S1340">
        <v>25000000</v>
      </c>
      <c r="T1340">
        <v>2001</v>
      </c>
      <c r="U1340">
        <v>6.6</v>
      </c>
      <c r="V1340" s="3">
        <f t="shared" si="82"/>
        <v>11.833472999999998</v>
      </c>
      <c r="W1340" s="3"/>
      <c r="AH1340" t="str">
        <v>Oren Moverman</v>
      </c>
      <c r="AI1340" s="4">
        <f t="shared" si="83"/>
        <v>7.2</v>
      </c>
    </row>
    <row r="1341" spans="1:35" x14ac:dyDescent="0.3">
      <c r="A1341" t="s">
        <v>9</v>
      </c>
      <c r="B1341" t="s">
        <v>680</v>
      </c>
      <c r="C1341">
        <v>113</v>
      </c>
      <c r="D1341">
        <v>12006514</v>
      </c>
      <c r="E1341" s="3">
        <f t="shared" si="80"/>
        <v>12.006513999999999</v>
      </c>
      <c r="F1341" t="s">
        <v>205</v>
      </c>
      <c r="G1341" t="s">
        <v>356</v>
      </c>
      <c r="H1341" t="s">
        <v>1788</v>
      </c>
      <c r="N1341" t="s">
        <v>3137</v>
      </c>
      <c r="O1341" t="s">
        <v>12</v>
      </c>
      <c r="P1341" t="s">
        <v>13</v>
      </c>
      <c r="Q1341" t="s">
        <v>90</v>
      </c>
      <c r="R1341" s="3">
        <f t="shared" si="81"/>
        <v>0.25</v>
      </c>
      <c r="S1341">
        <v>250000</v>
      </c>
      <c r="T1341">
        <v>1997</v>
      </c>
      <c r="U1341">
        <v>7.3</v>
      </c>
      <c r="V1341" s="3">
        <f t="shared" si="82"/>
        <v>11.756513999999999</v>
      </c>
      <c r="W1341" s="3"/>
      <c r="AH1341" t="str">
        <v>Shari Springer Berman</v>
      </c>
      <c r="AI1341" s="4">
        <f t="shared" si="83"/>
        <v>5.9</v>
      </c>
    </row>
    <row r="1342" spans="1:35" x14ac:dyDescent="0.3">
      <c r="A1342" t="s">
        <v>9</v>
      </c>
      <c r="B1342" t="s">
        <v>928</v>
      </c>
      <c r="C1342">
        <v>100</v>
      </c>
      <c r="D1342">
        <v>13746550</v>
      </c>
      <c r="E1342" s="3">
        <f t="shared" si="80"/>
        <v>13.746549999999999</v>
      </c>
      <c r="F1342" t="s">
        <v>171</v>
      </c>
      <c r="G1342" t="s">
        <v>205</v>
      </c>
      <c r="H1342" t="s">
        <v>1788</v>
      </c>
      <c r="N1342" t="s">
        <v>3138</v>
      </c>
      <c r="O1342" t="s">
        <v>12</v>
      </c>
      <c r="P1342" t="s">
        <v>13</v>
      </c>
      <c r="Q1342" t="s">
        <v>90</v>
      </c>
      <c r="R1342" s="3">
        <f t="shared" si="81"/>
        <v>2</v>
      </c>
      <c r="S1342">
        <v>2000000</v>
      </c>
      <c r="T1342">
        <v>2012</v>
      </c>
      <c r="U1342">
        <v>6.1</v>
      </c>
      <c r="V1342" s="3">
        <f t="shared" si="82"/>
        <v>11.746549999999999</v>
      </c>
      <c r="W1342" s="3"/>
      <c r="AH1342" t="str">
        <v>Michael O. Sajbel</v>
      </c>
      <c r="AI1342" s="4">
        <f t="shared" si="83"/>
        <v>6.3</v>
      </c>
    </row>
    <row r="1343" spans="1:35" x14ac:dyDescent="0.3">
      <c r="A1343" t="s">
        <v>9</v>
      </c>
      <c r="B1343" t="s">
        <v>1058</v>
      </c>
      <c r="C1343">
        <v>89</v>
      </c>
      <c r="D1343">
        <v>15655665</v>
      </c>
      <c r="E1343" s="3">
        <f t="shared" si="80"/>
        <v>15.655665000000001</v>
      </c>
      <c r="F1343" t="s">
        <v>205</v>
      </c>
      <c r="G1343" t="s">
        <v>1788</v>
      </c>
      <c r="N1343" t="s">
        <v>3139</v>
      </c>
      <c r="O1343" t="s">
        <v>12</v>
      </c>
      <c r="P1343" t="s">
        <v>13</v>
      </c>
      <c r="Q1343" t="s">
        <v>14</v>
      </c>
      <c r="R1343" s="3">
        <f t="shared" si="81"/>
        <v>4</v>
      </c>
      <c r="S1343">
        <v>4000000</v>
      </c>
      <c r="T1343">
        <v>2006</v>
      </c>
      <c r="U1343">
        <v>3.1</v>
      </c>
      <c r="V1343" s="3">
        <f t="shared" si="82"/>
        <v>11.655665000000001</v>
      </c>
      <c r="W1343" s="3"/>
      <c r="AH1343" t="str">
        <v>Spencer Susser</v>
      </c>
      <c r="AI1343" s="4">
        <f t="shared" si="83"/>
        <v>7.1</v>
      </c>
    </row>
    <row r="1344" spans="1:35" x14ac:dyDescent="0.3">
      <c r="A1344" t="s">
        <v>9</v>
      </c>
      <c r="B1344" t="s">
        <v>209</v>
      </c>
      <c r="C1344">
        <v>127</v>
      </c>
      <c r="D1344">
        <v>101643008</v>
      </c>
      <c r="E1344" s="3">
        <f t="shared" si="80"/>
        <v>101.64300799999999</v>
      </c>
      <c r="F1344" t="s">
        <v>171</v>
      </c>
      <c r="G1344" t="s">
        <v>1792</v>
      </c>
      <c r="H1344" t="s">
        <v>918</v>
      </c>
      <c r="N1344" t="s">
        <v>3140</v>
      </c>
      <c r="O1344" t="s">
        <v>12</v>
      </c>
      <c r="P1344" t="s">
        <v>13</v>
      </c>
      <c r="Q1344" t="s">
        <v>14</v>
      </c>
      <c r="R1344" s="3">
        <f t="shared" si="81"/>
        <v>90</v>
      </c>
      <c r="S1344">
        <v>90000000</v>
      </c>
      <c r="T1344">
        <v>2000</v>
      </c>
      <c r="U1344">
        <v>6.5</v>
      </c>
      <c r="V1344" s="3">
        <f t="shared" si="82"/>
        <v>11.643007999999995</v>
      </c>
      <c r="W1344" s="3"/>
      <c r="AH1344" t="str">
        <v>John Putch</v>
      </c>
      <c r="AI1344" s="4">
        <f t="shared" si="83"/>
        <v>5.5</v>
      </c>
    </row>
    <row r="1345" spans="1:35" x14ac:dyDescent="0.3">
      <c r="A1345" t="s">
        <v>9</v>
      </c>
      <c r="B1345" t="s">
        <v>160</v>
      </c>
      <c r="C1345">
        <v>106</v>
      </c>
      <c r="D1345">
        <v>13622333</v>
      </c>
      <c r="E1345" s="3">
        <f t="shared" si="80"/>
        <v>13.622332999999999</v>
      </c>
      <c r="F1345" t="s">
        <v>134</v>
      </c>
      <c r="G1345" t="s">
        <v>205</v>
      </c>
      <c r="H1345" t="s">
        <v>356</v>
      </c>
      <c r="I1345" t="s">
        <v>1788</v>
      </c>
      <c r="N1345" t="s">
        <v>3141</v>
      </c>
      <c r="O1345" t="s">
        <v>306</v>
      </c>
      <c r="P1345" t="s">
        <v>317</v>
      </c>
      <c r="Q1345" t="s">
        <v>90</v>
      </c>
      <c r="R1345" s="3">
        <f t="shared" si="81"/>
        <v>2</v>
      </c>
      <c r="S1345">
        <v>2000000</v>
      </c>
      <c r="T1345">
        <v>2001</v>
      </c>
      <c r="U1345">
        <v>7.7</v>
      </c>
      <c r="V1345" s="3">
        <f t="shared" si="82"/>
        <v>11.622332999999999</v>
      </c>
      <c r="W1345" s="3"/>
      <c r="AH1345" t="str">
        <v>Arie Posin</v>
      </c>
      <c r="AI1345" s="4">
        <f t="shared" si="83"/>
        <v>7</v>
      </c>
    </row>
    <row r="1346" spans="1:35" x14ac:dyDescent="0.3">
      <c r="A1346" t="s">
        <v>9</v>
      </c>
      <c r="B1346" t="s">
        <v>432</v>
      </c>
      <c r="C1346">
        <v>121</v>
      </c>
      <c r="D1346">
        <v>17605861</v>
      </c>
      <c r="E1346" s="3">
        <f t="shared" ref="E1346:E1409" si="84">D1346/1000000</f>
        <v>17.605861000000001</v>
      </c>
      <c r="F1346" t="s">
        <v>1793</v>
      </c>
      <c r="G1346" t="s">
        <v>356</v>
      </c>
      <c r="H1346" t="s">
        <v>1794</v>
      </c>
      <c r="I1346" t="s">
        <v>918</v>
      </c>
      <c r="N1346" t="s">
        <v>3142</v>
      </c>
      <c r="O1346" t="s">
        <v>12</v>
      </c>
      <c r="P1346" t="s">
        <v>17</v>
      </c>
      <c r="Q1346" t="s">
        <v>90</v>
      </c>
      <c r="R1346" s="3">
        <f t="shared" ref="R1346:R1409" si="85">S1346/1000000</f>
        <v>6</v>
      </c>
      <c r="S1346">
        <v>6000000</v>
      </c>
      <c r="T1346">
        <v>2006</v>
      </c>
      <c r="U1346">
        <v>7.7</v>
      </c>
      <c r="V1346" s="3">
        <f t="shared" ref="V1346:V1409" si="86">E1346-R1346</f>
        <v>11.605861000000001</v>
      </c>
      <c r="W1346" s="3"/>
      <c r="AH1346" t="str">
        <v>Richard E. Grant</v>
      </c>
      <c r="AI1346" s="4">
        <f t="shared" ref="AI1346:AI1409" si="87">AVERAGEIFS($U$2:$U$3724, $B$2:$B$3724, AH1346)</f>
        <v>6.9</v>
      </c>
    </row>
    <row r="1347" spans="1:35" x14ac:dyDescent="0.3">
      <c r="A1347" t="s">
        <v>9</v>
      </c>
      <c r="B1347" t="s">
        <v>1037</v>
      </c>
      <c r="C1347">
        <v>130</v>
      </c>
      <c r="D1347">
        <v>21589307</v>
      </c>
      <c r="E1347" s="3">
        <f t="shared" si="84"/>
        <v>21.589307000000002</v>
      </c>
      <c r="F1347" t="s">
        <v>356</v>
      </c>
      <c r="N1347" t="s">
        <v>3143</v>
      </c>
      <c r="O1347" t="s">
        <v>12</v>
      </c>
      <c r="P1347" t="s">
        <v>13</v>
      </c>
      <c r="Q1347" t="s">
        <v>14</v>
      </c>
      <c r="R1347" s="3">
        <f t="shared" si="85"/>
        <v>10</v>
      </c>
      <c r="S1347">
        <v>10000000</v>
      </c>
      <c r="T1347">
        <v>2012</v>
      </c>
      <c r="U1347">
        <v>7.4</v>
      </c>
      <c r="V1347" s="3">
        <f t="shared" si="86"/>
        <v>11.589307000000002</v>
      </c>
      <c r="W1347" s="3"/>
      <c r="AH1347" t="str">
        <v>Kelly Asbury</v>
      </c>
      <c r="AI1347" s="4">
        <f t="shared" si="87"/>
        <v>7</v>
      </c>
    </row>
    <row r="1348" spans="1:35" x14ac:dyDescent="0.3">
      <c r="A1348" t="s">
        <v>9</v>
      </c>
      <c r="B1348" t="s">
        <v>963</v>
      </c>
      <c r="C1348">
        <v>104</v>
      </c>
      <c r="D1348">
        <v>31584722</v>
      </c>
      <c r="E1348" s="3">
        <f t="shared" si="84"/>
        <v>31.584721999999999</v>
      </c>
      <c r="F1348" t="s">
        <v>205</v>
      </c>
      <c r="G1348" t="s">
        <v>1788</v>
      </c>
      <c r="N1348" t="s">
        <v>3144</v>
      </c>
      <c r="O1348" t="s">
        <v>12</v>
      </c>
      <c r="P1348" t="s">
        <v>13</v>
      </c>
      <c r="Q1348" t="s">
        <v>90</v>
      </c>
      <c r="R1348" s="3">
        <f t="shared" si="85"/>
        <v>20</v>
      </c>
      <c r="S1348">
        <v>20000000</v>
      </c>
      <c r="T1348">
        <v>2010</v>
      </c>
      <c r="U1348">
        <v>6.4</v>
      </c>
      <c r="V1348" s="3">
        <f t="shared" si="86"/>
        <v>11.584721999999999</v>
      </c>
      <c r="W1348" s="3"/>
      <c r="AH1348" t="str">
        <v>Damian Nieman</v>
      </c>
      <c r="AI1348" s="4">
        <f t="shared" si="87"/>
        <v>6.4</v>
      </c>
    </row>
    <row r="1349" spans="1:35" x14ac:dyDescent="0.3">
      <c r="A1349" t="s">
        <v>9</v>
      </c>
      <c r="B1349" t="s">
        <v>1132</v>
      </c>
      <c r="C1349">
        <v>82</v>
      </c>
      <c r="D1349">
        <v>25571351</v>
      </c>
      <c r="E1349" s="3">
        <f t="shared" si="84"/>
        <v>25.571351</v>
      </c>
      <c r="F1349" t="s">
        <v>134</v>
      </c>
      <c r="G1349" t="s">
        <v>1790</v>
      </c>
      <c r="H1349" t="s">
        <v>205</v>
      </c>
      <c r="I1349" t="s">
        <v>356</v>
      </c>
      <c r="J1349" t="s">
        <v>1789</v>
      </c>
      <c r="K1349" t="s">
        <v>1791</v>
      </c>
      <c r="N1349" t="s">
        <v>3145</v>
      </c>
      <c r="O1349" t="s">
        <v>12</v>
      </c>
      <c r="P1349" t="s">
        <v>13</v>
      </c>
      <c r="Q1349" t="s">
        <v>52</v>
      </c>
      <c r="R1349" s="3">
        <f t="shared" si="85"/>
        <v>14</v>
      </c>
      <c r="S1349">
        <v>14000000</v>
      </c>
      <c r="T1349">
        <v>2002</v>
      </c>
      <c r="U1349">
        <v>6.6</v>
      </c>
      <c r="V1349" s="3">
        <f t="shared" si="86"/>
        <v>11.571351</v>
      </c>
      <c r="W1349" s="3"/>
      <c r="AH1349" t="str">
        <v>Thaddeus O'Sullivan</v>
      </c>
      <c r="AI1349" s="4">
        <f t="shared" si="87"/>
        <v>6.7</v>
      </c>
    </row>
    <row r="1350" spans="1:35" x14ac:dyDescent="0.3">
      <c r="A1350" t="s">
        <v>9</v>
      </c>
      <c r="B1350" t="s">
        <v>1283</v>
      </c>
      <c r="C1350">
        <v>103</v>
      </c>
      <c r="D1350">
        <v>22160085</v>
      </c>
      <c r="E1350" s="3">
        <f t="shared" si="84"/>
        <v>22.160084999999999</v>
      </c>
      <c r="F1350" t="s">
        <v>620</v>
      </c>
      <c r="N1350" t="s">
        <v>3146</v>
      </c>
      <c r="O1350" t="s">
        <v>12</v>
      </c>
      <c r="P1350" t="s">
        <v>13</v>
      </c>
      <c r="Q1350" t="s">
        <v>14</v>
      </c>
      <c r="R1350" s="3">
        <f t="shared" si="85"/>
        <v>10.6</v>
      </c>
      <c r="S1350">
        <v>10600000</v>
      </c>
      <c r="T1350">
        <v>2002</v>
      </c>
      <c r="U1350">
        <v>5.4</v>
      </c>
      <c r="V1350" s="3">
        <f t="shared" si="86"/>
        <v>11.560084999999999</v>
      </c>
      <c r="W1350" s="3"/>
      <c r="AH1350" t="str">
        <v>Wil Shriner</v>
      </c>
      <c r="AI1350" s="4">
        <f t="shared" si="87"/>
        <v>5.6</v>
      </c>
    </row>
    <row r="1351" spans="1:35" x14ac:dyDescent="0.3">
      <c r="A1351" t="s">
        <v>9</v>
      </c>
      <c r="B1351" t="s">
        <v>487</v>
      </c>
      <c r="C1351">
        <v>89</v>
      </c>
      <c r="D1351">
        <v>38536376</v>
      </c>
      <c r="E1351" s="3">
        <f t="shared" si="84"/>
        <v>38.536375999999997</v>
      </c>
      <c r="F1351" t="s">
        <v>171</v>
      </c>
      <c r="G1351" t="s">
        <v>134</v>
      </c>
      <c r="H1351" t="s">
        <v>205</v>
      </c>
      <c r="I1351" t="s">
        <v>1789</v>
      </c>
      <c r="J1351" t="s">
        <v>1787</v>
      </c>
      <c r="N1351" t="s">
        <v>3147</v>
      </c>
      <c r="O1351" t="s">
        <v>12</v>
      </c>
      <c r="P1351" t="s">
        <v>13</v>
      </c>
      <c r="Q1351" t="s">
        <v>24</v>
      </c>
      <c r="R1351" s="3">
        <f t="shared" si="85"/>
        <v>27</v>
      </c>
      <c r="S1351">
        <v>27000000</v>
      </c>
      <c r="T1351">
        <v>2011</v>
      </c>
      <c r="U1351">
        <v>3.6</v>
      </c>
      <c r="V1351" s="3">
        <f t="shared" si="86"/>
        <v>11.536375999999997</v>
      </c>
      <c r="W1351" s="3"/>
      <c r="AH1351" t="str">
        <v>Anand Tucker</v>
      </c>
      <c r="AI1351" s="4">
        <f t="shared" si="87"/>
        <v>6.65</v>
      </c>
    </row>
    <row r="1352" spans="1:35" x14ac:dyDescent="0.3">
      <c r="A1352" t="s">
        <v>9</v>
      </c>
      <c r="B1352" t="s">
        <v>414</v>
      </c>
      <c r="C1352">
        <v>96</v>
      </c>
      <c r="D1352">
        <v>39514713</v>
      </c>
      <c r="E1352" s="3">
        <f t="shared" si="84"/>
        <v>39.514713</v>
      </c>
      <c r="F1352" t="s">
        <v>205</v>
      </c>
      <c r="G1352" t="s">
        <v>1789</v>
      </c>
      <c r="H1352" t="s">
        <v>1786</v>
      </c>
      <c r="N1352" t="s">
        <v>3148</v>
      </c>
      <c r="O1352" t="s">
        <v>12</v>
      </c>
      <c r="P1352" t="s">
        <v>13</v>
      </c>
      <c r="Q1352" t="s">
        <v>24</v>
      </c>
      <c r="R1352" s="3">
        <f t="shared" si="85"/>
        <v>28</v>
      </c>
      <c r="S1352">
        <v>28000000</v>
      </c>
      <c r="T1352">
        <v>1993</v>
      </c>
      <c r="U1352">
        <v>6.7</v>
      </c>
      <c r="V1352" s="3">
        <f t="shared" si="86"/>
        <v>11.514713</v>
      </c>
      <c r="W1352" s="3"/>
      <c r="AH1352" t="str">
        <v>Alister Grierson</v>
      </c>
      <c r="AI1352" s="4">
        <f t="shared" si="87"/>
        <v>5.9</v>
      </c>
    </row>
    <row r="1353" spans="1:35" x14ac:dyDescent="0.3">
      <c r="A1353" t="s">
        <v>9</v>
      </c>
      <c r="B1353" t="s">
        <v>460</v>
      </c>
      <c r="C1353">
        <v>95</v>
      </c>
      <c r="D1353">
        <v>25482931</v>
      </c>
      <c r="E1353" s="3">
        <f t="shared" si="84"/>
        <v>25.482931000000001</v>
      </c>
      <c r="F1353" t="s">
        <v>171</v>
      </c>
      <c r="G1353" t="s">
        <v>205</v>
      </c>
      <c r="H1353" t="s">
        <v>1792</v>
      </c>
      <c r="I1353" t="s">
        <v>918</v>
      </c>
      <c r="N1353" t="s">
        <v>3149</v>
      </c>
      <c r="O1353" t="s">
        <v>12</v>
      </c>
      <c r="P1353" t="s">
        <v>13</v>
      </c>
      <c r="Q1353" t="s">
        <v>90</v>
      </c>
      <c r="R1353" s="3">
        <f t="shared" si="85"/>
        <v>14</v>
      </c>
      <c r="S1353">
        <v>14000000</v>
      </c>
      <c r="T1353">
        <v>2002</v>
      </c>
      <c r="U1353">
        <v>5.7</v>
      </c>
      <c r="V1353" s="3">
        <f t="shared" si="86"/>
        <v>11.482931000000001</v>
      </c>
      <c r="W1353" s="3"/>
      <c r="AH1353" t="str">
        <v>Harley Cokeliss</v>
      </c>
      <c r="AI1353" s="4">
        <f t="shared" si="87"/>
        <v>5.6</v>
      </c>
    </row>
    <row r="1354" spans="1:35" x14ac:dyDescent="0.3">
      <c r="A1354" t="s">
        <v>9</v>
      </c>
      <c r="B1354" t="s">
        <v>1306</v>
      </c>
      <c r="C1354">
        <v>100</v>
      </c>
      <c r="D1354">
        <v>11529368</v>
      </c>
      <c r="E1354" s="3">
        <f t="shared" si="84"/>
        <v>11.529368</v>
      </c>
      <c r="F1354" t="s">
        <v>205</v>
      </c>
      <c r="G1354" t="s">
        <v>20</v>
      </c>
      <c r="H1354" t="s">
        <v>356</v>
      </c>
      <c r="N1354" t="s">
        <v>3150</v>
      </c>
      <c r="O1354" t="s">
        <v>12</v>
      </c>
      <c r="P1354" t="s">
        <v>13</v>
      </c>
      <c r="Q1354" t="s">
        <v>24</v>
      </c>
      <c r="R1354" s="3">
        <f t="shared" si="85"/>
        <v>6.5000000000000002E-2</v>
      </c>
      <c r="S1354">
        <v>65000</v>
      </c>
      <c r="T1354">
        <v>2004</v>
      </c>
      <c r="U1354">
        <v>7.3</v>
      </c>
      <c r="V1354" s="3">
        <f t="shared" si="86"/>
        <v>11.464368</v>
      </c>
      <c r="W1354" s="3"/>
      <c r="AH1354" t="str">
        <v>Stephen Milburn Anderson</v>
      </c>
      <c r="AI1354" s="4">
        <f t="shared" si="87"/>
        <v>6</v>
      </c>
    </row>
    <row r="1355" spans="1:35" x14ac:dyDescent="0.3">
      <c r="A1355" t="s">
        <v>9</v>
      </c>
      <c r="B1355" t="s">
        <v>1089</v>
      </c>
      <c r="C1355">
        <v>134</v>
      </c>
      <c r="D1355">
        <v>22954968</v>
      </c>
      <c r="E1355" s="3">
        <f t="shared" si="84"/>
        <v>22.954968000000001</v>
      </c>
      <c r="F1355" t="s">
        <v>356</v>
      </c>
      <c r="G1355" t="s">
        <v>1788</v>
      </c>
      <c r="N1355" t="s">
        <v>3151</v>
      </c>
      <c r="O1355" t="s">
        <v>12</v>
      </c>
      <c r="P1355" t="s">
        <v>17</v>
      </c>
      <c r="Q1355" t="s">
        <v>24</v>
      </c>
      <c r="R1355" s="3">
        <f t="shared" si="85"/>
        <v>11.5</v>
      </c>
      <c r="S1355">
        <v>11500000</v>
      </c>
      <c r="T1355">
        <v>1993</v>
      </c>
      <c r="U1355">
        <v>7.9</v>
      </c>
      <c r="V1355" s="3">
        <f t="shared" si="86"/>
        <v>11.454968000000001</v>
      </c>
      <c r="W1355" s="3"/>
      <c r="AH1355" t="str">
        <v>Terence Davies</v>
      </c>
      <c r="AI1355" s="4">
        <f t="shared" si="87"/>
        <v>7.1</v>
      </c>
    </row>
    <row r="1356" spans="1:35" x14ac:dyDescent="0.3">
      <c r="A1356" t="s">
        <v>9</v>
      </c>
      <c r="B1356" t="s">
        <v>376</v>
      </c>
      <c r="C1356">
        <v>124</v>
      </c>
      <c r="D1356">
        <v>36447959</v>
      </c>
      <c r="E1356" s="3">
        <f t="shared" si="84"/>
        <v>36.447958999999997</v>
      </c>
      <c r="F1356" t="s">
        <v>1793</v>
      </c>
      <c r="G1356" t="s">
        <v>356</v>
      </c>
      <c r="H1356" t="s">
        <v>1797</v>
      </c>
      <c r="N1356" t="s">
        <v>3152</v>
      </c>
      <c r="O1356" t="s">
        <v>12</v>
      </c>
      <c r="P1356" t="s">
        <v>13</v>
      </c>
      <c r="Q1356" t="s">
        <v>24</v>
      </c>
      <c r="R1356" s="3">
        <f t="shared" si="85"/>
        <v>25</v>
      </c>
      <c r="S1356">
        <v>25000000</v>
      </c>
      <c r="T1356">
        <v>2014</v>
      </c>
      <c r="U1356">
        <v>7</v>
      </c>
      <c r="V1356" s="3">
        <f t="shared" si="86"/>
        <v>11.447958999999997</v>
      </c>
      <c r="W1356" s="3"/>
      <c r="AH1356" t="str">
        <v>Ruairi Robinson</v>
      </c>
      <c r="AI1356" s="4">
        <f t="shared" si="87"/>
        <v>5.5</v>
      </c>
    </row>
    <row r="1357" spans="1:35" x14ac:dyDescent="0.3">
      <c r="A1357" t="s">
        <v>9</v>
      </c>
      <c r="B1357" t="s">
        <v>1119</v>
      </c>
      <c r="C1357">
        <v>90</v>
      </c>
      <c r="D1357">
        <v>26421314</v>
      </c>
      <c r="E1357" s="3">
        <f t="shared" si="84"/>
        <v>26.421313999999999</v>
      </c>
      <c r="F1357" t="s">
        <v>134</v>
      </c>
      <c r="G1357" t="s">
        <v>1786</v>
      </c>
      <c r="H1357" t="s">
        <v>620</v>
      </c>
      <c r="I1357" t="s">
        <v>1796</v>
      </c>
      <c r="J1357" t="s">
        <v>918</v>
      </c>
      <c r="N1357" t="s">
        <v>3153</v>
      </c>
      <c r="O1357" t="s">
        <v>12</v>
      </c>
      <c r="P1357" t="s">
        <v>13</v>
      </c>
      <c r="Q1357" t="s">
        <v>90</v>
      </c>
      <c r="R1357" s="3">
        <f t="shared" si="85"/>
        <v>15</v>
      </c>
      <c r="S1357">
        <v>15000000</v>
      </c>
      <c r="T1357">
        <v>2000</v>
      </c>
      <c r="U1357">
        <v>4</v>
      </c>
      <c r="V1357" s="3">
        <f t="shared" si="86"/>
        <v>11.421313999999999</v>
      </c>
      <c r="W1357" s="3"/>
      <c r="AH1357" t="str">
        <v>Andy Garcia</v>
      </c>
      <c r="AI1357" s="4">
        <f t="shared" si="87"/>
        <v>6.7</v>
      </c>
    </row>
    <row r="1358" spans="1:35" x14ac:dyDescent="0.3">
      <c r="A1358" t="s">
        <v>9</v>
      </c>
      <c r="B1358" t="s">
        <v>771</v>
      </c>
      <c r="C1358">
        <v>111</v>
      </c>
      <c r="D1358">
        <v>41407470</v>
      </c>
      <c r="E1358" s="3">
        <f t="shared" si="84"/>
        <v>41.407470000000004</v>
      </c>
      <c r="F1358" t="s">
        <v>205</v>
      </c>
      <c r="G1358" t="s">
        <v>356</v>
      </c>
      <c r="H1358" t="s">
        <v>1789</v>
      </c>
      <c r="N1358" t="s">
        <v>3154</v>
      </c>
      <c r="O1358" t="s">
        <v>12</v>
      </c>
      <c r="P1358" t="s">
        <v>13</v>
      </c>
      <c r="Q1358" t="s">
        <v>24</v>
      </c>
      <c r="R1358" s="3">
        <f t="shared" si="85"/>
        <v>30</v>
      </c>
      <c r="S1358">
        <v>30000000</v>
      </c>
      <c r="T1358">
        <v>2003</v>
      </c>
      <c r="U1358">
        <v>7.6</v>
      </c>
      <c r="V1358" s="3">
        <f t="shared" si="86"/>
        <v>11.407470000000004</v>
      </c>
      <c r="W1358" s="3"/>
      <c r="AH1358" t="str">
        <v>Craig Bolotin</v>
      </c>
      <c r="AI1358" s="4">
        <f t="shared" si="87"/>
        <v>6</v>
      </c>
    </row>
    <row r="1359" spans="1:35" x14ac:dyDescent="0.3">
      <c r="A1359" t="s">
        <v>9</v>
      </c>
      <c r="B1359" t="s">
        <v>673</v>
      </c>
      <c r="C1359">
        <v>155</v>
      </c>
      <c r="D1359">
        <v>26384919</v>
      </c>
      <c r="E1359" s="3">
        <f t="shared" si="84"/>
        <v>26.384919</v>
      </c>
      <c r="F1359" t="s">
        <v>356</v>
      </c>
      <c r="N1359" t="s">
        <v>3155</v>
      </c>
      <c r="O1359" t="s">
        <v>12</v>
      </c>
      <c r="P1359" t="s">
        <v>13</v>
      </c>
      <c r="Q1359" t="s">
        <v>90</v>
      </c>
      <c r="R1359" s="3">
        <f t="shared" si="85"/>
        <v>15</v>
      </c>
      <c r="S1359">
        <v>15000000</v>
      </c>
      <c r="T1359">
        <v>1997</v>
      </c>
      <c r="U1359">
        <v>7.9</v>
      </c>
      <c r="V1359" s="3">
        <f t="shared" si="86"/>
        <v>11.384919</v>
      </c>
      <c r="W1359" s="3"/>
      <c r="AH1359" t="str">
        <v>Andrew Bergman</v>
      </c>
      <c r="AI1359" s="4">
        <f t="shared" si="87"/>
        <v>4.8</v>
      </c>
    </row>
    <row r="1360" spans="1:35" x14ac:dyDescent="0.3">
      <c r="A1360" t="s">
        <v>9</v>
      </c>
      <c r="B1360" t="s">
        <v>629</v>
      </c>
      <c r="C1360">
        <v>97</v>
      </c>
      <c r="D1360">
        <v>21371425</v>
      </c>
      <c r="E1360" s="3">
        <f t="shared" si="84"/>
        <v>21.371424999999999</v>
      </c>
      <c r="F1360" t="s">
        <v>171</v>
      </c>
      <c r="G1360" t="s">
        <v>1787</v>
      </c>
      <c r="H1360" t="s">
        <v>918</v>
      </c>
      <c r="N1360" t="s">
        <v>3156</v>
      </c>
      <c r="O1360" t="s">
        <v>12</v>
      </c>
      <c r="P1360" t="s">
        <v>13</v>
      </c>
      <c r="Q1360" t="s">
        <v>14</v>
      </c>
      <c r="R1360" s="3">
        <f t="shared" si="85"/>
        <v>10</v>
      </c>
      <c r="S1360">
        <v>10000000</v>
      </c>
      <c r="T1360">
        <v>2010</v>
      </c>
      <c r="U1360">
        <v>4.4000000000000004</v>
      </c>
      <c r="V1360" s="3">
        <f t="shared" si="86"/>
        <v>11.371424999999999</v>
      </c>
      <c r="W1360" s="3"/>
      <c r="AH1360" t="str">
        <v>Dexter Fletcher</v>
      </c>
      <c r="AI1360" s="4">
        <f t="shared" si="87"/>
        <v>7.5</v>
      </c>
    </row>
    <row r="1361" spans="1:35" x14ac:dyDescent="0.3">
      <c r="A1361" t="s">
        <v>9</v>
      </c>
      <c r="B1361" t="s">
        <v>240</v>
      </c>
      <c r="C1361">
        <v>85</v>
      </c>
      <c r="D1361">
        <v>66365290</v>
      </c>
      <c r="E1361" s="3">
        <f t="shared" si="84"/>
        <v>66.365290000000002</v>
      </c>
      <c r="F1361" t="s">
        <v>205</v>
      </c>
      <c r="N1361" t="s">
        <v>3157</v>
      </c>
      <c r="O1361" t="s">
        <v>12</v>
      </c>
      <c r="P1361" t="s">
        <v>13</v>
      </c>
      <c r="Q1361" t="s">
        <v>14</v>
      </c>
      <c r="R1361" s="3">
        <f t="shared" si="85"/>
        <v>55</v>
      </c>
      <c r="S1361">
        <v>55000000</v>
      </c>
      <c r="T1361">
        <v>1999</v>
      </c>
      <c r="U1361">
        <v>6.4</v>
      </c>
      <c r="V1361" s="3">
        <f t="shared" si="86"/>
        <v>11.365290000000002</v>
      </c>
      <c r="W1361" s="3"/>
      <c r="AH1361" t="str">
        <v>Ol Parker</v>
      </c>
      <c r="AI1361" s="4">
        <f t="shared" si="87"/>
        <v>6.9</v>
      </c>
    </row>
    <row r="1362" spans="1:35" x14ac:dyDescent="0.3">
      <c r="A1362" t="s">
        <v>9</v>
      </c>
      <c r="B1362" t="s">
        <v>199</v>
      </c>
      <c r="C1362">
        <v>113</v>
      </c>
      <c r="D1362">
        <v>91188905</v>
      </c>
      <c r="E1362" s="3">
        <f t="shared" si="84"/>
        <v>91.188905000000005</v>
      </c>
      <c r="F1362" t="s">
        <v>1786</v>
      </c>
      <c r="G1362" t="s">
        <v>620</v>
      </c>
      <c r="H1362" t="s">
        <v>1796</v>
      </c>
      <c r="I1362" t="s">
        <v>918</v>
      </c>
      <c r="N1362" t="s">
        <v>3158</v>
      </c>
      <c r="O1362" t="s">
        <v>12</v>
      </c>
      <c r="P1362" t="s">
        <v>13</v>
      </c>
      <c r="Q1362" t="s">
        <v>14</v>
      </c>
      <c r="R1362" s="3">
        <f t="shared" si="85"/>
        <v>80</v>
      </c>
      <c r="S1362">
        <v>80000000</v>
      </c>
      <c r="T1362">
        <v>1999</v>
      </c>
      <c r="U1362">
        <v>4.9000000000000004</v>
      </c>
      <c r="V1362" s="3">
        <f t="shared" si="86"/>
        <v>11.188905000000005</v>
      </c>
      <c r="W1362" s="3"/>
      <c r="AH1362" t="str">
        <v>Jeff Schaffer</v>
      </c>
      <c r="AI1362" s="4">
        <f t="shared" si="87"/>
        <v>6.6</v>
      </c>
    </row>
    <row r="1363" spans="1:35" x14ac:dyDescent="0.3">
      <c r="A1363" t="s">
        <v>9</v>
      </c>
      <c r="B1363" t="s">
        <v>1120</v>
      </c>
      <c r="C1363">
        <v>103</v>
      </c>
      <c r="D1363">
        <v>26161406</v>
      </c>
      <c r="E1363" s="3">
        <f t="shared" si="84"/>
        <v>26.161405999999999</v>
      </c>
      <c r="F1363" t="s">
        <v>134</v>
      </c>
      <c r="G1363" t="s">
        <v>205</v>
      </c>
      <c r="H1363" t="s">
        <v>1789</v>
      </c>
      <c r="I1363" t="s">
        <v>1786</v>
      </c>
      <c r="N1363" t="s">
        <v>3159</v>
      </c>
      <c r="O1363" t="s">
        <v>12</v>
      </c>
      <c r="P1363" t="s">
        <v>13</v>
      </c>
      <c r="Q1363" t="s">
        <v>52</v>
      </c>
      <c r="R1363" s="3">
        <f t="shared" si="85"/>
        <v>15</v>
      </c>
      <c r="S1363">
        <v>15000000</v>
      </c>
      <c r="T1363">
        <v>2010</v>
      </c>
      <c r="U1363">
        <v>6.7</v>
      </c>
      <c r="V1363" s="3">
        <f t="shared" si="86"/>
        <v>11.161405999999999</v>
      </c>
      <c r="W1363" s="3"/>
      <c r="AH1363" t="str">
        <v>David Jacobson</v>
      </c>
      <c r="AI1363" s="4">
        <f t="shared" si="87"/>
        <v>6.5</v>
      </c>
    </row>
    <row r="1364" spans="1:35" x14ac:dyDescent="0.3">
      <c r="A1364" t="s">
        <v>9</v>
      </c>
      <c r="B1364" t="s">
        <v>459</v>
      </c>
      <c r="C1364">
        <v>113</v>
      </c>
      <c r="D1364">
        <v>31146570</v>
      </c>
      <c r="E1364" s="3">
        <f t="shared" si="84"/>
        <v>31.146570000000001</v>
      </c>
      <c r="F1364" t="s">
        <v>356</v>
      </c>
      <c r="G1364" t="s">
        <v>918</v>
      </c>
      <c r="N1364" t="s">
        <v>3160</v>
      </c>
      <c r="O1364" t="s">
        <v>12</v>
      </c>
      <c r="P1364" t="s">
        <v>13</v>
      </c>
      <c r="Q1364" t="s">
        <v>90</v>
      </c>
      <c r="R1364" s="3">
        <f t="shared" si="85"/>
        <v>20</v>
      </c>
      <c r="S1364">
        <v>20000000</v>
      </c>
      <c r="T1364">
        <v>2010</v>
      </c>
      <c r="U1364">
        <v>6.9</v>
      </c>
      <c r="V1364" s="3">
        <f t="shared" si="86"/>
        <v>11.146570000000001</v>
      </c>
      <c r="W1364" s="3"/>
      <c r="AH1364" t="str">
        <v>Don Scardino</v>
      </c>
      <c r="AI1364" s="4">
        <f t="shared" si="87"/>
        <v>5.9</v>
      </c>
    </row>
    <row r="1365" spans="1:35" x14ac:dyDescent="0.3">
      <c r="A1365" t="s">
        <v>9</v>
      </c>
      <c r="B1365" t="s">
        <v>291</v>
      </c>
      <c r="C1365">
        <v>101</v>
      </c>
      <c r="D1365">
        <v>38122105</v>
      </c>
      <c r="E1365" s="3">
        <f t="shared" si="84"/>
        <v>38.122104999999998</v>
      </c>
      <c r="F1365" t="s">
        <v>171</v>
      </c>
      <c r="G1365" t="s">
        <v>1792</v>
      </c>
      <c r="H1365" t="s">
        <v>1787</v>
      </c>
      <c r="I1365" t="s">
        <v>918</v>
      </c>
      <c r="N1365" t="s">
        <v>3161</v>
      </c>
      <c r="O1365" t="s">
        <v>12</v>
      </c>
      <c r="P1365" t="s">
        <v>13</v>
      </c>
      <c r="Q1365" t="s">
        <v>90</v>
      </c>
      <c r="R1365" s="3">
        <f t="shared" si="85"/>
        <v>27</v>
      </c>
      <c r="S1365">
        <v>27000000</v>
      </c>
      <c r="T1365">
        <v>1987</v>
      </c>
      <c r="U1365">
        <v>6.6</v>
      </c>
      <c r="V1365" s="3">
        <f t="shared" si="86"/>
        <v>11.122104999999998</v>
      </c>
      <c r="W1365" s="3"/>
      <c r="AH1365" t="str">
        <v>Walter Hill</v>
      </c>
      <c r="AI1365" s="4">
        <f t="shared" si="87"/>
        <v>5.5333333333333341</v>
      </c>
    </row>
    <row r="1366" spans="1:35" x14ac:dyDescent="0.3">
      <c r="A1366" t="s">
        <v>9</v>
      </c>
      <c r="B1366" t="s">
        <v>416</v>
      </c>
      <c r="C1366">
        <v>98</v>
      </c>
      <c r="D1366">
        <v>61112916</v>
      </c>
      <c r="E1366" s="3">
        <f t="shared" si="84"/>
        <v>61.112915999999998</v>
      </c>
      <c r="F1366" t="s">
        <v>205</v>
      </c>
      <c r="G1366" t="s">
        <v>1789</v>
      </c>
      <c r="H1366" t="s">
        <v>1786</v>
      </c>
      <c r="N1366" t="s">
        <v>3162</v>
      </c>
      <c r="O1366" t="s">
        <v>12</v>
      </c>
      <c r="P1366" t="s">
        <v>13</v>
      </c>
      <c r="Q1366" t="s">
        <v>24</v>
      </c>
      <c r="R1366" s="3">
        <f t="shared" si="85"/>
        <v>50</v>
      </c>
      <c r="S1366">
        <v>50000000</v>
      </c>
      <c r="T1366">
        <v>2006</v>
      </c>
      <c r="U1366">
        <v>4.4000000000000004</v>
      </c>
      <c r="V1366" s="3">
        <f t="shared" si="86"/>
        <v>11.112915999999998</v>
      </c>
      <c r="W1366" s="3"/>
      <c r="AH1366" t="str">
        <v>Keith Gordon</v>
      </c>
      <c r="AI1366" s="4">
        <f t="shared" si="87"/>
        <v>5.6</v>
      </c>
    </row>
    <row r="1367" spans="1:35" x14ac:dyDescent="0.3">
      <c r="A1367" t="s">
        <v>9</v>
      </c>
      <c r="B1367" t="s">
        <v>151</v>
      </c>
      <c r="C1367">
        <v>87</v>
      </c>
      <c r="D1367">
        <v>43095600</v>
      </c>
      <c r="E1367" s="3">
        <f t="shared" si="84"/>
        <v>43.095599999999997</v>
      </c>
      <c r="F1367" t="s">
        <v>171</v>
      </c>
      <c r="G1367" t="s">
        <v>1792</v>
      </c>
      <c r="H1367" t="s">
        <v>918</v>
      </c>
      <c r="N1367" t="s">
        <v>3163</v>
      </c>
      <c r="O1367" t="s">
        <v>12</v>
      </c>
      <c r="P1367" t="s">
        <v>184</v>
      </c>
      <c r="Q1367" t="s">
        <v>14</v>
      </c>
      <c r="R1367" s="3">
        <f t="shared" si="85"/>
        <v>32</v>
      </c>
      <c r="S1367">
        <v>32000000</v>
      </c>
      <c r="T1367">
        <v>2005</v>
      </c>
      <c r="U1367">
        <v>6.3</v>
      </c>
      <c r="V1367" s="3">
        <f t="shared" si="86"/>
        <v>11.095599999999997</v>
      </c>
      <c r="W1367" s="3"/>
      <c r="AH1367" t="str">
        <v>Tom Brady</v>
      </c>
      <c r="AI1367" s="4">
        <f t="shared" si="87"/>
        <v>3.3</v>
      </c>
    </row>
    <row r="1368" spans="1:35" x14ac:dyDescent="0.3">
      <c r="A1368" t="s">
        <v>9</v>
      </c>
      <c r="B1368" t="s">
        <v>35</v>
      </c>
      <c r="C1368">
        <v>201</v>
      </c>
      <c r="D1368">
        <v>218051260</v>
      </c>
      <c r="E1368" s="3">
        <f t="shared" si="84"/>
        <v>218.05126000000001</v>
      </c>
      <c r="F1368" t="s">
        <v>171</v>
      </c>
      <c r="G1368" t="s">
        <v>134</v>
      </c>
      <c r="H1368" t="s">
        <v>356</v>
      </c>
      <c r="I1368" t="s">
        <v>1788</v>
      </c>
      <c r="N1368" t="s">
        <v>3164</v>
      </c>
      <c r="O1368" t="s">
        <v>12</v>
      </c>
      <c r="P1368" t="s">
        <v>36</v>
      </c>
      <c r="Q1368" t="s">
        <v>14</v>
      </c>
      <c r="R1368" s="3">
        <f t="shared" si="85"/>
        <v>207</v>
      </c>
      <c r="S1368">
        <v>207000000</v>
      </c>
      <c r="T1368">
        <v>2005</v>
      </c>
      <c r="U1368">
        <v>7.2</v>
      </c>
      <c r="V1368" s="3">
        <f t="shared" si="86"/>
        <v>11.051260000000013</v>
      </c>
      <c r="W1368" s="3"/>
      <c r="AH1368" t="str">
        <v>MÃ¥ns MÃ¥rlind</v>
      </c>
      <c r="AI1368" s="4">
        <f t="shared" si="87"/>
        <v>6.4</v>
      </c>
    </row>
    <row r="1369" spans="1:35" x14ac:dyDescent="0.3">
      <c r="A1369" t="s">
        <v>9</v>
      </c>
      <c r="B1369" t="s">
        <v>1351</v>
      </c>
      <c r="C1369">
        <v>91</v>
      </c>
      <c r="D1369">
        <v>20035310</v>
      </c>
      <c r="E1369" s="3">
        <f t="shared" si="84"/>
        <v>20.035309999999999</v>
      </c>
      <c r="F1369" t="s">
        <v>205</v>
      </c>
      <c r="G1369" t="s">
        <v>356</v>
      </c>
      <c r="H1369" t="s">
        <v>1788</v>
      </c>
      <c r="N1369" t="s">
        <v>3165</v>
      </c>
      <c r="O1369" t="s">
        <v>12</v>
      </c>
      <c r="P1369" t="s">
        <v>13</v>
      </c>
      <c r="Q1369" t="s">
        <v>14</v>
      </c>
      <c r="R1369" s="3">
        <f t="shared" si="85"/>
        <v>9</v>
      </c>
      <c r="S1369">
        <v>9000000</v>
      </c>
      <c r="T1369">
        <v>2000</v>
      </c>
      <c r="U1369">
        <v>4.9000000000000004</v>
      </c>
      <c r="V1369" s="3">
        <f t="shared" si="86"/>
        <v>11.035309999999999</v>
      </c>
      <c r="W1369" s="3"/>
      <c r="AH1369" t="str">
        <v>Andrew Currie</v>
      </c>
      <c r="AI1369" s="4">
        <f t="shared" si="87"/>
        <v>6.8</v>
      </c>
    </row>
    <row r="1370" spans="1:35" x14ac:dyDescent="0.3">
      <c r="A1370" t="s">
        <v>9</v>
      </c>
      <c r="B1370" t="s">
        <v>190</v>
      </c>
      <c r="C1370">
        <v>95</v>
      </c>
      <c r="D1370">
        <v>16017403</v>
      </c>
      <c r="E1370" s="3">
        <f t="shared" si="84"/>
        <v>16.017403000000002</v>
      </c>
      <c r="F1370" t="s">
        <v>356</v>
      </c>
      <c r="G1370" t="s">
        <v>1788</v>
      </c>
      <c r="H1370" t="s">
        <v>918</v>
      </c>
      <c r="N1370" t="s">
        <v>3166</v>
      </c>
      <c r="O1370" t="s">
        <v>12</v>
      </c>
      <c r="P1370" t="s">
        <v>13</v>
      </c>
      <c r="Q1370" t="s">
        <v>90</v>
      </c>
      <c r="R1370" s="3">
        <f t="shared" si="85"/>
        <v>5</v>
      </c>
      <c r="S1370">
        <v>5000000</v>
      </c>
      <c r="T1370">
        <v>2001</v>
      </c>
      <c r="U1370">
        <v>6.2</v>
      </c>
      <c r="V1370" s="3">
        <f t="shared" si="86"/>
        <v>11.017403000000002</v>
      </c>
      <c r="W1370" s="3"/>
      <c r="AH1370" t="str">
        <v>Camille Delamarre</v>
      </c>
      <c r="AI1370" s="4">
        <f t="shared" si="87"/>
        <v>5.4</v>
      </c>
    </row>
    <row r="1371" spans="1:35" x14ac:dyDescent="0.3">
      <c r="A1371" t="s">
        <v>9</v>
      </c>
      <c r="B1371" t="s">
        <v>679</v>
      </c>
      <c r="C1371">
        <v>96</v>
      </c>
      <c r="D1371">
        <v>48006503</v>
      </c>
      <c r="E1371" s="3">
        <f t="shared" si="84"/>
        <v>48.006503000000002</v>
      </c>
      <c r="F1371" t="s">
        <v>134</v>
      </c>
      <c r="G1371" t="s">
        <v>205</v>
      </c>
      <c r="H1371" t="s">
        <v>1789</v>
      </c>
      <c r="I1371" t="s">
        <v>1786</v>
      </c>
      <c r="N1371" t="s">
        <v>3167</v>
      </c>
      <c r="O1371" t="s">
        <v>12</v>
      </c>
      <c r="P1371" t="s">
        <v>13</v>
      </c>
      <c r="Q1371" t="s">
        <v>24</v>
      </c>
      <c r="R1371" s="3">
        <f t="shared" si="85"/>
        <v>37</v>
      </c>
      <c r="S1371">
        <v>37000000</v>
      </c>
      <c r="T1371">
        <v>2008</v>
      </c>
      <c r="U1371">
        <v>6</v>
      </c>
      <c r="V1371" s="3">
        <f t="shared" si="86"/>
        <v>11.006503000000002</v>
      </c>
      <c r="W1371" s="3"/>
      <c r="AH1371" t="str">
        <v>Andrew Wilson</v>
      </c>
      <c r="AI1371" s="4">
        <f t="shared" si="87"/>
        <v>5.5</v>
      </c>
    </row>
    <row r="1372" spans="1:35" x14ac:dyDescent="0.3">
      <c r="A1372" t="s">
        <v>9</v>
      </c>
      <c r="B1372" t="s">
        <v>353</v>
      </c>
      <c r="C1372">
        <v>94</v>
      </c>
      <c r="D1372">
        <v>36985501</v>
      </c>
      <c r="E1372" s="3">
        <f t="shared" si="84"/>
        <v>36.985500999999999</v>
      </c>
      <c r="F1372" t="s">
        <v>171</v>
      </c>
      <c r="G1372" t="s">
        <v>134</v>
      </c>
      <c r="H1372" t="s">
        <v>205</v>
      </c>
      <c r="I1372" t="s">
        <v>1787</v>
      </c>
      <c r="J1372" t="s">
        <v>918</v>
      </c>
      <c r="N1372" t="s">
        <v>3168</v>
      </c>
      <c r="O1372" t="s">
        <v>12</v>
      </c>
      <c r="P1372" t="s">
        <v>13</v>
      </c>
      <c r="Q1372" t="s">
        <v>24</v>
      </c>
      <c r="R1372" s="3">
        <f t="shared" si="85"/>
        <v>26</v>
      </c>
      <c r="S1372">
        <v>26000000</v>
      </c>
      <c r="T1372">
        <v>2002</v>
      </c>
      <c r="U1372">
        <v>5.2</v>
      </c>
      <c r="V1372" s="3">
        <f t="shared" si="86"/>
        <v>10.985500999999999</v>
      </c>
      <c r="W1372" s="3"/>
      <c r="AH1372" t="str">
        <v>Marc SchÃ¶lermann</v>
      </c>
      <c r="AI1372" s="4">
        <f t="shared" si="87"/>
        <v>6</v>
      </c>
    </row>
    <row r="1373" spans="1:35" x14ac:dyDescent="0.3">
      <c r="A1373" t="s">
        <v>9</v>
      </c>
      <c r="B1373" t="s">
        <v>1647</v>
      </c>
      <c r="C1373">
        <v>93</v>
      </c>
      <c r="D1373">
        <v>12784397</v>
      </c>
      <c r="E1373" s="3">
        <f t="shared" si="84"/>
        <v>12.784397</v>
      </c>
      <c r="F1373" t="s">
        <v>356</v>
      </c>
      <c r="G1373" t="s">
        <v>1786</v>
      </c>
      <c r="N1373" t="s">
        <v>3169</v>
      </c>
      <c r="O1373" t="s">
        <v>12</v>
      </c>
      <c r="P1373" t="s">
        <v>13</v>
      </c>
      <c r="Q1373" t="s">
        <v>14</v>
      </c>
      <c r="R1373" s="3">
        <f t="shared" si="85"/>
        <v>1.8</v>
      </c>
      <c r="S1373">
        <v>1800000</v>
      </c>
      <c r="T1373">
        <v>2012</v>
      </c>
      <c r="U1373">
        <v>7.3</v>
      </c>
      <c r="V1373" s="3">
        <f t="shared" si="86"/>
        <v>10.984397</v>
      </c>
      <c r="W1373" s="3"/>
      <c r="AH1373" t="str">
        <v>Julio DePietro</v>
      </c>
      <c r="AI1373" s="4">
        <f t="shared" si="87"/>
        <v>5.9</v>
      </c>
    </row>
    <row r="1374" spans="1:35" x14ac:dyDescent="0.3">
      <c r="A1374" t="s">
        <v>9</v>
      </c>
      <c r="B1374" t="s">
        <v>450</v>
      </c>
      <c r="C1374">
        <v>121</v>
      </c>
      <c r="D1374">
        <v>22905674</v>
      </c>
      <c r="E1374" s="3">
        <f t="shared" si="84"/>
        <v>22.905674000000001</v>
      </c>
      <c r="F1374" t="s">
        <v>1792</v>
      </c>
      <c r="G1374" t="s">
        <v>356</v>
      </c>
      <c r="N1374" t="s">
        <v>3170</v>
      </c>
      <c r="O1374" t="s">
        <v>12</v>
      </c>
      <c r="P1374" t="s">
        <v>13</v>
      </c>
      <c r="Q1374" t="s">
        <v>90</v>
      </c>
      <c r="R1374" s="3">
        <f t="shared" si="85"/>
        <v>12</v>
      </c>
      <c r="S1374">
        <v>12000000</v>
      </c>
      <c r="T1374">
        <v>1998</v>
      </c>
      <c r="U1374">
        <v>7.4</v>
      </c>
      <c r="V1374" s="3">
        <f t="shared" si="86"/>
        <v>10.905674000000001</v>
      </c>
      <c r="W1374" s="3"/>
      <c r="AH1374" t="str">
        <v>Kevin Hooks</v>
      </c>
      <c r="AI1374" s="4">
        <f t="shared" si="87"/>
        <v>5.3</v>
      </c>
    </row>
    <row r="1375" spans="1:35" x14ac:dyDescent="0.3">
      <c r="A1375" t="s">
        <v>9</v>
      </c>
      <c r="B1375" t="s">
        <v>344</v>
      </c>
      <c r="C1375">
        <v>139</v>
      </c>
      <c r="D1375">
        <v>50859889</v>
      </c>
      <c r="E1375" s="3">
        <f t="shared" si="84"/>
        <v>50.859889000000003</v>
      </c>
      <c r="F1375" t="s">
        <v>171</v>
      </c>
      <c r="G1375" t="s">
        <v>134</v>
      </c>
      <c r="H1375" t="s">
        <v>356</v>
      </c>
      <c r="I1375" t="s">
        <v>918</v>
      </c>
      <c r="N1375" t="s">
        <v>3171</v>
      </c>
      <c r="O1375" t="s">
        <v>624</v>
      </c>
      <c r="P1375" t="s">
        <v>13</v>
      </c>
      <c r="Q1375" t="s">
        <v>90</v>
      </c>
      <c r="R1375" s="3">
        <f t="shared" si="85"/>
        <v>40</v>
      </c>
      <c r="S1375">
        <v>40000000</v>
      </c>
      <c r="T1375">
        <v>2006</v>
      </c>
      <c r="U1375">
        <v>7.8</v>
      </c>
      <c r="V1375" s="3">
        <f t="shared" si="86"/>
        <v>10.859889000000003</v>
      </c>
      <c r="W1375" s="3"/>
      <c r="AH1375" t="str">
        <v>Robert Moresco</v>
      </c>
      <c r="AI1375" s="4">
        <f t="shared" si="87"/>
        <v>6.4</v>
      </c>
    </row>
    <row r="1376" spans="1:35" x14ac:dyDescent="0.3">
      <c r="A1376" t="s">
        <v>9</v>
      </c>
      <c r="B1376" t="s">
        <v>1013</v>
      </c>
      <c r="C1376">
        <v>86</v>
      </c>
      <c r="D1376">
        <v>27854896</v>
      </c>
      <c r="E1376" s="3">
        <f t="shared" si="84"/>
        <v>27.854896</v>
      </c>
      <c r="F1376" t="s">
        <v>356</v>
      </c>
      <c r="G1376" t="s">
        <v>1786</v>
      </c>
      <c r="H1376" t="s">
        <v>1788</v>
      </c>
      <c r="N1376" t="s">
        <v>3172</v>
      </c>
      <c r="O1376" t="s">
        <v>12</v>
      </c>
      <c r="P1376" t="s">
        <v>13</v>
      </c>
      <c r="Q1376" t="s">
        <v>14</v>
      </c>
      <c r="R1376" s="3">
        <f t="shared" si="85"/>
        <v>17</v>
      </c>
      <c r="S1376">
        <v>17000000</v>
      </c>
      <c r="T1376">
        <v>2011</v>
      </c>
      <c r="U1376">
        <v>5.6</v>
      </c>
      <c r="V1376" s="3">
        <f t="shared" si="86"/>
        <v>10.854896</v>
      </c>
      <c r="W1376" s="3"/>
      <c r="AH1376" t="str">
        <v>Meiert Avis</v>
      </c>
      <c r="AI1376" s="4">
        <f t="shared" si="87"/>
        <v>4.2</v>
      </c>
    </row>
    <row r="1377" spans="1:35" x14ac:dyDescent="0.3">
      <c r="A1377" t="s">
        <v>9</v>
      </c>
      <c r="B1377" t="s">
        <v>72</v>
      </c>
      <c r="C1377">
        <v>150</v>
      </c>
      <c r="D1377">
        <v>100853835</v>
      </c>
      <c r="E1377" s="3">
        <f t="shared" si="84"/>
        <v>100.853835</v>
      </c>
      <c r="F1377" t="s">
        <v>356</v>
      </c>
      <c r="G1377" t="s">
        <v>1796</v>
      </c>
      <c r="H1377" t="s">
        <v>1787</v>
      </c>
      <c r="I1377" t="s">
        <v>918</v>
      </c>
      <c r="N1377" t="s">
        <v>3173</v>
      </c>
      <c r="O1377" t="s">
        <v>12</v>
      </c>
      <c r="P1377" t="s">
        <v>13</v>
      </c>
      <c r="Q1377" t="s">
        <v>24</v>
      </c>
      <c r="R1377" s="3">
        <f t="shared" si="85"/>
        <v>90</v>
      </c>
      <c r="S1377">
        <v>90000000</v>
      </c>
      <c r="T1377">
        <v>1997</v>
      </c>
      <c r="U1377">
        <v>7.4</v>
      </c>
      <c r="V1377" s="3">
        <f t="shared" si="86"/>
        <v>10.853835000000004</v>
      </c>
      <c r="W1377" s="3"/>
      <c r="AH1377" t="str">
        <v>Daisy von Scherler Mayer</v>
      </c>
      <c r="AI1377" s="4">
        <f t="shared" si="87"/>
        <v>5.4</v>
      </c>
    </row>
    <row r="1378" spans="1:35" x14ac:dyDescent="0.3">
      <c r="A1378" t="s">
        <v>9</v>
      </c>
      <c r="B1378" t="s">
        <v>695</v>
      </c>
      <c r="C1378">
        <v>92</v>
      </c>
      <c r="D1378">
        <v>45802315</v>
      </c>
      <c r="E1378" s="3">
        <f t="shared" si="84"/>
        <v>45.802315</v>
      </c>
      <c r="F1378" t="s">
        <v>171</v>
      </c>
      <c r="G1378" t="s">
        <v>134</v>
      </c>
      <c r="H1378" t="s">
        <v>1786</v>
      </c>
      <c r="I1378" t="s">
        <v>1787</v>
      </c>
      <c r="J1378" t="s">
        <v>918</v>
      </c>
      <c r="N1378" t="s">
        <v>3174</v>
      </c>
      <c r="O1378" t="s">
        <v>12</v>
      </c>
      <c r="P1378" t="s">
        <v>13</v>
      </c>
      <c r="Q1378" t="s">
        <v>90</v>
      </c>
      <c r="R1378" s="3">
        <f t="shared" si="85"/>
        <v>35</v>
      </c>
      <c r="S1378">
        <v>35000000</v>
      </c>
      <c r="T1378">
        <v>2009</v>
      </c>
      <c r="U1378">
        <v>6.6</v>
      </c>
      <c r="V1378" s="3">
        <f t="shared" si="86"/>
        <v>10.802315</v>
      </c>
      <c r="W1378" s="3"/>
      <c r="AH1378" t="str">
        <v>Karan Johar</v>
      </c>
      <c r="AI1378" s="4">
        <f t="shared" si="87"/>
        <v>7</v>
      </c>
    </row>
    <row r="1379" spans="1:35" x14ac:dyDescent="0.3">
      <c r="A1379" t="s">
        <v>9</v>
      </c>
      <c r="B1379" t="s">
        <v>1657</v>
      </c>
      <c r="C1379">
        <v>92</v>
      </c>
      <c r="D1379">
        <v>11806119</v>
      </c>
      <c r="E1379" s="3">
        <f t="shared" si="84"/>
        <v>11.806119000000001</v>
      </c>
      <c r="F1379" t="s">
        <v>171</v>
      </c>
      <c r="G1379" t="s">
        <v>1793</v>
      </c>
      <c r="H1379" t="s">
        <v>356</v>
      </c>
      <c r="I1379" t="s">
        <v>1797</v>
      </c>
      <c r="N1379" t="s">
        <v>3175</v>
      </c>
      <c r="O1379" t="s">
        <v>12</v>
      </c>
      <c r="P1379" t="s">
        <v>13</v>
      </c>
      <c r="Q1379" t="s">
        <v>90</v>
      </c>
      <c r="R1379" s="3">
        <f t="shared" si="85"/>
        <v>1.1000000000000001</v>
      </c>
      <c r="S1379">
        <v>1100000</v>
      </c>
      <c r="T1379">
        <v>1988</v>
      </c>
      <c r="U1379">
        <v>6.8</v>
      </c>
      <c r="V1379" s="3">
        <f t="shared" si="86"/>
        <v>10.706119000000001</v>
      </c>
      <c r="W1379" s="3"/>
      <c r="AH1379" t="str">
        <v>Blair Hayes</v>
      </c>
      <c r="AI1379" s="4">
        <f t="shared" si="87"/>
        <v>5.6</v>
      </c>
    </row>
    <row r="1380" spans="1:35" x14ac:dyDescent="0.3">
      <c r="A1380" t="s">
        <v>9</v>
      </c>
      <c r="B1380" t="s">
        <v>1307</v>
      </c>
      <c r="C1380">
        <v>76</v>
      </c>
      <c r="D1380">
        <v>13684949</v>
      </c>
      <c r="E1380" s="3">
        <f t="shared" si="84"/>
        <v>13.684949</v>
      </c>
      <c r="F1380" t="s">
        <v>134</v>
      </c>
      <c r="G1380" t="s">
        <v>1790</v>
      </c>
      <c r="H1380" t="s">
        <v>205</v>
      </c>
      <c r="I1380" t="s">
        <v>1789</v>
      </c>
      <c r="N1380" t="s">
        <v>3176</v>
      </c>
      <c r="O1380" t="s">
        <v>12</v>
      </c>
      <c r="P1380" t="s">
        <v>13</v>
      </c>
      <c r="Q1380" t="s">
        <v>24</v>
      </c>
      <c r="R1380" s="3">
        <f t="shared" si="85"/>
        <v>3</v>
      </c>
      <c r="S1380">
        <v>3000000</v>
      </c>
      <c r="T1380">
        <v>2002</v>
      </c>
      <c r="U1380">
        <v>5.9</v>
      </c>
      <c r="V1380" s="3">
        <f t="shared" si="86"/>
        <v>10.684949</v>
      </c>
      <c r="W1380" s="3"/>
      <c r="AH1380" t="str">
        <v>Oliver Hirschbiegel</v>
      </c>
      <c r="AI1380" s="4">
        <f t="shared" si="87"/>
        <v>7.1000000000000005</v>
      </c>
    </row>
    <row r="1381" spans="1:35" x14ac:dyDescent="0.3">
      <c r="A1381" t="s">
        <v>9</v>
      </c>
      <c r="B1381" t="s">
        <v>39</v>
      </c>
      <c r="C1381">
        <v>101</v>
      </c>
      <c r="D1381">
        <v>40566655</v>
      </c>
      <c r="E1381" s="3">
        <f t="shared" si="84"/>
        <v>40.566654999999997</v>
      </c>
      <c r="F1381" t="s">
        <v>205</v>
      </c>
      <c r="G1381" t="s">
        <v>356</v>
      </c>
      <c r="H1381" t="s">
        <v>1788</v>
      </c>
      <c r="N1381" t="s">
        <v>3177</v>
      </c>
      <c r="O1381" t="s">
        <v>12</v>
      </c>
      <c r="P1381" t="s">
        <v>17</v>
      </c>
      <c r="Q1381" t="s">
        <v>14</v>
      </c>
      <c r="R1381" s="3">
        <f t="shared" si="85"/>
        <v>30</v>
      </c>
      <c r="S1381">
        <v>30000000</v>
      </c>
      <c r="T1381">
        <v>2002</v>
      </c>
      <c r="U1381">
        <v>7.1</v>
      </c>
      <c r="V1381" s="3">
        <f t="shared" si="86"/>
        <v>10.566654999999997</v>
      </c>
      <c r="W1381" s="3"/>
      <c r="AH1381" t="str">
        <v>Dick Richards</v>
      </c>
      <c r="AI1381" s="4">
        <f t="shared" si="87"/>
        <v>6.3</v>
      </c>
    </row>
    <row r="1382" spans="1:35" x14ac:dyDescent="0.3">
      <c r="A1382" t="s">
        <v>9</v>
      </c>
      <c r="B1382" t="s">
        <v>1619</v>
      </c>
      <c r="C1382">
        <v>86</v>
      </c>
      <c r="D1382">
        <v>12555230</v>
      </c>
      <c r="E1382" s="3">
        <f t="shared" si="84"/>
        <v>12.55523</v>
      </c>
      <c r="F1382" t="s">
        <v>356</v>
      </c>
      <c r="G1382" t="s">
        <v>620</v>
      </c>
      <c r="H1382" t="s">
        <v>1796</v>
      </c>
      <c r="I1382" t="s">
        <v>918</v>
      </c>
      <c r="N1382" t="s">
        <v>3178</v>
      </c>
      <c r="O1382" t="s">
        <v>12</v>
      </c>
      <c r="P1382" t="s">
        <v>184</v>
      </c>
      <c r="Q1382" t="s">
        <v>90</v>
      </c>
      <c r="R1382" s="3">
        <f t="shared" si="85"/>
        <v>2</v>
      </c>
      <c r="S1382">
        <v>2000000</v>
      </c>
      <c r="T1382">
        <v>2011</v>
      </c>
      <c r="U1382">
        <v>5.3</v>
      </c>
      <c r="V1382" s="3">
        <f t="shared" si="86"/>
        <v>10.55523</v>
      </c>
      <c r="W1382" s="3"/>
      <c r="AH1382" t="str">
        <v>Jon Poll</v>
      </c>
      <c r="AI1382" s="4">
        <f t="shared" si="87"/>
        <v>7</v>
      </c>
    </row>
    <row r="1383" spans="1:35" x14ac:dyDescent="0.3">
      <c r="A1383" t="s">
        <v>9</v>
      </c>
      <c r="B1383" t="s">
        <v>1556</v>
      </c>
      <c r="C1383">
        <v>85</v>
      </c>
      <c r="D1383">
        <v>14000000</v>
      </c>
      <c r="E1383" s="3">
        <f t="shared" si="84"/>
        <v>14</v>
      </c>
      <c r="F1383" t="s">
        <v>205</v>
      </c>
      <c r="G1383" t="s">
        <v>1786</v>
      </c>
      <c r="H1383" t="s">
        <v>620</v>
      </c>
      <c r="I1383" t="s">
        <v>918</v>
      </c>
      <c r="N1383" t="s">
        <v>3179</v>
      </c>
      <c r="O1383" t="s">
        <v>12</v>
      </c>
      <c r="P1383" t="s">
        <v>13</v>
      </c>
      <c r="Q1383" t="s">
        <v>90</v>
      </c>
      <c r="R1383" s="3">
        <f t="shared" si="85"/>
        <v>3.5</v>
      </c>
      <c r="S1383">
        <v>3500000</v>
      </c>
      <c r="T1383">
        <v>1987</v>
      </c>
      <c r="U1383">
        <v>6</v>
      </c>
      <c r="V1383" s="3">
        <f t="shared" si="86"/>
        <v>10.5</v>
      </c>
      <c r="W1383" s="3"/>
      <c r="AH1383" t="str">
        <v>Ariel Vromen</v>
      </c>
      <c r="AI1383" s="4">
        <f t="shared" si="87"/>
        <v>6.6</v>
      </c>
    </row>
    <row r="1384" spans="1:35" x14ac:dyDescent="0.3">
      <c r="A1384" t="s">
        <v>9</v>
      </c>
      <c r="B1384" t="s">
        <v>385</v>
      </c>
      <c r="C1384">
        <v>101</v>
      </c>
      <c r="D1384">
        <v>12995673</v>
      </c>
      <c r="E1384" s="3">
        <f t="shared" si="84"/>
        <v>12.995673</v>
      </c>
      <c r="F1384" t="s">
        <v>205</v>
      </c>
      <c r="G1384" t="s">
        <v>20</v>
      </c>
      <c r="H1384" t="s">
        <v>1795</v>
      </c>
      <c r="N1384" t="s">
        <v>3180</v>
      </c>
      <c r="O1384" t="s">
        <v>12</v>
      </c>
      <c r="P1384" t="s">
        <v>13</v>
      </c>
      <c r="Q1384" t="s">
        <v>90</v>
      </c>
      <c r="R1384" s="3">
        <f t="shared" si="85"/>
        <v>2.5</v>
      </c>
      <c r="S1384">
        <v>2500000</v>
      </c>
      <c r="T1384">
        <v>2008</v>
      </c>
      <c r="U1384">
        <v>7.7</v>
      </c>
      <c r="V1384" s="3">
        <f t="shared" si="86"/>
        <v>10.495673</v>
      </c>
      <c r="W1384" s="3"/>
      <c r="AH1384" t="str">
        <v>Jez Butterworth</v>
      </c>
      <c r="AI1384" s="4">
        <f t="shared" si="87"/>
        <v>6.1</v>
      </c>
    </row>
    <row r="1385" spans="1:35" x14ac:dyDescent="0.3">
      <c r="A1385" t="s">
        <v>9</v>
      </c>
      <c r="B1385" t="s">
        <v>1171</v>
      </c>
      <c r="C1385">
        <v>103</v>
      </c>
      <c r="D1385">
        <v>17474107</v>
      </c>
      <c r="E1385" s="3">
        <f t="shared" si="84"/>
        <v>17.474107</v>
      </c>
      <c r="F1385" t="s">
        <v>205</v>
      </c>
      <c r="G1385" t="s">
        <v>1792</v>
      </c>
      <c r="H1385" t="s">
        <v>356</v>
      </c>
      <c r="N1385" t="s">
        <v>3181</v>
      </c>
      <c r="O1385" t="s">
        <v>12</v>
      </c>
      <c r="P1385" t="s">
        <v>13</v>
      </c>
      <c r="Q1385" t="s">
        <v>90</v>
      </c>
      <c r="R1385" s="3">
        <f t="shared" si="85"/>
        <v>7</v>
      </c>
      <c r="S1385">
        <v>7000000</v>
      </c>
      <c r="T1385">
        <v>2015</v>
      </c>
      <c r="U1385">
        <v>7.3</v>
      </c>
      <c r="V1385" s="3">
        <f t="shared" si="86"/>
        <v>10.474107</v>
      </c>
      <c r="W1385" s="3"/>
      <c r="AH1385" t="str">
        <v>Marc Forby</v>
      </c>
      <c r="AI1385" s="4">
        <f t="shared" si="87"/>
        <v>6.2</v>
      </c>
    </row>
    <row r="1386" spans="1:35" x14ac:dyDescent="0.3">
      <c r="A1386" t="s">
        <v>9</v>
      </c>
      <c r="B1386" t="s">
        <v>492</v>
      </c>
      <c r="C1386">
        <v>114</v>
      </c>
      <c r="D1386">
        <v>60470220</v>
      </c>
      <c r="E1386" s="3">
        <f t="shared" si="84"/>
        <v>60.470219999999998</v>
      </c>
      <c r="F1386" t="s">
        <v>171</v>
      </c>
      <c r="G1386" t="s">
        <v>134</v>
      </c>
      <c r="H1386" t="s">
        <v>205</v>
      </c>
      <c r="N1386" t="s">
        <v>3182</v>
      </c>
      <c r="O1386" t="s">
        <v>12</v>
      </c>
      <c r="P1386" t="s">
        <v>13</v>
      </c>
      <c r="Q1386" t="s">
        <v>14</v>
      </c>
      <c r="R1386" s="3">
        <f t="shared" si="85"/>
        <v>50</v>
      </c>
      <c r="S1386">
        <v>50000000</v>
      </c>
      <c r="T1386">
        <v>2003</v>
      </c>
      <c r="U1386">
        <v>6.2</v>
      </c>
      <c r="V1386" s="3">
        <f t="shared" si="86"/>
        <v>10.470219999999998</v>
      </c>
      <c r="W1386" s="3"/>
      <c r="AH1386" t="str">
        <v>Anthony Hemingway</v>
      </c>
      <c r="AI1386" s="4">
        <f t="shared" si="87"/>
        <v>5.9</v>
      </c>
    </row>
    <row r="1387" spans="1:35" x14ac:dyDescent="0.3">
      <c r="A1387" t="s">
        <v>9</v>
      </c>
      <c r="B1387" t="s">
        <v>298</v>
      </c>
      <c r="C1387">
        <v>88</v>
      </c>
      <c r="D1387">
        <v>90443603</v>
      </c>
      <c r="E1387" s="3">
        <f t="shared" si="84"/>
        <v>90.443602999999996</v>
      </c>
      <c r="F1387" t="s">
        <v>134</v>
      </c>
      <c r="G1387" t="s">
        <v>1790</v>
      </c>
      <c r="H1387" t="s">
        <v>205</v>
      </c>
      <c r="I1387" t="s">
        <v>1789</v>
      </c>
      <c r="J1387" t="s">
        <v>1786</v>
      </c>
      <c r="K1387" t="s">
        <v>1787</v>
      </c>
      <c r="L1387" t="s">
        <v>1797</v>
      </c>
      <c r="N1387" t="s">
        <v>3183</v>
      </c>
      <c r="O1387" t="s">
        <v>12</v>
      </c>
      <c r="P1387" t="s">
        <v>13</v>
      </c>
      <c r="Q1387" t="s">
        <v>24</v>
      </c>
      <c r="R1387" s="3">
        <f t="shared" si="85"/>
        <v>80</v>
      </c>
      <c r="S1387">
        <v>80000000</v>
      </c>
      <c r="T1387">
        <v>1996</v>
      </c>
      <c r="U1387">
        <v>6.3</v>
      </c>
      <c r="V1387" s="3">
        <f t="shared" si="86"/>
        <v>10.443602999999996</v>
      </c>
      <c r="W1387" s="3"/>
      <c r="AH1387" t="str">
        <v>Justin Chadwick</v>
      </c>
      <c r="AI1387" s="4">
        <f t="shared" si="87"/>
        <v>6.9</v>
      </c>
    </row>
    <row r="1388" spans="1:35" x14ac:dyDescent="0.3">
      <c r="A1388" t="s">
        <v>111</v>
      </c>
      <c r="B1388" t="s">
        <v>1197</v>
      </c>
      <c r="C1388">
        <v>108</v>
      </c>
      <c r="D1388">
        <v>25440971</v>
      </c>
      <c r="E1388" s="3">
        <f t="shared" si="84"/>
        <v>25.440971000000001</v>
      </c>
      <c r="F1388" t="s">
        <v>356</v>
      </c>
      <c r="G1388" t="s">
        <v>1796</v>
      </c>
      <c r="H1388" t="s">
        <v>1787</v>
      </c>
      <c r="I1388" t="s">
        <v>918</v>
      </c>
      <c r="N1388" t="s">
        <v>3184</v>
      </c>
      <c r="O1388" t="s">
        <v>12</v>
      </c>
      <c r="P1388" t="s">
        <v>17</v>
      </c>
      <c r="Q1388" t="s">
        <v>90</v>
      </c>
      <c r="R1388" s="3">
        <f t="shared" si="85"/>
        <v>15</v>
      </c>
      <c r="S1388">
        <v>15000000</v>
      </c>
      <c r="T1388">
        <v>2015</v>
      </c>
      <c r="U1388">
        <v>7.7</v>
      </c>
      <c r="V1388" s="3">
        <f t="shared" si="86"/>
        <v>10.440971000000001</v>
      </c>
      <c r="W1388" s="3"/>
      <c r="AH1388" t="str">
        <v>William A. Graham</v>
      </c>
      <c r="AI1388" s="4">
        <f t="shared" si="87"/>
        <v>5.0999999999999996</v>
      </c>
    </row>
    <row r="1389" spans="1:35" x14ac:dyDescent="0.3">
      <c r="A1389" t="s">
        <v>9</v>
      </c>
      <c r="B1389" t="s">
        <v>825</v>
      </c>
      <c r="C1389">
        <v>164</v>
      </c>
      <c r="D1389">
        <v>26400000</v>
      </c>
      <c r="E1389" s="3">
        <f t="shared" si="84"/>
        <v>26.4</v>
      </c>
      <c r="F1389" t="s">
        <v>134</v>
      </c>
      <c r="G1389" t="s">
        <v>356</v>
      </c>
      <c r="H1389" t="s">
        <v>1794</v>
      </c>
      <c r="N1389" t="s">
        <v>3185</v>
      </c>
      <c r="O1389" t="s">
        <v>12</v>
      </c>
      <c r="P1389" t="s">
        <v>17</v>
      </c>
      <c r="Q1389" t="s">
        <v>24</v>
      </c>
      <c r="R1389" s="3">
        <f t="shared" si="85"/>
        <v>16</v>
      </c>
      <c r="S1389">
        <v>16000000</v>
      </c>
      <c r="T1389">
        <v>1984</v>
      </c>
      <c r="U1389">
        <v>7.4</v>
      </c>
      <c r="V1389" s="3">
        <f t="shared" si="86"/>
        <v>10.399999999999999</v>
      </c>
      <c r="W1389" s="3"/>
      <c r="AH1389" t="str">
        <v>Charles T. Kanganis</v>
      </c>
      <c r="AI1389" s="4">
        <f t="shared" si="87"/>
        <v>4.3</v>
      </c>
    </row>
    <row r="1390" spans="1:35" x14ac:dyDescent="0.3">
      <c r="A1390" t="s">
        <v>9</v>
      </c>
      <c r="B1390" t="s">
        <v>1079</v>
      </c>
      <c r="C1390">
        <v>114</v>
      </c>
      <c r="D1390">
        <v>26896744</v>
      </c>
      <c r="E1390" s="3">
        <f t="shared" si="84"/>
        <v>26.896744000000002</v>
      </c>
      <c r="F1390" t="s">
        <v>205</v>
      </c>
      <c r="G1390" t="s">
        <v>356</v>
      </c>
      <c r="N1390" t="s">
        <v>3186</v>
      </c>
      <c r="O1390" t="s">
        <v>12</v>
      </c>
      <c r="P1390" t="s">
        <v>13</v>
      </c>
      <c r="Q1390" t="s">
        <v>14</v>
      </c>
      <c r="R1390" s="3">
        <f t="shared" si="85"/>
        <v>16.5</v>
      </c>
      <c r="S1390">
        <v>16500000</v>
      </c>
      <c r="T1390">
        <v>2008</v>
      </c>
      <c r="U1390">
        <v>4.9000000000000004</v>
      </c>
      <c r="V1390" s="3">
        <f t="shared" si="86"/>
        <v>10.396744000000002</v>
      </c>
      <c r="W1390" s="3"/>
      <c r="AH1390" t="str">
        <v>Peter Medak</v>
      </c>
      <c r="AI1390" s="4">
        <f t="shared" si="87"/>
        <v>6.6</v>
      </c>
    </row>
    <row r="1391" spans="1:35" x14ac:dyDescent="0.3">
      <c r="A1391" t="s">
        <v>9</v>
      </c>
      <c r="B1391" t="s">
        <v>1169</v>
      </c>
      <c r="C1391">
        <v>96</v>
      </c>
      <c r="D1391">
        <v>20384136</v>
      </c>
      <c r="E1391" s="3">
        <f t="shared" si="84"/>
        <v>20.384136000000002</v>
      </c>
      <c r="F1391" t="s">
        <v>620</v>
      </c>
      <c r="G1391" t="s">
        <v>1796</v>
      </c>
      <c r="H1391" t="s">
        <v>918</v>
      </c>
      <c r="N1391" t="s">
        <v>3187</v>
      </c>
      <c r="O1391" t="s">
        <v>12</v>
      </c>
      <c r="P1391" t="s">
        <v>13</v>
      </c>
      <c r="Q1391" t="s">
        <v>90</v>
      </c>
      <c r="R1391" s="3">
        <f t="shared" si="85"/>
        <v>10</v>
      </c>
      <c r="S1391">
        <v>10000000</v>
      </c>
      <c r="T1391">
        <v>2001</v>
      </c>
      <c r="U1391">
        <v>4.7</v>
      </c>
      <c r="V1391" s="3">
        <f t="shared" si="86"/>
        <v>10.384136000000002</v>
      </c>
      <c r="W1391" s="3"/>
      <c r="AH1391" t="str">
        <v>Eric Blakeney</v>
      </c>
      <c r="AI1391" s="4">
        <f t="shared" si="87"/>
        <v>5.7</v>
      </c>
    </row>
    <row r="1392" spans="1:35" x14ac:dyDescent="0.3">
      <c r="A1392" t="s">
        <v>9</v>
      </c>
      <c r="B1392" t="s">
        <v>132</v>
      </c>
      <c r="C1392">
        <v>135</v>
      </c>
      <c r="D1392">
        <v>38372662</v>
      </c>
      <c r="E1392" s="3">
        <f t="shared" si="84"/>
        <v>38.372661999999998</v>
      </c>
      <c r="F1392" t="s">
        <v>356</v>
      </c>
      <c r="G1392" t="s">
        <v>1788</v>
      </c>
      <c r="N1392" t="s">
        <v>3188</v>
      </c>
      <c r="O1392" t="s">
        <v>12</v>
      </c>
      <c r="P1392" t="s">
        <v>184</v>
      </c>
      <c r="Q1392" t="s">
        <v>24</v>
      </c>
      <c r="R1392" s="3">
        <f t="shared" si="85"/>
        <v>28</v>
      </c>
      <c r="S1392">
        <v>28000000</v>
      </c>
      <c r="T1392">
        <v>2005</v>
      </c>
      <c r="U1392">
        <v>7.8</v>
      </c>
      <c r="V1392" s="3">
        <f t="shared" si="86"/>
        <v>10.372661999999998</v>
      </c>
      <c r="W1392" s="3"/>
      <c r="AH1392" t="str">
        <v>Henry Hobson</v>
      </c>
      <c r="AI1392" s="4">
        <f t="shared" si="87"/>
        <v>5.6</v>
      </c>
    </row>
    <row r="1393" spans="1:35" x14ac:dyDescent="0.3">
      <c r="A1393" t="s">
        <v>9</v>
      </c>
      <c r="B1393" t="s">
        <v>81</v>
      </c>
      <c r="C1393">
        <v>102</v>
      </c>
      <c r="D1393">
        <v>16842303</v>
      </c>
      <c r="E1393" s="3">
        <f t="shared" si="84"/>
        <v>16.842303000000001</v>
      </c>
      <c r="F1393" t="s">
        <v>205</v>
      </c>
      <c r="G1393" t="s">
        <v>1792</v>
      </c>
      <c r="N1393" t="s">
        <v>3189</v>
      </c>
      <c r="O1393" t="s">
        <v>12</v>
      </c>
      <c r="P1393" t="s">
        <v>13</v>
      </c>
      <c r="Q1393" t="s">
        <v>90</v>
      </c>
      <c r="R1393" s="3">
        <f t="shared" si="85"/>
        <v>6.5</v>
      </c>
      <c r="S1393">
        <v>6500000</v>
      </c>
      <c r="T1393">
        <v>1999</v>
      </c>
      <c r="U1393">
        <v>7.3</v>
      </c>
      <c r="V1393" s="3">
        <f t="shared" si="86"/>
        <v>10.342303000000001</v>
      </c>
      <c r="W1393" s="3"/>
      <c r="AH1393" t="str">
        <v>Stefan Ruzowitzky</v>
      </c>
      <c r="AI1393" s="4">
        <f t="shared" si="87"/>
        <v>5.6333333333333329</v>
      </c>
    </row>
    <row r="1394" spans="1:35" x14ac:dyDescent="0.3">
      <c r="A1394" t="s">
        <v>9</v>
      </c>
      <c r="B1394" t="s">
        <v>1305</v>
      </c>
      <c r="C1394">
        <v>84</v>
      </c>
      <c r="D1394">
        <v>20339754</v>
      </c>
      <c r="E1394" s="3">
        <f t="shared" si="84"/>
        <v>20.339753999999999</v>
      </c>
      <c r="F1394" t="s">
        <v>205</v>
      </c>
      <c r="G1394" t="s">
        <v>1792</v>
      </c>
      <c r="N1394" t="s">
        <v>3190</v>
      </c>
      <c r="O1394" t="s">
        <v>12</v>
      </c>
      <c r="P1394" t="s">
        <v>13</v>
      </c>
      <c r="Q1394" t="s">
        <v>90</v>
      </c>
      <c r="R1394" s="3">
        <f t="shared" si="85"/>
        <v>10</v>
      </c>
      <c r="S1394">
        <v>10000000</v>
      </c>
      <c r="T1394">
        <v>2007</v>
      </c>
      <c r="U1394">
        <v>5.9</v>
      </c>
      <c r="V1394" s="3">
        <f t="shared" si="86"/>
        <v>10.339753999999999</v>
      </c>
      <c r="W1394" s="3"/>
      <c r="AH1394" t="str">
        <v>Uli Edel</v>
      </c>
      <c r="AI1394" s="4">
        <f t="shared" si="87"/>
        <v>6.5500000000000007</v>
      </c>
    </row>
    <row r="1395" spans="1:35" x14ac:dyDescent="0.3">
      <c r="A1395" t="s">
        <v>9</v>
      </c>
      <c r="B1395" t="s">
        <v>1015</v>
      </c>
      <c r="C1395">
        <v>105</v>
      </c>
      <c r="D1395">
        <v>20338609</v>
      </c>
      <c r="E1395" s="3">
        <f t="shared" si="84"/>
        <v>20.338609000000002</v>
      </c>
      <c r="F1395" t="s">
        <v>205</v>
      </c>
      <c r="G1395" t="s">
        <v>356</v>
      </c>
      <c r="H1395" t="s">
        <v>1798</v>
      </c>
      <c r="N1395" t="s">
        <v>3191</v>
      </c>
      <c r="O1395" t="s">
        <v>12</v>
      </c>
      <c r="P1395" t="s">
        <v>13</v>
      </c>
      <c r="Q1395" t="s">
        <v>14</v>
      </c>
      <c r="R1395" s="3">
        <f t="shared" si="85"/>
        <v>10</v>
      </c>
      <c r="S1395">
        <v>10000000</v>
      </c>
      <c r="T1395">
        <v>2006</v>
      </c>
      <c r="U1395">
        <v>6.8</v>
      </c>
      <c r="V1395" s="3">
        <f t="shared" si="86"/>
        <v>10.338609000000002</v>
      </c>
      <c r="W1395" s="3"/>
      <c r="AH1395" t="str">
        <v>Bo Welch</v>
      </c>
      <c r="AI1395" s="4">
        <f t="shared" si="87"/>
        <v>3.8</v>
      </c>
    </row>
    <row r="1396" spans="1:35" x14ac:dyDescent="0.3">
      <c r="A1396" t="s">
        <v>9</v>
      </c>
      <c r="B1396" t="s">
        <v>139</v>
      </c>
      <c r="C1396">
        <v>90</v>
      </c>
      <c r="D1396">
        <v>110332737</v>
      </c>
      <c r="E1396" s="3">
        <f t="shared" si="84"/>
        <v>110.33273699999999</v>
      </c>
      <c r="F1396" t="s">
        <v>205</v>
      </c>
      <c r="G1396" t="s">
        <v>1792</v>
      </c>
      <c r="N1396" t="s">
        <v>3192</v>
      </c>
      <c r="O1396" t="s">
        <v>12</v>
      </c>
      <c r="P1396" t="s">
        <v>13</v>
      </c>
      <c r="Q1396" t="s">
        <v>14</v>
      </c>
      <c r="R1396" s="3">
        <f t="shared" si="85"/>
        <v>100</v>
      </c>
      <c r="S1396">
        <v>100000000</v>
      </c>
      <c r="T1396">
        <v>2005</v>
      </c>
      <c r="U1396">
        <v>6.1</v>
      </c>
      <c r="V1396" s="3">
        <f t="shared" si="86"/>
        <v>10.332736999999995</v>
      </c>
      <c r="W1396" s="3"/>
      <c r="AH1396" t="str">
        <v>Chris Gorak</v>
      </c>
      <c r="AI1396" s="4">
        <f t="shared" si="87"/>
        <v>4.9000000000000004</v>
      </c>
    </row>
    <row r="1397" spans="1:35" x14ac:dyDescent="0.3">
      <c r="A1397" t="s">
        <v>9</v>
      </c>
      <c r="B1397" t="s">
        <v>1241</v>
      </c>
      <c r="C1397">
        <v>106</v>
      </c>
      <c r="D1397">
        <v>22331028</v>
      </c>
      <c r="E1397" s="3">
        <f t="shared" si="84"/>
        <v>22.331028</v>
      </c>
      <c r="F1397" t="s">
        <v>1787</v>
      </c>
      <c r="G1397" t="s">
        <v>918</v>
      </c>
      <c r="N1397" t="s">
        <v>3193</v>
      </c>
      <c r="O1397" t="s">
        <v>12</v>
      </c>
      <c r="P1397" t="s">
        <v>13</v>
      </c>
      <c r="Q1397" t="s">
        <v>14</v>
      </c>
      <c r="R1397" s="3">
        <f t="shared" si="85"/>
        <v>12</v>
      </c>
      <c r="S1397">
        <v>12000000</v>
      </c>
      <c r="T1397">
        <v>2015</v>
      </c>
      <c r="U1397">
        <v>6.4</v>
      </c>
      <c r="V1397" s="3">
        <f t="shared" si="86"/>
        <v>10.331028</v>
      </c>
      <c r="W1397" s="3"/>
      <c r="AH1397" t="str">
        <v>Vicky Jenson</v>
      </c>
      <c r="AI1397" s="4">
        <f t="shared" si="87"/>
        <v>5.3</v>
      </c>
    </row>
    <row r="1398" spans="1:35" x14ac:dyDescent="0.3">
      <c r="A1398" t="s">
        <v>9</v>
      </c>
      <c r="B1398" t="s">
        <v>161</v>
      </c>
      <c r="C1398">
        <v>82</v>
      </c>
      <c r="D1398">
        <v>137748063</v>
      </c>
      <c r="E1398" s="3">
        <f t="shared" si="84"/>
        <v>137.748063</v>
      </c>
      <c r="F1398" t="s">
        <v>134</v>
      </c>
      <c r="G1398" t="s">
        <v>1790</v>
      </c>
      <c r="H1398" t="s">
        <v>1789</v>
      </c>
      <c r="I1398" t="s">
        <v>918</v>
      </c>
      <c r="N1398" t="s">
        <v>3194</v>
      </c>
      <c r="O1398" t="s">
        <v>12</v>
      </c>
      <c r="P1398" t="s">
        <v>13</v>
      </c>
      <c r="Q1398" t="s">
        <v>24</v>
      </c>
      <c r="R1398" s="3">
        <f t="shared" si="85"/>
        <v>127.5</v>
      </c>
      <c r="S1398">
        <v>127500000</v>
      </c>
      <c r="T1398">
        <v>2000</v>
      </c>
      <c r="U1398">
        <v>6.5</v>
      </c>
      <c r="V1398" s="3">
        <f t="shared" si="86"/>
        <v>10.248063000000002</v>
      </c>
      <c r="W1398" s="3"/>
      <c r="AH1398" t="str">
        <v>Dario Argento</v>
      </c>
      <c r="AI1398" s="4">
        <f t="shared" si="87"/>
        <v>6.1</v>
      </c>
    </row>
    <row r="1399" spans="1:35" x14ac:dyDescent="0.3">
      <c r="A1399" t="s">
        <v>9</v>
      </c>
      <c r="B1399" t="s">
        <v>132</v>
      </c>
      <c r="C1399">
        <v>111</v>
      </c>
      <c r="D1399">
        <v>40247512</v>
      </c>
      <c r="E1399" s="3">
        <f t="shared" si="84"/>
        <v>40.247512</v>
      </c>
      <c r="F1399" t="s">
        <v>171</v>
      </c>
      <c r="G1399" t="s">
        <v>356</v>
      </c>
      <c r="H1399" t="s">
        <v>918</v>
      </c>
      <c r="N1399" t="s">
        <v>3195</v>
      </c>
      <c r="O1399" t="s">
        <v>12</v>
      </c>
      <c r="P1399" t="s">
        <v>13</v>
      </c>
      <c r="Q1399" t="s">
        <v>14</v>
      </c>
      <c r="R1399" s="3">
        <f t="shared" si="85"/>
        <v>30</v>
      </c>
      <c r="S1399">
        <v>30000000</v>
      </c>
      <c r="T1399">
        <v>2011</v>
      </c>
      <c r="U1399">
        <v>6.8</v>
      </c>
      <c r="V1399" s="3">
        <f t="shared" si="86"/>
        <v>10.247512</v>
      </c>
      <c r="W1399" s="3"/>
      <c r="AH1399" t="str">
        <v>Michael Haneke</v>
      </c>
      <c r="AI1399" s="4">
        <f t="shared" si="87"/>
        <v>7.3999999999999995</v>
      </c>
    </row>
    <row r="1400" spans="1:35" x14ac:dyDescent="0.3">
      <c r="A1400" t="s">
        <v>9</v>
      </c>
      <c r="B1400" t="s">
        <v>1548</v>
      </c>
      <c r="C1400">
        <v>98</v>
      </c>
      <c r="D1400">
        <v>10246600</v>
      </c>
      <c r="E1400" s="3">
        <f t="shared" si="84"/>
        <v>10.246600000000001</v>
      </c>
      <c r="F1400" t="s">
        <v>205</v>
      </c>
      <c r="G1400" t="s">
        <v>356</v>
      </c>
      <c r="H1400" t="s">
        <v>1788</v>
      </c>
      <c r="N1400" t="s">
        <v>3196</v>
      </c>
      <c r="O1400" t="s">
        <v>12</v>
      </c>
      <c r="P1400" t="s">
        <v>13</v>
      </c>
      <c r="Q1400" t="s">
        <v>90</v>
      </c>
      <c r="R1400" s="3">
        <f t="shared" si="85"/>
        <v>2.5000000000000001E-2</v>
      </c>
      <c r="S1400">
        <v>25000</v>
      </c>
      <c r="T1400">
        <v>1995</v>
      </c>
      <c r="U1400">
        <v>6.6</v>
      </c>
      <c r="V1400" s="3">
        <f t="shared" si="86"/>
        <v>10.2216</v>
      </c>
      <c r="W1400" s="3"/>
      <c r="AH1400" t="str">
        <v>Douglas McGrath</v>
      </c>
      <c r="AI1400" s="4">
        <f t="shared" si="87"/>
        <v>6.4000000000000012</v>
      </c>
    </row>
    <row r="1401" spans="1:35" x14ac:dyDescent="0.3">
      <c r="A1401" t="s">
        <v>9</v>
      </c>
      <c r="B1401" t="s">
        <v>330</v>
      </c>
      <c r="C1401">
        <v>132</v>
      </c>
      <c r="D1401">
        <v>27154426</v>
      </c>
      <c r="E1401" s="3">
        <f t="shared" si="84"/>
        <v>27.154426000000001</v>
      </c>
      <c r="F1401" t="s">
        <v>1792</v>
      </c>
      <c r="G1401" t="s">
        <v>356</v>
      </c>
      <c r="H1401" t="s">
        <v>918</v>
      </c>
      <c r="N1401" t="s">
        <v>3197</v>
      </c>
      <c r="O1401" t="s">
        <v>12</v>
      </c>
      <c r="P1401" t="s">
        <v>13</v>
      </c>
      <c r="Q1401" t="s">
        <v>90</v>
      </c>
      <c r="R1401" s="3">
        <f t="shared" si="85"/>
        <v>17</v>
      </c>
      <c r="S1401">
        <v>17000000</v>
      </c>
      <c r="T1401">
        <v>2009</v>
      </c>
      <c r="U1401">
        <v>6.7</v>
      </c>
      <c r="V1401" s="3">
        <f t="shared" si="86"/>
        <v>10.154426000000001</v>
      </c>
      <c r="W1401" s="3"/>
      <c r="AH1401" t="str">
        <v>James Bridges</v>
      </c>
      <c r="AI1401" s="4">
        <f t="shared" si="87"/>
        <v>5.6</v>
      </c>
    </row>
    <row r="1402" spans="1:35" x14ac:dyDescent="0.3">
      <c r="A1402" t="s">
        <v>9</v>
      </c>
      <c r="B1402" t="s">
        <v>1532</v>
      </c>
      <c r="C1402">
        <v>93</v>
      </c>
      <c r="D1402">
        <v>15152879</v>
      </c>
      <c r="E1402" s="3">
        <f t="shared" si="84"/>
        <v>15.152879</v>
      </c>
      <c r="F1402" t="s">
        <v>356</v>
      </c>
      <c r="G1402" t="s">
        <v>620</v>
      </c>
      <c r="H1402" t="s">
        <v>918</v>
      </c>
      <c r="N1402" t="s">
        <v>3198</v>
      </c>
      <c r="O1402" t="s">
        <v>12</v>
      </c>
      <c r="P1402" t="s">
        <v>184</v>
      </c>
      <c r="Q1402" t="s">
        <v>14</v>
      </c>
      <c r="R1402" s="3">
        <f t="shared" si="85"/>
        <v>5</v>
      </c>
      <c r="S1402">
        <v>5000000</v>
      </c>
      <c r="T1402">
        <v>2013</v>
      </c>
      <c r="U1402">
        <v>4</v>
      </c>
      <c r="V1402" s="3">
        <f t="shared" si="86"/>
        <v>10.152879</v>
      </c>
      <c r="W1402" s="3"/>
      <c r="AH1402" t="str">
        <v>Hayao Miyazaki</v>
      </c>
      <c r="AI1402" s="4">
        <f t="shared" si="87"/>
        <v>8.2249999999999996</v>
      </c>
    </row>
    <row r="1403" spans="1:35" x14ac:dyDescent="0.3">
      <c r="A1403" t="s">
        <v>9</v>
      </c>
      <c r="B1403" t="s">
        <v>1490</v>
      </c>
      <c r="C1403">
        <v>93</v>
      </c>
      <c r="D1403">
        <v>15126948</v>
      </c>
      <c r="E1403" s="3">
        <f t="shared" si="84"/>
        <v>15.126948000000001</v>
      </c>
      <c r="F1403" t="s">
        <v>620</v>
      </c>
      <c r="G1403" t="s">
        <v>918</v>
      </c>
      <c r="N1403" t="s">
        <v>3199</v>
      </c>
      <c r="O1403" t="s">
        <v>12</v>
      </c>
      <c r="P1403" t="s">
        <v>13</v>
      </c>
      <c r="Q1403" t="s">
        <v>90</v>
      </c>
      <c r="R1403" s="3">
        <f t="shared" si="85"/>
        <v>5</v>
      </c>
      <c r="S1403">
        <v>5000000</v>
      </c>
      <c r="T1403">
        <v>1995</v>
      </c>
      <c r="U1403">
        <v>4.9000000000000004</v>
      </c>
      <c r="V1403" s="3">
        <f t="shared" si="86"/>
        <v>10.126948000000001</v>
      </c>
      <c r="W1403" s="3"/>
      <c r="AH1403" t="str">
        <v>Jon Avnet</v>
      </c>
      <c r="AI1403" s="4">
        <f t="shared" si="87"/>
        <v>6</v>
      </c>
    </row>
    <row r="1404" spans="1:35" x14ac:dyDescent="0.3">
      <c r="A1404" t="s">
        <v>9</v>
      </c>
      <c r="B1404" t="s">
        <v>539</v>
      </c>
      <c r="C1404">
        <v>104</v>
      </c>
      <c r="D1404">
        <v>40118420</v>
      </c>
      <c r="E1404" s="3">
        <f t="shared" si="84"/>
        <v>40.11842</v>
      </c>
      <c r="F1404" t="s">
        <v>356</v>
      </c>
      <c r="G1404" t="s">
        <v>1788</v>
      </c>
      <c r="H1404" t="s">
        <v>1797</v>
      </c>
      <c r="N1404" t="s">
        <v>3200</v>
      </c>
      <c r="O1404" t="s">
        <v>12</v>
      </c>
      <c r="P1404" t="s">
        <v>13</v>
      </c>
      <c r="Q1404" t="s">
        <v>14</v>
      </c>
      <c r="R1404" s="3">
        <f t="shared" si="85"/>
        <v>30</v>
      </c>
      <c r="S1404">
        <v>30000000</v>
      </c>
      <c r="T1404">
        <v>2002</v>
      </c>
      <c r="U1404">
        <v>5.6</v>
      </c>
      <c r="V1404" s="3">
        <f t="shared" si="86"/>
        <v>10.11842</v>
      </c>
      <c r="W1404" s="3"/>
      <c r="AH1404" t="str">
        <v>George Ratliff</v>
      </c>
      <c r="AI1404" s="4">
        <f t="shared" si="87"/>
        <v>5.3</v>
      </c>
    </row>
    <row r="1405" spans="1:35" x14ac:dyDescent="0.3">
      <c r="A1405" t="s">
        <v>9</v>
      </c>
      <c r="B1405" t="s">
        <v>217</v>
      </c>
      <c r="C1405">
        <v>187</v>
      </c>
      <c r="D1405">
        <v>54116191</v>
      </c>
      <c r="E1405" s="3">
        <f t="shared" si="84"/>
        <v>54.116191000000001</v>
      </c>
      <c r="F1405" t="s">
        <v>1792</v>
      </c>
      <c r="G1405" t="s">
        <v>356</v>
      </c>
      <c r="H1405" t="s">
        <v>1796</v>
      </c>
      <c r="I1405" t="s">
        <v>918</v>
      </c>
      <c r="J1405" t="s">
        <v>1304</v>
      </c>
      <c r="N1405" t="s">
        <v>3201</v>
      </c>
      <c r="O1405" t="s">
        <v>12</v>
      </c>
      <c r="P1405" t="s">
        <v>13</v>
      </c>
      <c r="Q1405" t="s">
        <v>90</v>
      </c>
      <c r="R1405" s="3">
        <f t="shared" si="85"/>
        <v>44</v>
      </c>
      <c r="S1405">
        <v>44000000</v>
      </c>
      <c r="T1405">
        <v>2015</v>
      </c>
      <c r="U1405">
        <v>7.9</v>
      </c>
      <c r="V1405" s="3">
        <f t="shared" si="86"/>
        <v>10.116191000000001</v>
      </c>
      <c r="W1405" s="3"/>
      <c r="AH1405" t="str">
        <v>Richard Kwietniowski</v>
      </c>
      <c r="AI1405" s="4">
        <f t="shared" si="87"/>
        <v>7.2</v>
      </c>
    </row>
    <row r="1406" spans="1:35" x14ac:dyDescent="0.3">
      <c r="A1406" t="s">
        <v>9</v>
      </c>
      <c r="B1406" t="s">
        <v>617</v>
      </c>
      <c r="C1406">
        <v>107</v>
      </c>
      <c r="D1406">
        <v>18090181</v>
      </c>
      <c r="E1406" s="3">
        <f t="shared" si="84"/>
        <v>18.090181000000001</v>
      </c>
      <c r="F1406" t="s">
        <v>1786</v>
      </c>
      <c r="G1406" t="s">
        <v>620</v>
      </c>
      <c r="H1406" t="s">
        <v>1796</v>
      </c>
      <c r="I1406" t="s">
        <v>918</v>
      </c>
      <c r="N1406" t="s">
        <v>3202</v>
      </c>
      <c r="O1406" t="s">
        <v>12</v>
      </c>
      <c r="P1406" t="s">
        <v>13</v>
      </c>
      <c r="Q1406" t="s">
        <v>90</v>
      </c>
      <c r="R1406" s="3">
        <f t="shared" si="85"/>
        <v>8</v>
      </c>
      <c r="S1406">
        <v>8000000</v>
      </c>
      <c r="T1406">
        <v>1994</v>
      </c>
      <c r="U1406">
        <v>6.4</v>
      </c>
      <c r="V1406" s="3">
        <f t="shared" si="86"/>
        <v>10.090181000000001</v>
      </c>
      <c r="W1406" s="3"/>
      <c r="AH1406" t="str">
        <v>Ekachai Uekrongtham</v>
      </c>
      <c r="AI1406" s="4">
        <f t="shared" si="87"/>
        <v>5.7</v>
      </c>
    </row>
    <row r="1407" spans="1:35" x14ac:dyDescent="0.3">
      <c r="A1407" t="s">
        <v>9</v>
      </c>
      <c r="B1407" t="s">
        <v>1519</v>
      </c>
      <c r="C1407">
        <v>111</v>
      </c>
      <c r="D1407">
        <v>10174663</v>
      </c>
      <c r="E1407" s="3">
        <f t="shared" si="84"/>
        <v>10.174663000000001</v>
      </c>
      <c r="F1407" t="s">
        <v>356</v>
      </c>
      <c r="G1407" t="s">
        <v>1797</v>
      </c>
      <c r="N1407" t="s">
        <v>3203</v>
      </c>
      <c r="O1407" t="s">
        <v>12</v>
      </c>
      <c r="P1407" t="s">
        <v>13</v>
      </c>
      <c r="Q1407" t="s">
        <v>24</v>
      </c>
      <c r="R1407" s="3">
        <f t="shared" si="85"/>
        <v>0.1</v>
      </c>
      <c r="S1407">
        <v>100000</v>
      </c>
      <c r="T1407">
        <v>2006</v>
      </c>
      <c r="U1407">
        <v>6.7</v>
      </c>
      <c r="V1407" s="3">
        <f t="shared" si="86"/>
        <v>10.074663000000001</v>
      </c>
      <c r="W1407" s="3"/>
      <c r="AH1407" t="str">
        <v>Chris Carter</v>
      </c>
      <c r="AI1407" s="4">
        <f t="shared" si="87"/>
        <v>5.9</v>
      </c>
    </row>
    <row r="1408" spans="1:35" x14ac:dyDescent="0.3">
      <c r="A1408" t="s">
        <v>9</v>
      </c>
      <c r="B1408" t="s">
        <v>186</v>
      </c>
      <c r="C1408">
        <v>111</v>
      </c>
      <c r="D1408">
        <v>30028592</v>
      </c>
      <c r="E1408" s="3">
        <f t="shared" si="84"/>
        <v>30.028592</v>
      </c>
      <c r="F1408" t="s">
        <v>1792</v>
      </c>
      <c r="G1408" t="s">
        <v>356</v>
      </c>
      <c r="H1408" t="s">
        <v>1788</v>
      </c>
      <c r="I1408" t="s">
        <v>918</v>
      </c>
      <c r="N1408" t="s">
        <v>3204</v>
      </c>
      <c r="O1408" t="s">
        <v>12</v>
      </c>
      <c r="P1408" t="s">
        <v>17</v>
      </c>
      <c r="Q1408" t="s">
        <v>90</v>
      </c>
      <c r="R1408" s="3">
        <f t="shared" si="85"/>
        <v>20</v>
      </c>
      <c r="S1408">
        <v>20000000</v>
      </c>
      <c r="T1408">
        <v>2008</v>
      </c>
      <c r="U1408">
        <v>7.3</v>
      </c>
      <c r="V1408" s="3">
        <f t="shared" si="86"/>
        <v>10.028592</v>
      </c>
      <c r="W1408" s="3"/>
      <c r="AH1408" t="str">
        <v>Bob Odenkirk</v>
      </c>
      <c r="AI1408" s="4">
        <f t="shared" si="87"/>
        <v>5.3</v>
      </c>
    </row>
    <row r="1409" spans="1:35" x14ac:dyDescent="0.3">
      <c r="A1409" t="s">
        <v>9</v>
      </c>
      <c r="B1409" t="s">
        <v>257</v>
      </c>
      <c r="C1409">
        <v>113</v>
      </c>
      <c r="D1409">
        <v>100018837</v>
      </c>
      <c r="E1409" s="3">
        <f t="shared" si="84"/>
        <v>100.018837</v>
      </c>
      <c r="F1409" t="s">
        <v>171</v>
      </c>
      <c r="G1409" t="s">
        <v>205</v>
      </c>
      <c r="N1409" t="s">
        <v>3205</v>
      </c>
      <c r="O1409" t="s">
        <v>12</v>
      </c>
      <c r="P1409" t="s">
        <v>13</v>
      </c>
      <c r="Q1409" t="s">
        <v>14</v>
      </c>
      <c r="R1409" s="3">
        <f t="shared" si="85"/>
        <v>90</v>
      </c>
      <c r="S1409">
        <v>90000000</v>
      </c>
      <c r="T1409">
        <v>2008</v>
      </c>
      <c r="U1409">
        <v>5.5</v>
      </c>
      <c r="V1409" s="3">
        <f t="shared" si="86"/>
        <v>10.018837000000005</v>
      </c>
      <c r="W1409" s="3"/>
      <c r="AH1409" t="str">
        <v>David Webb Peoples</v>
      </c>
      <c r="AI1409" s="4">
        <f t="shared" si="87"/>
        <v>6.5</v>
      </c>
    </row>
    <row r="1410" spans="1:35" x14ac:dyDescent="0.3">
      <c r="A1410" t="s">
        <v>9</v>
      </c>
      <c r="B1410" t="s">
        <v>168</v>
      </c>
      <c r="C1410">
        <v>128</v>
      </c>
      <c r="D1410">
        <v>100012500</v>
      </c>
      <c r="E1410" s="3">
        <f t="shared" ref="E1410:E1473" si="88">D1410/1000000</f>
        <v>100.0125</v>
      </c>
      <c r="F1410" t="s">
        <v>171</v>
      </c>
      <c r="G1410" t="s">
        <v>134</v>
      </c>
      <c r="H1410" t="s">
        <v>918</v>
      </c>
      <c r="N1410" t="s">
        <v>3206</v>
      </c>
      <c r="O1410" t="s">
        <v>12</v>
      </c>
      <c r="P1410" t="s">
        <v>13</v>
      </c>
      <c r="Q1410" t="s">
        <v>90</v>
      </c>
      <c r="R1410" s="3">
        <f t="shared" ref="R1410:R1473" si="89">S1410/1000000</f>
        <v>90</v>
      </c>
      <c r="S1410">
        <v>90000000</v>
      </c>
      <c r="T1410">
        <v>1995</v>
      </c>
      <c r="U1410">
        <v>7.6</v>
      </c>
      <c r="V1410" s="3">
        <f t="shared" ref="V1410:V1473" si="90">E1410-R1410</f>
        <v>10.012500000000003</v>
      </c>
      <c r="W1410" s="3"/>
      <c r="AH1410" t="str">
        <v>Kar-Wai Wong</v>
      </c>
      <c r="AI1410" s="4">
        <f t="shared" ref="AI1410:AI1473" si="91">AVERAGEIFS($U$2:$U$3724, $B$2:$B$3724, AH1410)</f>
        <v>6.8999999999999995</v>
      </c>
    </row>
    <row r="1411" spans="1:35" x14ac:dyDescent="0.3">
      <c r="A1411" t="s">
        <v>9</v>
      </c>
      <c r="B1411" t="s">
        <v>860</v>
      </c>
      <c r="C1411">
        <v>101</v>
      </c>
      <c r="D1411">
        <v>35000629</v>
      </c>
      <c r="E1411" s="3">
        <f t="shared" si="88"/>
        <v>35.000629000000004</v>
      </c>
      <c r="F1411" t="s">
        <v>205</v>
      </c>
      <c r="G1411" t="s">
        <v>1788</v>
      </c>
      <c r="N1411" t="s">
        <v>3207</v>
      </c>
      <c r="O1411" t="s">
        <v>12</v>
      </c>
      <c r="P1411" t="s">
        <v>13</v>
      </c>
      <c r="Q1411" t="s">
        <v>90</v>
      </c>
      <c r="R1411" s="3">
        <f t="shared" si="89"/>
        <v>25</v>
      </c>
      <c r="S1411">
        <v>25000000</v>
      </c>
      <c r="T1411">
        <v>2007</v>
      </c>
      <c r="U1411">
        <v>5.6</v>
      </c>
      <c r="V1411" s="3">
        <f t="shared" si="90"/>
        <v>10.000629000000004</v>
      </c>
      <c r="W1411" s="3"/>
      <c r="AH1411" t="str">
        <v>Sam Fell</v>
      </c>
      <c r="AI1411" s="4">
        <f t="shared" si="91"/>
        <v>6.1</v>
      </c>
    </row>
    <row r="1412" spans="1:35" x14ac:dyDescent="0.3">
      <c r="A1412" t="s">
        <v>9</v>
      </c>
      <c r="B1412" t="s">
        <v>186</v>
      </c>
      <c r="C1412">
        <v>108</v>
      </c>
      <c r="D1412">
        <v>24984868</v>
      </c>
      <c r="E1412" s="3">
        <f t="shared" si="88"/>
        <v>24.984867999999999</v>
      </c>
      <c r="F1412" t="s">
        <v>171</v>
      </c>
      <c r="G1412" t="s">
        <v>1792</v>
      </c>
      <c r="H1412" t="s">
        <v>918</v>
      </c>
      <c r="N1412" t="s">
        <v>3208</v>
      </c>
      <c r="O1412" t="s">
        <v>12</v>
      </c>
      <c r="P1412" t="s">
        <v>13</v>
      </c>
      <c r="Q1412" t="s">
        <v>90</v>
      </c>
      <c r="R1412" s="3">
        <f t="shared" si="89"/>
        <v>15</v>
      </c>
      <c r="S1412">
        <v>15000000</v>
      </c>
      <c r="T1412">
        <v>2014</v>
      </c>
      <c r="U1412">
        <v>6.3</v>
      </c>
      <c r="V1412" s="3">
        <f t="shared" si="90"/>
        <v>9.9848679999999987</v>
      </c>
      <c r="W1412" s="3"/>
      <c r="AH1412" t="str">
        <v>Graham Annable</v>
      </c>
      <c r="AI1412" s="4">
        <f t="shared" si="91"/>
        <v>6.8</v>
      </c>
    </row>
    <row r="1413" spans="1:35" x14ac:dyDescent="0.3">
      <c r="A1413" t="s">
        <v>9</v>
      </c>
      <c r="B1413" t="s">
        <v>962</v>
      </c>
      <c r="C1413">
        <v>98</v>
      </c>
      <c r="D1413">
        <v>29975979</v>
      </c>
      <c r="E1413" s="3">
        <f t="shared" si="88"/>
        <v>29.975978999999999</v>
      </c>
      <c r="F1413" t="s">
        <v>171</v>
      </c>
      <c r="G1413" t="s">
        <v>620</v>
      </c>
      <c r="H1413" t="s">
        <v>1787</v>
      </c>
      <c r="I1413" t="s">
        <v>918</v>
      </c>
      <c r="N1413" t="s">
        <v>3209</v>
      </c>
      <c r="O1413" t="s">
        <v>12</v>
      </c>
      <c r="P1413" t="s">
        <v>63</v>
      </c>
      <c r="Q1413" t="s">
        <v>90</v>
      </c>
      <c r="R1413" s="3">
        <f t="shared" si="89"/>
        <v>20</v>
      </c>
      <c r="S1413">
        <v>20000000</v>
      </c>
      <c r="T1413">
        <v>2009</v>
      </c>
      <c r="U1413">
        <v>6.5</v>
      </c>
      <c r="V1413" s="3">
        <f t="shared" si="90"/>
        <v>9.9759789999999988</v>
      </c>
      <c r="W1413" s="3"/>
      <c r="AH1413" t="str">
        <v>Peter MacDonald</v>
      </c>
      <c r="AI1413" s="4">
        <f t="shared" si="91"/>
        <v>5.7</v>
      </c>
    </row>
    <row r="1414" spans="1:35" x14ac:dyDescent="0.3">
      <c r="A1414" t="s">
        <v>9</v>
      </c>
      <c r="B1414" t="s">
        <v>1111</v>
      </c>
      <c r="C1414">
        <v>109</v>
      </c>
      <c r="D1414">
        <v>16901126</v>
      </c>
      <c r="E1414" s="3">
        <f t="shared" si="88"/>
        <v>16.901126000000001</v>
      </c>
      <c r="F1414" t="s">
        <v>1792</v>
      </c>
      <c r="G1414" t="s">
        <v>620</v>
      </c>
      <c r="N1414" t="s">
        <v>3210</v>
      </c>
      <c r="O1414" t="s">
        <v>12</v>
      </c>
      <c r="P1414" t="s">
        <v>13</v>
      </c>
      <c r="Q1414" t="s">
        <v>90</v>
      </c>
      <c r="R1414" s="3">
        <f t="shared" si="89"/>
        <v>7</v>
      </c>
      <c r="S1414">
        <v>7000000</v>
      </c>
      <c r="T1414">
        <v>2005</v>
      </c>
      <c r="U1414">
        <v>6.9</v>
      </c>
      <c r="V1414" s="3">
        <f t="shared" si="90"/>
        <v>9.9011260000000014</v>
      </c>
      <c r="W1414" s="3"/>
      <c r="AH1414" t="str">
        <v>Joshua Seftel</v>
      </c>
      <c r="AI1414" s="4">
        <f t="shared" si="91"/>
        <v>5.7</v>
      </c>
    </row>
    <row r="1415" spans="1:35" x14ac:dyDescent="0.3">
      <c r="A1415" t="s">
        <v>9</v>
      </c>
      <c r="B1415" t="s">
        <v>961</v>
      </c>
      <c r="C1415">
        <v>101</v>
      </c>
      <c r="D1415">
        <v>24881000</v>
      </c>
      <c r="E1415" s="3">
        <f t="shared" si="88"/>
        <v>24.881</v>
      </c>
      <c r="F1415" t="s">
        <v>356</v>
      </c>
      <c r="G1415" t="s">
        <v>1786</v>
      </c>
      <c r="H1415" t="s">
        <v>620</v>
      </c>
      <c r="I1415" t="s">
        <v>918</v>
      </c>
      <c r="N1415" t="s">
        <v>3211</v>
      </c>
      <c r="O1415" t="s">
        <v>12</v>
      </c>
      <c r="P1415" t="s">
        <v>13</v>
      </c>
      <c r="Q1415" t="s">
        <v>90</v>
      </c>
      <c r="R1415" s="3">
        <f t="shared" si="89"/>
        <v>15</v>
      </c>
      <c r="S1415">
        <v>15000000</v>
      </c>
      <c r="T1415">
        <v>1996</v>
      </c>
      <c r="U1415">
        <v>6.2</v>
      </c>
      <c r="V1415" s="3">
        <f t="shared" si="90"/>
        <v>9.8810000000000002</v>
      </c>
      <c r="W1415" s="3"/>
      <c r="AH1415" t="str">
        <v>David Schwimmer</v>
      </c>
      <c r="AI1415" s="4">
        <f t="shared" si="91"/>
        <v>7</v>
      </c>
    </row>
    <row r="1416" spans="1:35" x14ac:dyDescent="0.3">
      <c r="A1416" t="s">
        <v>9</v>
      </c>
      <c r="B1416" t="s">
        <v>224</v>
      </c>
      <c r="C1416">
        <v>112</v>
      </c>
      <c r="D1416">
        <v>22858926</v>
      </c>
      <c r="E1416" s="3">
        <f t="shared" si="88"/>
        <v>22.858926</v>
      </c>
      <c r="F1416" t="s">
        <v>205</v>
      </c>
      <c r="G1416" t="s">
        <v>356</v>
      </c>
      <c r="H1416" t="s">
        <v>1786</v>
      </c>
      <c r="N1416" t="s">
        <v>3212</v>
      </c>
      <c r="O1416" t="s">
        <v>12</v>
      </c>
      <c r="P1416" t="s">
        <v>13</v>
      </c>
      <c r="Q1416" t="s">
        <v>90</v>
      </c>
      <c r="R1416" s="3">
        <f t="shared" si="89"/>
        <v>13</v>
      </c>
      <c r="S1416">
        <v>13000000</v>
      </c>
      <c r="T1416">
        <v>1999</v>
      </c>
      <c r="U1416">
        <v>7.8</v>
      </c>
      <c r="V1416" s="3">
        <f t="shared" si="90"/>
        <v>9.8589260000000003</v>
      </c>
      <c r="W1416" s="3"/>
      <c r="AH1416" t="str">
        <v>Damon Santostefano</v>
      </c>
      <c r="AI1416" s="4">
        <f t="shared" si="91"/>
        <v>6.1</v>
      </c>
    </row>
    <row r="1417" spans="1:35" x14ac:dyDescent="0.3">
      <c r="A1417" t="s">
        <v>9</v>
      </c>
      <c r="B1417" t="s">
        <v>300</v>
      </c>
      <c r="C1417">
        <v>116</v>
      </c>
      <c r="D1417">
        <v>49851591</v>
      </c>
      <c r="E1417" s="3">
        <f t="shared" si="88"/>
        <v>49.851590999999999</v>
      </c>
      <c r="F1417" t="s">
        <v>205</v>
      </c>
      <c r="G1417" t="s">
        <v>1792</v>
      </c>
      <c r="H1417" t="s">
        <v>1788</v>
      </c>
      <c r="N1417" t="s">
        <v>3213</v>
      </c>
      <c r="O1417" t="s">
        <v>12</v>
      </c>
      <c r="P1417" t="s">
        <v>13</v>
      </c>
      <c r="Q1417" t="s">
        <v>24</v>
      </c>
      <c r="R1417" s="3">
        <f t="shared" si="89"/>
        <v>40</v>
      </c>
      <c r="S1417">
        <v>40000000</v>
      </c>
      <c r="T1417">
        <v>1986</v>
      </c>
      <c r="U1417">
        <v>5.9</v>
      </c>
      <c r="V1417" s="3">
        <f t="shared" si="90"/>
        <v>9.8515909999999991</v>
      </c>
      <c r="W1417" s="3"/>
      <c r="AH1417" t="str">
        <v>Jeff Kanew</v>
      </c>
      <c r="AI1417" s="4">
        <f t="shared" si="91"/>
        <v>5.5</v>
      </c>
    </row>
    <row r="1418" spans="1:35" x14ac:dyDescent="0.3">
      <c r="A1418" t="s">
        <v>9</v>
      </c>
      <c r="B1418" t="s">
        <v>580</v>
      </c>
      <c r="C1418">
        <v>91</v>
      </c>
      <c r="D1418">
        <v>17843379</v>
      </c>
      <c r="E1418" s="3">
        <f t="shared" si="88"/>
        <v>17.843378999999999</v>
      </c>
      <c r="F1418" t="s">
        <v>205</v>
      </c>
      <c r="G1418" t="s">
        <v>356</v>
      </c>
      <c r="H1418" t="s">
        <v>1788</v>
      </c>
      <c r="N1418" t="s">
        <v>3214</v>
      </c>
      <c r="O1418" t="s">
        <v>12</v>
      </c>
      <c r="P1418" t="s">
        <v>13</v>
      </c>
      <c r="Q1418" t="s">
        <v>14</v>
      </c>
      <c r="R1418" s="3">
        <f t="shared" si="89"/>
        <v>8</v>
      </c>
      <c r="S1418">
        <v>8000000</v>
      </c>
      <c r="T1418">
        <v>1999</v>
      </c>
      <c r="U1418">
        <v>5.7</v>
      </c>
      <c r="V1418" s="3">
        <f t="shared" si="90"/>
        <v>9.8433789999999988</v>
      </c>
      <c r="W1418" s="3"/>
      <c r="AH1418" t="str">
        <v>StÃ©phane Aubier</v>
      </c>
      <c r="AI1418" s="4">
        <f t="shared" si="91"/>
        <v>7.9</v>
      </c>
    </row>
    <row r="1419" spans="1:35" x14ac:dyDescent="0.3">
      <c r="A1419" t="s">
        <v>9</v>
      </c>
      <c r="B1419" t="s">
        <v>1568</v>
      </c>
      <c r="C1419">
        <v>107</v>
      </c>
      <c r="D1419">
        <v>13092000</v>
      </c>
      <c r="E1419" s="3">
        <f t="shared" si="88"/>
        <v>13.092000000000001</v>
      </c>
      <c r="F1419" t="s">
        <v>356</v>
      </c>
      <c r="G1419" t="s">
        <v>1798</v>
      </c>
      <c r="N1419" t="s">
        <v>3215</v>
      </c>
      <c r="O1419" t="s">
        <v>12</v>
      </c>
      <c r="P1419" t="s">
        <v>13</v>
      </c>
      <c r="Q1419" t="s">
        <v>90</v>
      </c>
      <c r="R1419" s="3">
        <f t="shared" si="89"/>
        <v>3.3</v>
      </c>
      <c r="S1419">
        <v>3300000</v>
      </c>
      <c r="T1419">
        <v>2014</v>
      </c>
      <c r="U1419">
        <v>8.5</v>
      </c>
      <c r="V1419" s="3">
        <f t="shared" si="90"/>
        <v>9.7920000000000016</v>
      </c>
      <c r="W1419" s="3"/>
      <c r="AH1419" t="str">
        <v>Takeshi Kitano</v>
      </c>
      <c r="AI1419" s="4">
        <f t="shared" si="91"/>
        <v>7.2</v>
      </c>
    </row>
    <row r="1420" spans="1:35" x14ac:dyDescent="0.3">
      <c r="A1420" t="s">
        <v>9</v>
      </c>
      <c r="B1420" t="s">
        <v>973</v>
      </c>
      <c r="C1420">
        <v>118</v>
      </c>
      <c r="D1420">
        <v>18761993</v>
      </c>
      <c r="E1420" s="3">
        <f t="shared" si="88"/>
        <v>18.761993</v>
      </c>
      <c r="F1420" t="s">
        <v>205</v>
      </c>
      <c r="G1420" t="s">
        <v>356</v>
      </c>
      <c r="N1420" t="s">
        <v>3216</v>
      </c>
      <c r="O1420" t="s">
        <v>12</v>
      </c>
      <c r="P1420" t="s">
        <v>13</v>
      </c>
      <c r="Q1420" t="s">
        <v>90</v>
      </c>
      <c r="R1420" s="3">
        <f t="shared" si="89"/>
        <v>9</v>
      </c>
      <c r="S1420">
        <v>9000000</v>
      </c>
      <c r="T1420">
        <v>2005</v>
      </c>
      <c r="U1420">
        <v>6.9</v>
      </c>
      <c r="V1420" s="3">
        <f t="shared" si="90"/>
        <v>9.7619930000000004</v>
      </c>
      <c r="W1420" s="3"/>
      <c r="AH1420" t="str">
        <v>Fred Schepisi</v>
      </c>
      <c r="AI1420" s="4">
        <f t="shared" si="91"/>
        <v>7</v>
      </c>
    </row>
    <row r="1421" spans="1:35" x14ac:dyDescent="0.3">
      <c r="A1421" t="s">
        <v>9</v>
      </c>
      <c r="B1421" t="s">
        <v>958</v>
      </c>
      <c r="C1421">
        <v>115</v>
      </c>
      <c r="D1421">
        <v>29753944</v>
      </c>
      <c r="E1421" s="3">
        <f t="shared" si="88"/>
        <v>29.753944000000001</v>
      </c>
      <c r="F1421" t="s">
        <v>1792</v>
      </c>
      <c r="G1421" t="s">
        <v>356</v>
      </c>
      <c r="H1421" t="s">
        <v>1796</v>
      </c>
      <c r="I1421" t="s">
        <v>918</v>
      </c>
      <c r="N1421" t="s">
        <v>3217</v>
      </c>
      <c r="O1421" t="s">
        <v>12</v>
      </c>
      <c r="P1421" t="s">
        <v>13</v>
      </c>
      <c r="Q1421" t="s">
        <v>90</v>
      </c>
      <c r="R1421" s="3">
        <f t="shared" si="89"/>
        <v>20</v>
      </c>
      <c r="S1421">
        <v>20000000</v>
      </c>
      <c r="T1421">
        <v>1998</v>
      </c>
      <c r="U1421">
        <v>6.5</v>
      </c>
      <c r="V1421" s="3">
        <f t="shared" si="90"/>
        <v>9.7539440000000006</v>
      </c>
      <c r="W1421" s="3"/>
      <c r="AH1421" t="str">
        <v>Alex Zamm</v>
      </c>
      <c r="AI1421" s="4">
        <f t="shared" si="91"/>
        <v>2.2999999999999998</v>
      </c>
    </row>
    <row r="1422" spans="1:35" x14ac:dyDescent="0.3">
      <c r="A1422" t="s">
        <v>9</v>
      </c>
      <c r="B1422" t="s">
        <v>104</v>
      </c>
      <c r="C1422">
        <v>104</v>
      </c>
      <c r="D1422">
        <v>69688384</v>
      </c>
      <c r="E1422" s="3">
        <f t="shared" si="88"/>
        <v>69.688383999999999</v>
      </c>
      <c r="F1422" t="s">
        <v>205</v>
      </c>
      <c r="G1422" t="s">
        <v>1789</v>
      </c>
      <c r="H1422" t="s">
        <v>1786</v>
      </c>
      <c r="N1422" t="s">
        <v>3218</v>
      </c>
      <c r="O1422" t="s">
        <v>12</v>
      </c>
      <c r="P1422" t="s">
        <v>13</v>
      </c>
      <c r="Q1422" t="s">
        <v>24</v>
      </c>
      <c r="R1422" s="3">
        <f t="shared" si="89"/>
        <v>60</v>
      </c>
      <c r="S1422">
        <v>60000000</v>
      </c>
      <c r="T1422">
        <v>2000</v>
      </c>
      <c r="U1422">
        <v>6.1</v>
      </c>
      <c r="V1422" s="3">
        <f t="shared" si="90"/>
        <v>9.6883839999999992</v>
      </c>
      <c r="W1422" s="3"/>
      <c r="AH1422" t="str">
        <v>Mel Smith</v>
      </c>
      <c r="AI1422" s="4">
        <f t="shared" si="91"/>
        <v>6.2</v>
      </c>
    </row>
    <row r="1423" spans="1:35" x14ac:dyDescent="0.3">
      <c r="A1423" t="s">
        <v>9</v>
      </c>
      <c r="B1423" t="s">
        <v>486</v>
      </c>
      <c r="C1423">
        <v>123</v>
      </c>
      <c r="D1423">
        <v>62563543</v>
      </c>
      <c r="E1423" s="3">
        <f t="shared" si="88"/>
        <v>62.563543000000003</v>
      </c>
      <c r="F1423" t="s">
        <v>1793</v>
      </c>
      <c r="G1423" t="s">
        <v>1792</v>
      </c>
      <c r="H1423" t="s">
        <v>356</v>
      </c>
      <c r="N1423" t="s">
        <v>3219</v>
      </c>
      <c r="O1423" t="s">
        <v>12</v>
      </c>
      <c r="P1423" t="s">
        <v>13</v>
      </c>
      <c r="Q1423" t="s">
        <v>90</v>
      </c>
      <c r="R1423" s="3">
        <f t="shared" si="89"/>
        <v>53</v>
      </c>
      <c r="S1423">
        <v>53000000</v>
      </c>
      <c r="T1423">
        <v>2015</v>
      </c>
      <c r="U1423">
        <v>7</v>
      </c>
      <c r="V1423" s="3">
        <f t="shared" si="90"/>
        <v>9.5635430000000028</v>
      </c>
      <c r="W1423" s="3"/>
      <c r="AH1423" t="str">
        <v>Christian Duguay</v>
      </c>
      <c r="AI1423" s="4">
        <f t="shared" si="91"/>
        <v>5.0999999999999996</v>
      </c>
    </row>
    <row r="1424" spans="1:35" x14ac:dyDescent="0.3">
      <c r="A1424" t="s">
        <v>9</v>
      </c>
      <c r="B1424" t="s">
        <v>1618</v>
      </c>
      <c r="C1424">
        <v>102</v>
      </c>
      <c r="D1424">
        <v>11546543</v>
      </c>
      <c r="E1424" s="3">
        <f t="shared" si="88"/>
        <v>11.546543</v>
      </c>
      <c r="F1424" t="s">
        <v>171</v>
      </c>
      <c r="G1424" t="s">
        <v>205</v>
      </c>
      <c r="N1424" t="s">
        <v>3220</v>
      </c>
      <c r="O1424" t="s">
        <v>689</v>
      </c>
      <c r="P1424" t="s">
        <v>397</v>
      </c>
      <c r="Q1424" t="s">
        <v>90</v>
      </c>
      <c r="R1424" s="3">
        <f t="shared" si="89"/>
        <v>2</v>
      </c>
      <c r="S1424">
        <v>2000000</v>
      </c>
      <c r="T1424">
        <v>1994</v>
      </c>
      <c r="U1424">
        <v>7.6</v>
      </c>
      <c r="V1424" s="3">
        <f t="shared" si="90"/>
        <v>9.5465429999999998</v>
      </c>
      <c r="W1424" s="3"/>
      <c r="AH1424" t="str">
        <v>Kevin Donovan</v>
      </c>
      <c r="AI1424" s="4">
        <f t="shared" si="91"/>
        <v>5.3</v>
      </c>
    </row>
    <row r="1425" spans="1:35" x14ac:dyDescent="0.3">
      <c r="A1425" t="s">
        <v>9</v>
      </c>
      <c r="B1425" t="s">
        <v>1382</v>
      </c>
      <c r="C1425">
        <v>93</v>
      </c>
      <c r="D1425">
        <v>17536788</v>
      </c>
      <c r="E1425" s="3">
        <f t="shared" si="88"/>
        <v>17.536788000000001</v>
      </c>
      <c r="F1425" t="s">
        <v>205</v>
      </c>
      <c r="G1425" t="s">
        <v>356</v>
      </c>
      <c r="H1425" t="s">
        <v>1788</v>
      </c>
      <c r="N1425" t="s">
        <v>3221</v>
      </c>
      <c r="O1425" t="s">
        <v>12</v>
      </c>
      <c r="P1425" t="s">
        <v>13</v>
      </c>
      <c r="Q1425" t="s">
        <v>14</v>
      </c>
      <c r="R1425" s="3">
        <f t="shared" si="89"/>
        <v>8</v>
      </c>
      <c r="S1425">
        <v>8000000</v>
      </c>
      <c r="T1425">
        <v>2013</v>
      </c>
      <c r="U1425">
        <v>7.1</v>
      </c>
      <c r="V1425" s="3">
        <f t="shared" si="90"/>
        <v>9.5367880000000014</v>
      </c>
      <c r="W1425" s="3"/>
      <c r="AH1425" t="str">
        <v>Jee-woon Kim</v>
      </c>
      <c r="AI1425" s="4">
        <f t="shared" si="91"/>
        <v>6.85</v>
      </c>
    </row>
    <row r="1426" spans="1:35" x14ac:dyDescent="0.3">
      <c r="A1426" t="s">
        <v>9</v>
      </c>
      <c r="B1426" t="s">
        <v>775</v>
      </c>
      <c r="C1426">
        <v>118</v>
      </c>
      <c r="D1426">
        <v>11533945</v>
      </c>
      <c r="E1426" s="3">
        <f t="shared" si="88"/>
        <v>11.533944999999999</v>
      </c>
      <c r="F1426" t="s">
        <v>1793</v>
      </c>
      <c r="G1426" t="s">
        <v>1792</v>
      </c>
      <c r="H1426" t="s">
        <v>356</v>
      </c>
      <c r="I1426" t="s">
        <v>1788</v>
      </c>
      <c r="N1426" t="s">
        <v>3222</v>
      </c>
      <c r="O1426" t="s">
        <v>12</v>
      </c>
      <c r="P1426" t="s">
        <v>13</v>
      </c>
      <c r="Q1426" t="s">
        <v>90</v>
      </c>
      <c r="R1426" s="3">
        <f t="shared" si="89"/>
        <v>2</v>
      </c>
      <c r="S1426">
        <v>2000000</v>
      </c>
      <c r="T1426">
        <v>1999</v>
      </c>
      <c r="U1426">
        <v>7.6</v>
      </c>
      <c r="V1426" s="3">
        <f t="shared" si="90"/>
        <v>9.5339449999999992</v>
      </c>
      <c r="W1426" s="3"/>
      <c r="AH1426" t="str">
        <v>Gary McKendry</v>
      </c>
      <c r="AI1426" s="4">
        <f t="shared" si="91"/>
        <v>6.5</v>
      </c>
    </row>
    <row r="1427" spans="1:35" x14ac:dyDescent="0.3">
      <c r="A1427" t="s">
        <v>9</v>
      </c>
      <c r="B1427" t="s">
        <v>281</v>
      </c>
      <c r="C1427">
        <v>99</v>
      </c>
      <c r="D1427">
        <v>13464388</v>
      </c>
      <c r="E1427" s="3">
        <f t="shared" si="88"/>
        <v>13.464388</v>
      </c>
      <c r="F1427" t="s">
        <v>205</v>
      </c>
      <c r="G1427" t="s">
        <v>620</v>
      </c>
      <c r="N1427" t="s">
        <v>3223</v>
      </c>
      <c r="O1427" t="s">
        <v>12</v>
      </c>
      <c r="P1427" t="s">
        <v>17</v>
      </c>
      <c r="Q1427" t="s">
        <v>90</v>
      </c>
      <c r="R1427" s="3">
        <f t="shared" si="89"/>
        <v>4</v>
      </c>
      <c r="S1427">
        <v>4000000</v>
      </c>
      <c r="T1427">
        <v>2004</v>
      </c>
      <c r="U1427">
        <v>8</v>
      </c>
      <c r="V1427" s="3">
        <f t="shared" si="90"/>
        <v>9.4643879999999996</v>
      </c>
      <c r="W1427" s="3"/>
      <c r="AH1427" t="str">
        <v>Steve Barron</v>
      </c>
      <c r="AI1427" s="4">
        <f t="shared" si="91"/>
        <v>5.3</v>
      </c>
    </row>
    <row r="1428" spans="1:35" x14ac:dyDescent="0.3">
      <c r="A1428" t="s">
        <v>9</v>
      </c>
      <c r="B1428" t="s">
        <v>881</v>
      </c>
      <c r="C1428">
        <v>93</v>
      </c>
      <c r="D1428">
        <v>17427926</v>
      </c>
      <c r="E1428" s="3">
        <f t="shared" si="88"/>
        <v>17.427925999999999</v>
      </c>
      <c r="F1428" t="s">
        <v>620</v>
      </c>
      <c r="N1428" t="s">
        <v>3224</v>
      </c>
      <c r="O1428" t="s">
        <v>12</v>
      </c>
      <c r="P1428" t="s">
        <v>13</v>
      </c>
      <c r="Q1428" t="s">
        <v>90</v>
      </c>
      <c r="R1428" s="3">
        <f t="shared" si="89"/>
        <v>8</v>
      </c>
      <c r="S1428">
        <v>8000000</v>
      </c>
      <c r="T1428">
        <v>2008</v>
      </c>
      <c r="U1428">
        <v>5.9</v>
      </c>
      <c r="V1428" s="3">
        <f t="shared" si="90"/>
        <v>9.4279259999999994</v>
      </c>
      <c r="W1428" s="3"/>
      <c r="AH1428" t="str">
        <v>Antonia Bird</v>
      </c>
      <c r="AI1428" s="4">
        <f t="shared" si="91"/>
        <v>7.1</v>
      </c>
    </row>
    <row r="1429" spans="1:35" x14ac:dyDescent="0.3">
      <c r="A1429" t="s">
        <v>9</v>
      </c>
      <c r="B1429" t="s">
        <v>15</v>
      </c>
      <c r="C1429">
        <v>169</v>
      </c>
      <c r="D1429">
        <v>309404152</v>
      </c>
      <c r="E1429" s="3">
        <f t="shared" si="88"/>
        <v>309.40415200000001</v>
      </c>
      <c r="F1429" t="s">
        <v>171</v>
      </c>
      <c r="G1429" t="s">
        <v>134</v>
      </c>
      <c r="H1429" t="s">
        <v>1786</v>
      </c>
      <c r="N1429" t="s">
        <v>3225</v>
      </c>
      <c r="O1429" t="s">
        <v>12</v>
      </c>
      <c r="P1429" t="s">
        <v>13</v>
      </c>
      <c r="Q1429" t="s">
        <v>14</v>
      </c>
      <c r="R1429" s="3">
        <f t="shared" si="89"/>
        <v>300</v>
      </c>
      <c r="S1429">
        <v>300000000</v>
      </c>
      <c r="T1429">
        <v>2007</v>
      </c>
      <c r="U1429">
        <v>7.1</v>
      </c>
      <c r="V1429" s="3">
        <f t="shared" si="90"/>
        <v>9.4041520000000105</v>
      </c>
      <c r="W1429" s="3"/>
      <c r="AH1429" t="str">
        <v>Geoff Murphy</v>
      </c>
      <c r="AI1429" s="4">
        <f t="shared" si="91"/>
        <v>5.4</v>
      </c>
    </row>
    <row r="1430" spans="1:35" x14ac:dyDescent="0.3">
      <c r="A1430" t="s">
        <v>9</v>
      </c>
      <c r="B1430" t="s">
        <v>647</v>
      </c>
      <c r="C1430">
        <v>91</v>
      </c>
      <c r="D1430">
        <v>27087695</v>
      </c>
      <c r="E1430" s="3">
        <f t="shared" si="88"/>
        <v>27.087695</v>
      </c>
      <c r="F1430" t="s">
        <v>134</v>
      </c>
      <c r="G1430" t="s">
        <v>205</v>
      </c>
      <c r="H1430" t="s">
        <v>356</v>
      </c>
      <c r="N1430" t="s">
        <v>3226</v>
      </c>
      <c r="O1430" t="s">
        <v>12</v>
      </c>
      <c r="P1430" t="s">
        <v>13</v>
      </c>
      <c r="Q1430" t="s">
        <v>14</v>
      </c>
      <c r="R1430" s="3">
        <f t="shared" si="89"/>
        <v>17.7</v>
      </c>
      <c r="S1430">
        <v>17700000</v>
      </c>
      <c r="T1430">
        <v>2001</v>
      </c>
      <c r="U1430">
        <v>5.9</v>
      </c>
      <c r="V1430" s="3">
        <f t="shared" si="90"/>
        <v>9.3876950000000008</v>
      </c>
      <c r="W1430" s="3"/>
      <c r="AH1430" t="str">
        <v>Tommy Lee Jones</v>
      </c>
      <c r="AI1430" s="4">
        <f t="shared" si="91"/>
        <v>7.05</v>
      </c>
    </row>
    <row r="1431" spans="1:35" x14ac:dyDescent="0.3">
      <c r="A1431" t="s">
        <v>9</v>
      </c>
      <c r="B1431" t="s">
        <v>261</v>
      </c>
      <c r="C1431">
        <v>91</v>
      </c>
      <c r="D1431">
        <v>21370057</v>
      </c>
      <c r="E1431" s="3">
        <f t="shared" si="88"/>
        <v>21.370056999999999</v>
      </c>
      <c r="F1431" t="s">
        <v>1792</v>
      </c>
      <c r="G1431" t="s">
        <v>356</v>
      </c>
      <c r="H1431" t="s">
        <v>918</v>
      </c>
      <c r="N1431" t="s">
        <v>3227</v>
      </c>
      <c r="O1431" t="s">
        <v>12</v>
      </c>
      <c r="P1431" t="s">
        <v>13</v>
      </c>
      <c r="Q1431" t="s">
        <v>90</v>
      </c>
      <c r="R1431" s="3">
        <f t="shared" si="89"/>
        <v>12</v>
      </c>
      <c r="S1431">
        <v>12000000</v>
      </c>
      <c r="T1431">
        <v>1992</v>
      </c>
      <c r="U1431">
        <v>6</v>
      </c>
      <c r="V1431" s="3">
        <f t="shared" si="90"/>
        <v>9.3700569999999992</v>
      </c>
      <c r="W1431" s="3"/>
      <c r="AH1431" t="str">
        <v>Michael Meredith</v>
      </c>
      <c r="AI1431" s="4">
        <f t="shared" si="91"/>
        <v>5.5</v>
      </c>
    </row>
    <row r="1432" spans="1:35" x14ac:dyDescent="0.3">
      <c r="A1432" t="s">
        <v>9</v>
      </c>
      <c r="B1432" t="s">
        <v>1489</v>
      </c>
      <c r="C1432">
        <v>100</v>
      </c>
      <c r="D1432">
        <v>14343976</v>
      </c>
      <c r="E1432" s="3">
        <f t="shared" si="88"/>
        <v>14.343976</v>
      </c>
      <c r="F1432" t="s">
        <v>134</v>
      </c>
      <c r="G1432" t="s">
        <v>620</v>
      </c>
      <c r="N1432" t="s">
        <v>3228</v>
      </c>
      <c r="O1432" t="s">
        <v>12</v>
      </c>
      <c r="P1432" t="s">
        <v>13</v>
      </c>
      <c r="Q1432" t="s">
        <v>90</v>
      </c>
      <c r="R1432" s="3">
        <f t="shared" si="89"/>
        <v>5</v>
      </c>
      <c r="S1432">
        <v>5000000</v>
      </c>
      <c r="T1432">
        <v>1989</v>
      </c>
      <c r="U1432">
        <v>4.5</v>
      </c>
      <c r="V1432" s="3">
        <f t="shared" si="90"/>
        <v>9.3439759999999996</v>
      </c>
      <c r="W1432" s="3"/>
      <c r="AH1432" t="str">
        <v>Michael Dinner</v>
      </c>
      <c r="AI1432" s="4">
        <f t="shared" si="91"/>
        <v>5.6</v>
      </c>
    </row>
    <row r="1433" spans="1:35" x14ac:dyDescent="0.3">
      <c r="A1433" t="s">
        <v>111</v>
      </c>
      <c r="B1433" t="s">
        <v>333</v>
      </c>
      <c r="C1433">
        <v>147</v>
      </c>
      <c r="D1433">
        <v>53300852</v>
      </c>
      <c r="E1433" s="3">
        <f t="shared" si="88"/>
        <v>53.300851999999999</v>
      </c>
      <c r="F1433" t="s">
        <v>1792</v>
      </c>
      <c r="G1433" t="s">
        <v>356</v>
      </c>
      <c r="H1433" t="s">
        <v>918</v>
      </c>
      <c r="N1433" t="s">
        <v>3229</v>
      </c>
      <c r="O1433" t="s">
        <v>12</v>
      </c>
      <c r="P1433" t="s">
        <v>13</v>
      </c>
      <c r="Q1433" t="s">
        <v>90</v>
      </c>
      <c r="R1433" s="3">
        <f t="shared" si="89"/>
        <v>44</v>
      </c>
      <c r="S1433">
        <v>44000000</v>
      </c>
      <c r="T1433">
        <v>1996</v>
      </c>
      <c r="U1433">
        <v>7.5</v>
      </c>
      <c r="V1433" s="3">
        <f t="shared" si="90"/>
        <v>9.300851999999999</v>
      </c>
      <c r="W1433" s="3"/>
      <c r="AH1433" t="str">
        <v>Arthur Hiller</v>
      </c>
      <c r="AI1433" s="4">
        <f t="shared" si="91"/>
        <v>3.5</v>
      </c>
    </row>
    <row r="1434" spans="1:35" x14ac:dyDescent="0.3">
      <c r="A1434" t="s">
        <v>9</v>
      </c>
      <c r="B1434" t="s">
        <v>152</v>
      </c>
      <c r="C1434">
        <v>143</v>
      </c>
      <c r="D1434">
        <v>34300771</v>
      </c>
      <c r="E1434" s="3">
        <f t="shared" si="88"/>
        <v>34.300770999999997</v>
      </c>
      <c r="F1434" t="s">
        <v>356</v>
      </c>
      <c r="N1434" t="s">
        <v>3230</v>
      </c>
      <c r="O1434" t="s">
        <v>12</v>
      </c>
      <c r="P1434" t="s">
        <v>184</v>
      </c>
      <c r="Q1434" t="s">
        <v>90</v>
      </c>
      <c r="R1434" s="3">
        <f t="shared" si="89"/>
        <v>25</v>
      </c>
      <c r="S1434">
        <v>25000000</v>
      </c>
      <c r="T1434">
        <v>2006</v>
      </c>
      <c r="U1434">
        <v>7.5</v>
      </c>
      <c r="V1434" s="3">
        <f t="shared" si="90"/>
        <v>9.3007709999999975</v>
      </c>
      <c r="W1434" s="3"/>
      <c r="AH1434" t="str">
        <v>Scott Marshall</v>
      </c>
      <c r="AI1434" s="4">
        <f t="shared" si="91"/>
        <v>3.9</v>
      </c>
    </row>
    <row r="1435" spans="1:35" x14ac:dyDescent="0.3">
      <c r="A1435" t="s">
        <v>9</v>
      </c>
      <c r="B1435" t="s">
        <v>226</v>
      </c>
      <c r="C1435">
        <v>137</v>
      </c>
      <c r="D1435">
        <v>11284657</v>
      </c>
      <c r="E1435" s="3">
        <f t="shared" si="88"/>
        <v>11.284656999999999</v>
      </c>
      <c r="F1435" t="s">
        <v>356</v>
      </c>
      <c r="G1435" t="s">
        <v>918</v>
      </c>
      <c r="N1435" t="s">
        <v>3231</v>
      </c>
      <c r="O1435" t="s">
        <v>811</v>
      </c>
      <c r="P1435" t="s">
        <v>113</v>
      </c>
      <c r="Q1435" t="s">
        <v>90</v>
      </c>
      <c r="R1435" s="3">
        <f t="shared" si="89"/>
        <v>2</v>
      </c>
      <c r="S1435">
        <v>2000000</v>
      </c>
      <c r="T1435">
        <v>2006</v>
      </c>
      <c r="U1435">
        <v>8.5</v>
      </c>
      <c r="V1435" s="3">
        <f t="shared" si="90"/>
        <v>9.2846569999999993</v>
      </c>
      <c r="W1435" s="3"/>
      <c r="AH1435" t="str">
        <v>Ãlex de la Iglesia</v>
      </c>
      <c r="AI1435" s="4">
        <f t="shared" si="91"/>
        <v>6.1</v>
      </c>
    </row>
    <row r="1436" spans="1:35" x14ac:dyDescent="0.3">
      <c r="A1436" t="s">
        <v>9</v>
      </c>
      <c r="B1436" t="s">
        <v>915</v>
      </c>
      <c r="C1436">
        <v>107</v>
      </c>
      <c r="D1436">
        <v>26284475</v>
      </c>
      <c r="E1436" s="3">
        <f t="shared" si="88"/>
        <v>26.284475</v>
      </c>
      <c r="F1436" t="s">
        <v>205</v>
      </c>
      <c r="N1436" t="s">
        <v>3232</v>
      </c>
      <c r="O1436" t="s">
        <v>12</v>
      </c>
      <c r="P1436" t="s">
        <v>13</v>
      </c>
      <c r="Q1436" t="s">
        <v>14</v>
      </c>
      <c r="R1436" s="3">
        <f t="shared" si="89"/>
        <v>17</v>
      </c>
      <c r="S1436">
        <v>17000000</v>
      </c>
      <c r="T1436">
        <v>2015</v>
      </c>
      <c r="U1436">
        <v>5.7</v>
      </c>
      <c r="V1436" s="3">
        <f t="shared" si="90"/>
        <v>9.2844750000000005</v>
      </c>
      <c r="W1436" s="3"/>
      <c r="AH1436" t="str">
        <v>William A. Fraker</v>
      </c>
      <c r="AI1436" s="4">
        <f t="shared" si="91"/>
        <v>5</v>
      </c>
    </row>
    <row r="1437" spans="1:35" x14ac:dyDescent="0.3">
      <c r="A1437" t="s">
        <v>9</v>
      </c>
      <c r="B1437" t="s">
        <v>1227</v>
      </c>
      <c r="C1437">
        <v>82</v>
      </c>
      <c r="D1437">
        <v>17278980</v>
      </c>
      <c r="E1437" s="3">
        <f t="shared" si="88"/>
        <v>17.278980000000001</v>
      </c>
      <c r="F1437" t="s">
        <v>205</v>
      </c>
      <c r="G1437" t="s">
        <v>1792</v>
      </c>
      <c r="N1437" t="s">
        <v>3233</v>
      </c>
      <c r="O1437" t="s">
        <v>12</v>
      </c>
      <c r="P1437" t="s">
        <v>13</v>
      </c>
      <c r="Q1437" t="s">
        <v>90</v>
      </c>
      <c r="R1437" s="3">
        <f t="shared" si="89"/>
        <v>8</v>
      </c>
      <c r="S1437">
        <v>8000000</v>
      </c>
      <c r="T1437">
        <v>1998</v>
      </c>
      <c r="U1437">
        <v>6.7</v>
      </c>
      <c r="V1437" s="3">
        <f t="shared" si="90"/>
        <v>9.2789800000000007</v>
      </c>
      <c r="W1437" s="3"/>
      <c r="AH1437" t="str">
        <v>Peter Kassovitz</v>
      </c>
      <c r="AI1437" s="4">
        <f t="shared" si="91"/>
        <v>6.5</v>
      </c>
    </row>
    <row r="1438" spans="1:35" x14ac:dyDescent="0.3">
      <c r="A1438" t="s">
        <v>9</v>
      </c>
      <c r="B1438" t="s">
        <v>1390</v>
      </c>
      <c r="C1438">
        <v>85</v>
      </c>
      <c r="D1438">
        <v>9437933</v>
      </c>
      <c r="E1438" s="3">
        <f t="shared" si="88"/>
        <v>9.4379329999999992</v>
      </c>
      <c r="F1438" t="s">
        <v>356</v>
      </c>
      <c r="G1438" t="s">
        <v>1798</v>
      </c>
      <c r="H1438" t="s">
        <v>1788</v>
      </c>
      <c r="N1438" t="s">
        <v>3234</v>
      </c>
      <c r="O1438" t="s">
        <v>12</v>
      </c>
      <c r="P1438" t="s">
        <v>743</v>
      </c>
      <c r="Q1438" t="s">
        <v>90</v>
      </c>
      <c r="R1438" s="3">
        <f t="shared" si="89"/>
        <v>0.18</v>
      </c>
      <c r="S1438">
        <v>180000</v>
      </c>
      <c r="T1438">
        <v>2007</v>
      </c>
      <c r="U1438">
        <v>7.9</v>
      </c>
      <c r="V1438" s="3">
        <f t="shared" si="90"/>
        <v>9.2579329999999995</v>
      </c>
      <c r="W1438" s="3"/>
      <c r="AH1438" t="str">
        <v>Jerry Zaks</v>
      </c>
      <c r="AI1438" s="4">
        <f t="shared" si="91"/>
        <v>6.7</v>
      </c>
    </row>
    <row r="1439" spans="1:35" x14ac:dyDescent="0.3">
      <c r="A1439" t="s">
        <v>9</v>
      </c>
      <c r="B1439" t="s">
        <v>1186</v>
      </c>
      <c r="C1439">
        <v>88</v>
      </c>
      <c r="D1439">
        <v>18225165</v>
      </c>
      <c r="E1439" s="3">
        <f t="shared" si="88"/>
        <v>18.225165000000001</v>
      </c>
      <c r="F1439" t="s">
        <v>134</v>
      </c>
      <c r="G1439" t="s">
        <v>205</v>
      </c>
      <c r="N1439" t="s">
        <v>3235</v>
      </c>
      <c r="O1439" t="s">
        <v>12</v>
      </c>
      <c r="P1439" t="s">
        <v>13</v>
      </c>
      <c r="Q1439" t="s">
        <v>90</v>
      </c>
      <c r="R1439" s="3">
        <f t="shared" si="89"/>
        <v>9</v>
      </c>
      <c r="S1439">
        <v>9000000</v>
      </c>
      <c r="T1439">
        <v>2004</v>
      </c>
      <c r="U1439">
        <v>7.1</v>
      </c>
      <c r="V1439" s="3">
        <f t="shared" si="90"/>
        <v>9.2251650000000005</v>
      </c>
      <c r="W1439" s="3"/>
      <c r="AH1439" t="str">
        <v>Peter Care</v>
      </c>
      <c r="AI1439" s="4">
        <f t="shared" si="91"/>
        <v>7.1</v>
      </c>
    </row>
    <row r="1440" spans="1:35" x14ac:dyDescent="0.3">
      <c r="A1440" t="s">
        <v>9</v>
      </c>
      <c r="B1440" t="s">
        <v>991</v>
      </c>
      <c r="C1440">
        <v>97</v>
      </c>
      <c r="D1440">
        <v>27141959</v>
      </c>
      <c r="E1440" s="3">
        <f t="shared" si="88"/>
        <v>27.141959</v>
      </c>
      <c r="F1440" t="s">
        <v>205</v>
      </c>
      <c r="G1440" t="s">
        <v>1792</v>
      </c>
      <c r="H1440" t="s">
        <v>1789</v>
      </c>
      <c r="I1440" t="s">
        <v>1787</v>
      </c>
      <c r="N1440" t="s">
        <v>3236</v>
      </c>
      <c r="O1440" t="s">
        <v>12</v>
      </c>
      <c r="P1440" t="s">
        <v>13</v>
      </c>
      <c r="Q1440" t="s">
        <v>24</v>
      </c>
      <c r="R1440" s="3">
        <f t="shared" si="89"/>
        <v>18</v>
      </c>
      <c r="S1440">
        <v>18000000</v>
      </c>
      <c r="T1440">
        <v>1999</v>
      </c>
      <c r="U1440">
        <v>2.5</v>
      </c>
      <c r="V1440" s="3">
        <f t="shared" si="90"/>
        <v>9.1419589999999999</v>
      </c>
      <c r="W1440" s="3"/>
      <c r="AH1440" t="str">
        <v>IstvÃ¡n SzabÃ³</v>
      </c>
      <c r="AI1440" s="4">
        <f t="shared" si="91"/>
        <v>7.1</v>
      </c>
    </row>
    <row r="1441" spans="1:35" x14ac:dyDescent="0.3">
      <c r="A1441" t="s">
        <v>9</v>
      </c>
      <c r="B1441" t="s">
        <v>448</v>
      </c>
      <c r="C1441">
        <v>99</v>
      </c>
      <c r="D1441">
        <v>21133087</v>
      </c>
      <c r="E1441" s="3">
        <f t="shared" si="88"/>
        <v>21.133087</v>
      </c>
      <c r="F1441" t="s">
        <v>620</v>
      </c>
      <c r="G1441" t="s">
        <v>1796</v>
      </c>
      <c r="H1441" t="s">
        <v>918</v>
      </c>
      <c r="N1441" t="s">
        <v>3237</v>
      </c>
      <c r="O1441" t="s">
        <v>12</v>
      </c>
      <c r="P1441" t="s">
        <v>13</v>
      </c>
      <c r="Q1441" t="s">
        <v>90</v>
      </c>
      <c r="R1441" s="3">
        <f t="shared" si="89"/>
        <v>12</v>
      </c>
      <c r="S1441">
        <v>12000000</v>
      </c>
      <c r="T1441">
        <v>1999</v>
      </c>
      <c r="U1441">
        <v>7</v>
      </c>
      <c r="V1441" s="3">
        <f t="shared" si="90"/>
        <v>9.1330869999999997</v>
      </c>
      <c r="W1441" s="3"/>
      <c r="AH1441" t="str">
        <v>Bruce Paltrow</v>
      </c>
      <c r="AI1441" s="4">
        <f t="shared" si="91"/>
        <v>6</v>
      </c>
    </row>
    <row r="1442" spans="1:35" x14ac:dyDescent="0.3">
      <c r="A1442" t="s">
        <v>9</v>
      </c>
      <c r="B1442" t="s">
        <v>1252</v>
      </c>
      <c r="C1442">
        <v>94</v>
      </c>
      <c r="D1442">
        <v>14123773</v>
      </c>
      <c r="E1442" s="3">
        <f t="shared" si="88"/>
        <v>14.123773</v>
      </c>
      <c r="F1442" t="s">
        <v>1792</v>
      </c>
      <c r="G1442" t="s">
        <v>356</v>
      </c>
      <c r="N1442" t="s">
        <v>3238</v>
      </c>
      <c r="O1442" t="s">
        <v>12</v>
      </c>
      <c r="P1442" t="s">
        <v>13</v>
      </c>
      <c r="Q1442" t="s">
        <v>90</v>
      </c>
      <c r="R1442" s="3">
        <f t="shared" si="89"/>
        <v>5</v>
      </c>
      <c r="S1442">
        <v>5000000</v>
      </c>
      <c r="T1442">
        <v>2012</v>
      </c>
      <c r="U1442">
        <v>5.3</v>
      </c>
      <c r="V1442" s="3">
        <f t="shared" si="90"/>
        <v>9.1237729999999999</v>
      </c>
      <c r="W1442" s="3"/>
      <c r="AH1442" t="str">
        <v>Tommy O'Haver</v>
      </c>
      <c r="AI1442" s="4">
        <f t="shared" si="91"/>
        <v>6.05</v>
      </c>
    </row>
    <row r="1443" spans="1:35" x14ac:dyDescent="0.3">
      <c r="A1443" t="s">
        <v>9</v>
      </c>
      <c r="B1443" t="s">
        <v>333</v>
      </c>
      <c r="C1443">
        <v>110</v>
      </c>
      <c r="D1443">
        <v>14100000</v>
      </c>
      <c r="E1443" s="3">
        <f t="shared" si="88"/>
        <v>14.1</v>
      </c>
      <c r="F1443" t="s">
        <v>205</v>
      </c>
      <c r="G1443" t="s">
        <v>356</v>
      </c>
      <c r="N1443" t="s">
        <v>3239</v>
      </c>
      <c r="O1443" t="s">
        <v>12</v>
      </c>
      <c r="P1443" t="s">
        <v>13</v>
      </c>
      <c r="Q1443" t="s">
        <v>90</v>
      </c>
      <c r="R1443" s="3">
        <f t="shared" si="89"/>
        <v>5</v>
      </c>
      <c r="S1443">
        <v>5000000</v>
      </c>
      <c r="T1443">
        <v>1982</v>
      </c>
      <c r="U1443">
        <v>7.2</v>
      </c>
      <c r="V1443" s="3">
        <f t="shared" si="90"/>
        <v>9.1</v>
      </c>
      <c r="W1443" s="3"/>
      <c r="AH1443" t="str">
        <v>Ira Sachs</v>
      </c>
      <c r="AI1443" s="4">
        <f t="shared" si="91"/>
        <v>6.3</v>
      </c>
    </row>
    <row r="1444" spans="1:35" x14ac:dyDescent="0.3">
      <c r="A1444" t="s">
        <v>9</v>
      </c>
      <c r="B1444" t="s">
        <v>430</v>
      </c>
      <c r="C1444">
        <v>83</v>
      </c>
      <c r="D1444">
        <v>37053924</v>
      </c>
      <c r="E1444" s="3">
        <f t="shared" si="88"/>
        <v>37.053924000000002</v>
      </c>
      <c r="F1444" t="s">
        <v>171</v>
      </c>
      <c r="G1444" t="s">
        <v>205</v>
      </c>
      <c r="H1444" t="s">
        <v>1792</v>
      </c>
      <c r="N1444" t="s">
        <v>3240</v>
      </c>
      <c r="O1444" t="s">
        <v>12</v>
      </c>
      <c r="P1444" t="s">
        <v>113</v>
      </c>
      <c r="Q1444" t="s">
        <v>90</v>
      </c>
      <c r="R1444" s="3">
        <f t="shared" si="89"/>
        <v>28</v>
      </c>
      <c r="S1444">
        <v>28000000</v>
      </c>
      <c r="T1444">
        <v>2011</v>
      </c>
      <c r="U1444">
        <v>6.1</v>
      </c>
      <c r="V1444" s="3">
        <f t="shared" si="90"/>
        <v>9.0539240000000021</v>
      </c>
      <c r="W1444" s="3"/>
      <c r="AH1444" t="str">
        <v>John Frankenheimer</v>
      </c>
      <c r="AI1444" s="4">
        <f t="shared" si="91"/>
        <v>5.8000000000000007</v>
      </c>
    </row>
    <row r="1445" spans="1:35" x14ac:dyDescent="0.3">
      <c r="A1445" t="s">
        <v>9</v>
      </c>
      <c r="B1445" t="s">
        <v>366</v>
      </c>
      <c r="C1445">
        <v>111</v>
      </c>
      <c r="D1445">
        <v>45045037</v>
      </c>
      <c r="E1445" s="3">
        <f t="shared" si="88"/>
        <v>45.045037000000001</v>
      </c>
      <c r="F1445" t="s">
        <v>205</v>
      </c>
      <c r="G1445" t="s">
        <v>1788</v>
      </c>
      <c r="N1445" t="s">
        <v>3241</v>
      </c>
      <c r="O1445" t="s">
        <v>12</v>
      </c>
      <c r="P1445" t="s">
        <v>13</v>
      </c>
      <c r="Q1445" t="s">
        <v>90</v>
      </c>
      <c r="R1445" s="3">
        <f t="shared" si="89"/>
        <v>36</v>
      </c>
      <c r="S1445">
        <v>36000000</v>
      </c>
      <c r="T1445">
        <v>2011</v>
      </c>
      <c r="U1445">
        <v>5.9</v>
      </c>
      <c r="V1445" s="3">
        <f t="shared" si="90"/>
        <v>9.0450370000000007</v>
      </c>
      <c r="W1445" s="3"/>
      <c r="AH1445" t="str">
        <v>Brian Koppelman</v>
      </c>
      <c r="AI1445" s="4">
        <f t="shared" si="91"/>
        <v>6.4</v>
      </c>
    </row>
    <row r="1446" spans="1:35" x14ac:dyDescent="0.3">
      <c r="A1446" t="s">
        <v>9</v>
      </c>
      <c r="B1446" t="s">
        <v>823</v>
      </c>
      <c r="C1446">
        <v>90</v>
      </c>
      <c r="D1446">
        <v>10042266</v>
      </c>
      <c r="E1446" s="3">
        <f t="shared" si="88"/>
        <v>10.042266</v>
      </c>
      <c r="F1446" t="s">
        <v>356</v>
      </c>
      <c r="G1446" t="s">
        <v>620</v>
      </c>
      <c r="H1446" t="s">
        <v>1796</v>
      </c>
      <c r="I1446" t="s">
        <v>918</v>
      </c>
      <c r="N1446" t="s">
        <v>3242</v>
      </c>
      <c r="O1446" t="s">
        <v>12</v>
      </c>
      <c r="P1446" t="s">
        <v>13</v>
      </c>
      <c r="Q1446" t="s">
        <v>14</v>
      </c>
      <c r="R1446" s="3">
        <f t="shared" si="89"/>
        <v>1</v>
      </c>
      <c r="S1446">
        <v>1000000</v>
      </c>
      <c r="T1446">
        <v>2005</v>
      </c>
      <c r="U1446">
        <v>5.9</v>
      </c>
      <c r="V1446" s="3">
        <f t="shared" si="90"/>
        <v>9.0422659999999997</v>
      </c>
      <c r="W1446" s="3"/>
      <c r="AH1446" t="str">
        <v>Agnieszka Holland</v>
      </c>
      <c r="AI1446" s="4">
        <f t="shared" si="91"/>
        <v>6.8</v>
      </c>
    </row>
    <row r="1447" spans="1:35" x14ac:dyDescent="0.3">
      <c r="A1447" t="s">
        <v>9</v>
      </c>
      <c r="B1447" t="s">
        <v>819</v>
      </c>
      <c r="C1447">
        <v>93</v>
      </c>
      <c r="D1447">
        <v>14015786</v>
      </c>
      <c r="E1447" s="3">
        <f t="shared" si="88"/>
        <v>14.015786</v>
      </c>
      <c r="F1447" t="s">
        <v>356</v>
      </c>
      <c r="G1447" t="s">
        <v>1788</v>
      </c>
      <c r="N1447" t="s">
        <v>3243</v>
      </c>
      <c r="O1447" t="s">
        <v>12</v>
      </c>
      <c r="P1447" t="s">
        <v>13</v>
      </c>
      <c r="Q1447" t="s">
        <v>90</v>
      </c>
      <c r="R1447" s="3">
        <f t="shared" si="89"/>
        <v>5</v>
      </c>
      <c r="S1447">
        <v>5000000</v>
      </c>
      <c r="T1447">
        <v>2002</v>
      </c>
      <c r="U1447">
        <v>6.5</v>
      </c>
      <c r="V1447" s="3">
        <f t="shared" si="90"/>
        <v>9.0157860000000003</v>
      </c>
      <c r="W1447" s="3"/>
      <c r="AH1447" t="str">
        <v>Nick Hamm</v>
      </c>
      <c r="AI1447" s="4">
        <f t="shared" si="91"/>
        <v>4.8</v>
      </c>
    </row>
    <row r="1448" spans="1:35" x14ac:dyDescent="0.3">
      <c r="A1448" t="s">
        <v>9</v>
      </c>
      <c r="B1448" t="s">
        <v>536</v>
      </c>
      <c r="C1448">
        <v>93</v>
      </c>
      <c r="D1448">
        <v>13008928</v>
      </c>
      <c r="E1448" s="3">
        <f t="shared" si="88"/>
        <v>13.008927999999999</v>
      </c>
      <c r="F1448" t="s">
        <v>620</v>
      </c>
      <c r="G1448" t="s">
        <v>1787</v>
      </c>
      <c r="H1448" t="s">
        <v>918</v>
      </c>
      <c r="N1448" t="s">
        <v>3244</v>
      </c>
      <c r="O1448" t="s">
        <v>12</v>
      </c>
      <c r="P1448" t="s">
        <v>13</v>
      </c>
      <c r="Q1448" t="s">
        <v>90</v>
      </c>
      <c r="R1448" s="3">
        <f t="shared" si="89"/>
        <v>4</v>
      </c>
      <c r="S1448">
        <v>4000000</v>
      </c>
      <c r="T1448">
        <v>1988</v>
      </c>
      <c r="U1448">
        <v>7.3</v>
      </c>
      <c r="V1448" s="3">
        <f t="shared" si="90"/>
        <v>9.0089279999999992</v>
      </c>
      <c r="W1448" s="3"/>
      <c r="AH1448" t="str">
        <v>Mark Dindal</v>
      </c>
      <c r="AI1448" s="4">
        <f t="shared" si="91"/>
        <v>6.666666666666667</v>
      </c>
    </row>
    <row r="1449" spans="1:35" x14ac:dyDescent="0.3">
      <c r="A1449" t="s">
        <v>9</v>
      </c>
      <c r="B1449" t="s">
        <v>1352</v>
      </c>
      <c r="C1449">
        <v>120</v>
      </c>
      <c r="D1449">
        <v>16938179</v>
      </c>
      <c r="E1449" s="3">
        <f t="shared" si="88"/>
        <v>16.938179000000002</v>
      </c>
      <c r="F1449" t="s">
        <v>1792</v>
      </c>
      <c r="G1449" t="s">
        <v>356</v>
      </c>
      <c r="H1449" t="s">
        <v>918</v>
      </c>
      <c r="N1449" t="s">
        <v>3245</v>
      </c>
      <c r="O1449" t="s">
        <v>12</v>
      </c>
      <c r="P1449" t="s">
        <v>13</v>
      </c>
      <c r="Q1449" t="s">
        <v>90</v>
      </c>
      <c r="R1449" s="3">
        <f t="shared" si="89"/>
        <v>8</v>
      </c>
      <c r="S1449">
        <v>8000000</v>
      </c>
      <c r="T1449">
        <v>2000</v>
      </c>
      <c r="U1449">
        <v>7</v>
      </c>
      <c r="V1449" s="3">
        <f t="shared" si="90"/>
        <v>8.9381790000000017</v>
      </c>
      <c r="W1449" s="3"/>
      <c r="AH1449" t="str">
        <v>Danny DeVito</v>
      </c>
      <c r="AI1449" s="4">
        <f t="shared" si="91"/>
        <v>6.2666666666666657</v>
      </c>
    </row>
    <row r="1450" spans="1:35" x14ac:dyDescent="0.3">
      <c r="A1450" t="s">
        <v>9</v>
      </c>
      <c r="B1450" t="s">
        <v>1022</v>
      </c>
      <c r="C1450">
        <v>81</v>
      </c>
      <c r="D1450">
        <v>26906039</v>
      </c>
      <c r="E1450" s="3">
        <f t="shared" si="88"/>
        <v>26.906039</v>
      </c>
      <c r="F1450" t="s">
        <v>171</v>
      </c>
      <c r="G1450" t="s">
        <v>205</v>
      </c>
      <c r="N1450" t="s">
        <v>3246</v>
      </c>
      <c r="O1450" t="s">
        <v>12</v>
      </c>
      <c r="P1450" t="s">
        <v>13</v>
      </c>
      <c r="Q1450" t="s">
        <v>14</v>
      </c>
      <c r="R1450" s="3">
        <f t="shared" si="89"/>
        <v>18</v>
      </c>
      <c r="S1450">
        <v>18000000</v>
      </c>
      <c r="T1450">
        <v>1996</v>
      </c>
      <c r="U1450">
        <v>5.3</v>
      </c>
      <c r="V1450" s="3">
        <f t="shared" si="90"/>
        <v>8.9060389999999998</v>
      </c>
      <c r="W1450" s="3"/>
      <c r="AH1450" t="str">
        <v>Adam Rifkin</v>
      </c>
      <c r="AI1450" s="4">
        <f t="shared" si="91"/>
        <v>6.8</v>
      </c>
    </row>
    <row r="1451" spans="1:35" x14ac:dyDescent="0.3">
      <c r="A1451" t="s">
        <v>9</v>
      </c>
      <c r="B1451" t="s">
        <v>338</v>
      </c>
      <c r="C1451">
        <v>135</v>
      </c>
      <c r="D1451">
        <v>53854588</v>
      </c>
      <c r="E1451" s="3">
        <f t="shared" si="88"/>
        <v>53.854588</v>
      </c>
      <c r="F1451" t="s">
        <v>205</v>
      </c>
      <c r="G1451" t="s">
        <v>356</v>
      </c>
      <c r="H1451" t="s">
        <v>1788</v>
      </c>
      <c r="I1451" t="s">
        <v>1797</v>
      </c>
      <c r="N1451" t="s">
        <v>3247</v>
      </c>
      <c r="O1451" t="s">
        <v>12</v>
      </c>
      <c r="P1451" t="s">
        <v>13</v>
      </c>
      <c r="Q1451" t="s">
        <v>90</v>
      </c>
      <c r="R1451" s="3">
        <f t="shared" si="89"/>
        <v>45</v>
      </c>
      <c r="S1451">
        <v>45000000</v>
      </c>
      <c r="T1451">
        <v>1996</v>
      </c>
      <c r="U1451">
        <v>6.3</v>
      </c>
      <c r="V1451" s="3">
        <f t="shared" si="90"/>
        <v>8.8545879999999997</v>
      </c>
      <c r="W1451" s="3"/>
      <c r="AH1451" t="str">
        <v>Andy Cadiff</v>
      </c>
      <c r="AI1451" s="4">
        <f t="shared" si="91"/>
        <v>6.1</v>
      </c>
    </row>
    <row r="1452" spans="1:35" x14ac:dyDescent="0.3">
      <c r="A1452" t="s">
        <v>9</v>
      </c>
      <c r="B1452" t="s">
        <v>140</v>
      </c>
      <c r="C1452">
        <v>122</v>
      </c>
      <c r="D1452">
        <v>26830000</v>
      </c>
      <c r="E1452" s="3">
        <f t="shared" si="88"/>
        <v>26.83</v>
      </c>
      <c r="F1452" t="s">
        <v>356</v>
      </c>
      <c r="G1452" t="s">
        <v>1794</v>
      </c>
      <c r="H1452" t="s">
        <v>1795</v>
      </c>
      <c r="N1452" t="s">
        <v>3248</v>
      </c>
      <c r="O1452" t="s">
        <v>12</v>
      </c>
      <c r="P1452" t="s">
        <v>13</v>
      </c>
      <c r="Q1452" t="s">
        <v>90</v>
      </c>
      <c r="R1452" s="3">
        <f t="shared" si="89"/>
        <v>18</v>
      </c>
      <c r="S1452">
        <v>18000000</v>
      </c>
      <c r="T1452">
        <v>1989</v>
      </c>
      <c r="U1452">
        <v>7.9</v>
      </c>
      <c r="V1452" s="3">
        <f t="shared" si="90"/>
        <v>8.8299999999999983</v>
      </c>
      <c r="W1452" s="3"/>
      <c r="AH1452" t="str">
        <v>Paul Mazursky</v>
      </c>
      <c r="AI1452" s="4">
        <f t="shared" si="91"/>
        <v>5.9</v>
      </c>
    </row>
    <row r="1453" spans="1:35" x14ac:dyDescent="0.3">
      <c r="A1453" t="s">
        <v>9</v>
      </c>
      <c r="B1453" t="s">
        <v>1049</v>
      </c>
      <c r="C1453">
        <v>109</v>
      </c>
      <c r="D1453">
        <v>14821531</v>
      </c>
      <c r="E1453" s="3">
        <f t="shared" si="88"/>
        <v>14.821531</v>
      </c>
      <c r="F1453" t="s">
        <v>356</v>
      </c>
      <c r="N1453" t="s">
        <v>3249</v>
      </c>
      <c r="O1453" t="s">
        <v>12</v>
      </c>
      <c r="P1453" t="s">
        <v>13</v>
      </c>
      <c r="Q1453" t="s">
        <v>90</v>
      </c>
      <c r="R1453" s="3">
        <f t="shared" si="89"/>
        <v>6</v>
      </c>
      <c r="S1453">
        <v>6000000</v>
      </c>
      <c r="T1453">
        <v>1997</v>
      </c>
      <c r="U1453">
        <v>7.3</v>
      </c>
      <c r="V1453" s="3">
        <f t="shared" si="90"/>
        <v>8.8215310000000002</v>
      </c>
      <c r="W1453" s="3"/>
      <c r="AH1453" t="str">
        <v>Stephen Carpenter</v>
      </c>
      <c r="AI1453" s="4">
        <f t="shared" si="91"/>
        <v>3.9</v>
      </c>
    </row>
    <row r="1454" spans="1:35" x14ac:dyDescent="0.3">
      <c r="A1454" t="s">
        <v>9</v>
      </c>
      <c r="B1454" t="s">
        <v>1410</v>
      </c>
      <c r="C1454">
        <v>89</v>
      </c>
      <c r="D1454">
        <v>15818967</v>
      </c>
      <c r="E1454" s="3">
        <f t="shared" si="88"/>
        <v>15.818967000000001</v>
      </c>
      <c r="F1454" t="s">
        <v>620</v>
      </c>
      <c r="G1454" t="s">
        <v>1796</v>
      </c>
      <c r="N1454" t="s">
        <v>3250</v>
      </c>
      <c r="O1454" t="s">
        <v>12</v>
      </c>
      <c r="P1454" t="s">
        <v>13</v>
      </c>
      <c r="Q1454" t="s">
        <v>90</v>
      </c>
      <c r="R1454" s="3">
        <f t="shared" si="89"/>
        <v>7</v>
      </c>
      <c r="S1454">
        <v>7000000</v>
      </c>
      <c r="T1454">
        <v>2014</v>
      </c>
      <c r="U1454">
        <v>4</v>
      </c>
      <c r="V1454" s="3">
        <f t="shared" si="90"/>
        <v>8.8189670000000007</v>
      </c>
      <c r="W1454" s="3"/>
      <c r="AH1454" t="str">
        <v>Ringo Lam</v>
      </c>
      <c r="AI1454" s="4">
        <f t="shared" si="91"/>
        <v>5.4</v>
      </c>
    </row>
    <row r="1455" spans="1:35" x14ac:dyDescent="0.3">
      <c r="A1455" t="s">
        <v>9</v>
      </c>
      <c r="B1455" t="s">
        <v>681</v>
      </c>
      <c r="C1455">
        <v>110</v>
      </c>
      <c r="D1455">
        <v>46813366</v>
      </c>
      <c r="E1455" s="3">
        <f t="shared" si="88"/>
        <v>46.813366000000002</v>
      </c>
      <c r="F1455" t="s">
        <v>205</v>
      </c>
      <c r="G1455" t="s">
        <v>1788</v>
      </c>
      <c r="N1455" t="s">
        <v>3251</v>
      </c>
      <c r="O1455" t="s">
        <v>12</v>
      </c>
      <c r="P1455" t="s">
        <v>13</v>
      </c>
      <c r="Q1455" t="s">
        <v>90</v>
      </c>
      <c r="R1455" s="3">
        <f t="shared" si="89"/>
        <v>38</v>
      </c>
      <c r="S1455">
        <v>38000000</v>
      </c>
      <c r="T1455">
        <v>2016</v>
      </c>
      <c r="U1455">
        <v>6.1</v>
      </c>
      <c r="V1455" s="3">
        <f t="shared" si="90"/>
        <v>8.813366000000002</v>
      </c>
      <c r="W1455" s="3"/>
      <c r="AH1455" t="str">
        <v>Jeffrey W. Byrd</v>
      </c>
      <c r="AI1455" s="4">
        <f t="shared" si="91"/>
        <v>4.0999999999999996</v>
      </c>
    </row>
    <row r="1456" spans="1:35" x14ac:dyDescent="0.3">
      <c r="A1456" t="s">
        <v>9</v>
      </c>
      <c r="B1456" t="s">
        <v>616</v>
      </c>
      <c r="C1456">
        <v>91</v>
      </c>
      <c r="D1456">
        <v>43792641</v>
      </c>
      <c r="E1456" s="3">
        <f t="shared" si="88"/>
        <v>43.792641000000003</v>
      </c>
      <c r="F1456" t="s">
        <v>205</v>
      </c>
      <c r="G1456" t="s">
        <v>1788</v>
      </c>
      <c r="N1456" t="s">
        <v>3252</v>
      </c>
      <c r="O1456" t="s">
        <v>12</v>
      </c>
      <c r="P1456" t="s">
        <v>13</v>
      </c>
      <c r="Q1456" t="s">
        <v>14</v>
      </c>
      <c r="R1456" s="3">
        <f t="shared" si="89"/>
        <v>35</v>
      </c>
      <c r="S1456">
        <v>35000000</v>
      </c>
      <c r="T1456">
        <v>2007</v>
      </c>
      <c r="U1456">
        <v>5.3</v>
      </c>
      <c r="V1456" s="3">
        <f t="shared" si="90"/>
        <v>8.7926410000000033</v>
      </c>
      <c r="W1456" s="3"/>
      <c r="AH1456" t="str">
        <v>Benson Lee</v>
      </c>
      <c r="AI1456" s="4">
        <f t="shared" si="91"/>
        <v>5</v>
      </c>
    </row>
    <row r="1457" spans="1:35" x14ac:dyDescent="0.3">
      <c r="A1457" t="s">
        <v>9</v>
      </c>
      <c r="B1457" t="s">
        <v>594</v>
      </c>
      <c r="C1457">
        <v>136</v>
      </c>
      <c r="D1457">
        <v>51768623</v>
      </c>
      <c r="E1457" s="3">
        <f t="shared" si="88"/>
        <v>51.768622999999998</v>
      </c>
      <c r="F1457" t="s">
        <v>356</v>
      </c>
      <c r="N1457" t="s">
        <v>3253</v>
      </c>
      <c r="O1457" t="s">
        <v>12</v>
      </c>
      <c r="P1457" t="s">
        <v>13</v>
      </c>
      <c r="Q1457" t="s">
        <v>14</v>
      </c>
      <c r="R1457" s="3">
        <f t="shared" si="89"/>
        <v>43</v>
      </c>
      <c r="S1457">
        <v>43000000</v>
      </c>
      <c r="T1457">
        <v>2000</v>
      </c>
      <c r="U1457">
        <v>7.3</v>
      </c>
      <c r="V1457" s="3">
        <f t="shared" si="90"/>
        <v>8.7686229999999981</v>
      </c>
      <c r="W1457" s="3"/>
      <c r="AH1457" t="str">
        <v>Lance Hool</v>
      </c>
      <c r="AI1457" s="4">
        <f t="shared" si="91"/>
        <v>6.2</v>
      </c>
    </row>
    <row r="1458" spans="1:35" x14ac:dyDescent="0.3">
      <c r="A1458" t="s">
        <v>9</v>
      </c>
      <c r="B1458" t="s">
        <v>403</v>
      </c>
      <c r="C1458">
        <v>101</v>
      </c>
      <c r="D1458">
        <v>27758465</v>
      </c>
      <c r="E1458" s="3">
        <f t="shared" si="88"/>
        <v>27.758465000000001</v>
      </c>
      <c r="F1458" t="s">
        <v>205</v>
      </c>
      <c r="G1458" t="s">
        <v>356</v>
      </c>
      <c r="H1458" t="s">
        <v>1788</v>
      </c>
      <c r="N1458" t="s">
        <v>3254</v>
      </c>
      <c r="O1458" t="s">
        <v>12</v>
      </c>
      <c r="P1458" t="s">
        <v>13</v>
      </c>
      <c r="Q1458" t="s">
        <v>14</v>
      </c>
      <c r="R1458" s="3">
        <f t="shared" si="89"/>
        <v>19</v>
      </c>
      <c r="S1458">
        <v>19000000</v>
      </c>
      <c r="T1458">
        <v>2010</v>
      </c>
      <c r="U1458">
        <v>6.1</v>
      </c>
      <c r="V1458" s="3">
        <f t="shared" si="90"/>
        <v>8.7584650000000011</v>
      </c>
      <c r="W1458" s="3"/>
      <c r="AH1458" t="str">
        <v>Carroll Ballard</v>
      </c>
      <c r="AI1458" s="4">
        <f t="shared" si="91"/>
        <v>7.3</v>
      </c>
    </row>
    <row r="1459" spans="1:35" x14ac:dyDescent="0.3">
      <c r="A1459" t="s">
        <v>9</v>
      </c>
      <c r="B1459" t="s">
        <v>1379</v>
      </c>
      <c r="C1459">
        <v>97</v>
      </c>
      <c r="D1459">
        <v>16699684</v>
      </c>
      <c r="E1459" s="3">
        <f t="shared" si="88"/>
        <v>16.699684000000001</v>
      </c>
      <c r="F1459" t="s">
        <v>205</v>
      </c>
      <c r="G1459" t="s">
        <v>1788</v>
      </c>
      <c r="N1459" t="s">
        <v>3255</v>
      </c>
      <c r="O1459" t="s">
        <v>12</v>
      </c>
      <c r="P1459" t="s">
        <v>13</v>
      </c>
      <c r="Q1459" t="s">
        <v>24</v>
      </c>
      <c r="R1459" s="3">
        <f t="shared" si="89"/>
        <v>8</v>
      </c>
      <c r="S1459">
        <v>8000000</v>
      </c>
      <c r="T1459">
        <v>2009</v>
      </c>
      <c r="U1459">
        <v>5.6</v>
      </c>
      <c r="V1459" s="3">
        <f t="shared" si="90"/>
        <v>8.6996840000000013</v>
      </c>
      <c r="W1459" s="3"/>
      <c r="AH1459" t="str">
        <v>Janusz Kaminski</v>
      </c>
      <c r="AI1459" s="4">
        <f t="shared" si="91"/>
        <v>4.8</v>
      </c>
    </row>
    <row r="1460" spans="1:35" x14ac:dyDescent="0.3">
      <c r="A1460" t="s">
        <v>9</v>
      </c>
      <c r="B1460" t="s">
        <v>195</v>
      </c>
      <c r="C1460">
        <v>100</v>
      </c>
      <c r="D1460">
        <v>11694528</v>
      </c>
      <c r="E1460" s="3">
        <f t="shared" si="88"/>
        <v>11.694528</v>
      </c>
      <c r="F1460" t="s">
        <v>205</v>
      </c>
      <c r="G1460" t="s">
        <v>20</v>
      </c>
      <c r="H1460" t="s">
        <v>1798</v>
      </c>
      <c r="N1460" t="s">
        <v>3256</v>
      </c>
      <c r="O1460" t="s">
        <v>12</v>
      </c>
      <c r="P1460" t="s">
        <v>13</v>
      </c>
      <c r="Q1460" t="s">
        <v>90</v>
      </c>
      <c r="R1460" s="3">
        <f t="shared" si="89"/>
        <v>3</v>
      </c>
      <c r="S1460">
        <v>3000000</v>
      </c>
      <c r="T1460">
        <v>2005</v>
      </c>
      <c r="U1460">
        <v>7.2</v>
      </c>
      <c r="V1460" s="3">
        <f t="shared" si="90"/>
        <v>8.694528</v>
      </c>
      <c r="W1460" s="3"/>
      <c r="AH1460" t="str">
        <v>Abel Ferrara</v>
      </c>
      <c r="AI1460" s="4">
        <f t="shared" si="91"/>
        <v>6.6</v>
      </c>
    </row>
    <row r="1461" spans="1:35" x14ac:dyDescent="0.3">
      <c r="A1461" t="s">
        <v>111</v>
      </c>
      <c r="B1461" t="s">
        <v>1622</v>
      </c>
      <c r="C1461">
        <v>108</v>
      </c>
      <c r="D1461">
        <v>9600000</v>
      </c>
      <c r="E1461" s="3">
        <f t="shared" si="88"/>
        <v>9.6</v>
      </c>
      <c r="F1461" t="s">
        <v>1792</v>
      </c>
      <c r="G1461" t="s">
        <v>356</v>
      </c>
      <c r="H1461" t="s">
        <v>1788</v>
      </c>
      <c r="N1461" t="s">
        <v>3257</v>
      </c>
      <c r="O1461" t="s">
        <v>12</v>
      </c>
      <c r="P1461" t="s">
        <v>13</v>
      </c>
      <c r="Q1461" t="s">
        <v>482</v>
      </c>
      <c r="R1461" s="3">
        <f t="shared" si="89"/>
        <v>0.91</v>
      </c>
      <c r="S1461">
        <v>910000</v>
      </c>
      <c r="T1461">
        <v>1954</v>
      </c>
      <c r="U1461">
        <v>8.1999999999999993</v>
      </c>
      <c r="V1461" s="3">
        <f t="shared" si="90"/>
        <v>8.69</v>
      </c>
      <c r="W1461" s="3"/>
      <c r="AH1461" t="str">
        <v>John Curran</v>
      </c>
      <c r="AI1461" s="4">
        <f t="shared" si="91"/>
        <v>6.45</v>
      </c>
    </row>
    <row r="1462" spans="1:35" x14ac:dyDescent="0.3">
      <c r="A1462" t="s">
        <v>9</v>
      </c>
      <c r="B1462" t="s">
        <v>500</v>
      </c>
      <c r="C1462">
        <v>115</v>
      </c>
      <c r="D1462">
        <v>32662299</v>
      </c>
      <c r="E1462" s="3">
        <f t="shared" si="88"/>
        <v>32.662298999999997</v>
      </c>
      <c r="F1462" t="s">
        <v>205</v>
      </c>
      <c r="G1462" t="s">
        <v>356</v>
      </c>
      <c r="H1462" t="s">
        <v>1788</v>
      </c>
      <c r="N1462" t="s">
        <v>3258</v>
      </c>
      <c r="O1462" t="s">
        <v>12</v>
      </c>
      <c r="P1462" t="s">
        <v>13</v>
      </c>
      <c r="Q1462" t="s">
        <v>24</v>
      </c>
      <c r="R1462" s="3">
        <f t="shared" si="89"/>
        <v>24</v>
      </c>
      <c r="S1462">
        <v>24000000</v>
      </c>
      <c r="T1462">
        <v>2000</v>
      </c>
      <c r="U1462">
        <v>6.9</v>
      </c>
      <c r="V1462" s="3">
        <f t="shared" si="90"/>
        <v>8.6622989999999973</v>
      </c>
      <c r="W1462" s="3"/>
      <c r="AH1462" t="str">
        <v>Steven Seagal</v>
      </c>
      <c r="AI1462" s="4">
        <f t="shared" si="91"/>
        <v>4.4000000000000004</v>
      </c>
    </row>
    <row r="1463" spans="1:35" x14ac:dyDescent="0.3">
      <c r="A1463" t="s">
        <v>9</v>
      </c>
      <c r="B1463" t="s">
        <v>1443</v>
      </c>
      <c r="C1463">
        <v>96</v>
      </c>
      <c r="D1463">
        <v>11642254</v>
      </c>
      <c r="E1463" s="3">
        <f t="shared" si="88"/>
        <v>11.642253999999999</v>
      </c>
      <c r="F1463" t="s">
        <v>620</v>
      </c>
      <c r="G1463" t="s">
        <v>918</v>
      </c>
      <c r="N1463" t="s">
        <v>3259</v>
      </c>
      <c r="O1463" t="s">
        <v>12</v>
      </c>
      <c r="P1463" t="s">
        <v>13</v>
      </c>
      <c r="Q1463" t="s">
        <v>692</v>
      </c>
      <c r="R1463" s="3">
        <f t="shared" si="89"/>
        <v>3</v>
      </c>
      <c r="S1463">
        <v>3000000</v>
      </c>
      <c r="T1463">
        <v>1989</v>
      </c>
      <c r="U1463">
        <v>5.2</v>
      </c>
      <c r="V1463" s="3">
        <f t="shared" si="90"/>
        <v>8.6422539999999994</v>
      </c>
      <c r="W1463" s="3"/>
      <c r="AH1463" t="str">
        <v>William Dear</v>
      </c>
      <c r="AI1463" s="4">
        <f t="shared" si="91"/>
        <v>7</v>
      </c>
    </row>
    <row r="1464" spans="1:35" x14ac:dyDescent="0.3">
      <c r="A1464" t="s">
        <v>9</v>
      </c>
      <c r="B1464" t="s">
        <v>247</v>
      </c>
      <c r="C1464">
        <v>111</v>
      </c>
      <c r="D1464">
        <v>33631221</v>
      </c>
      <c r="E1464" s="3">
        <f t="shared" si="88"/>
        <v>33.631220999999996</v>
      </c>
      <c r="F1464" t="s">
        <v>1792</v>
      </c>
      <c r="G1464" t="s">
        <v>356</v>
      </c>
      <c r="H1464" t="s">
        <v>918</v>
      </c>
      <c r="N1464" t="s">
        <v>3260</v>
      </c>
      <c r="O1464" t="s">
        <v>12</v>
      </c>
      <c r="P1464" t="s">
        <v>13</v>
      </c>
      <c r="Q1464" t="s">
        <v>90</v>
      </c>
      <c r="R1464" s="3">
        <f t="shared" si="89"/>
        <v>25</v>
      </c>
      <c r="S1464">
        <v>25000000</v>
      </c>
      <c r="T1464">
        <v>2014</v>
      </c>
      <c r="U1464">
        <v>6</v>
      </c>
      <c r="V1464" s="3">
        <f t="shared" si="90"/>
        <v>8.6312209999999965</v>
      </c>
      <c r="W1464" s="3"/>
      <c r="AH1464" t="str">
        <v>Mort Nathan</v>
      </c>
      <c r="AI1464" s="4">
        <f t="shared" si="91"/>
        <v>4.9000000000000004</v>
      </c>
    </row>
    <row r="1465" spans="1:35" x14ac:dyDescent="0.3">
      <c r="A1465" t="s">
        <v>9</v>
      </c>
      <c r="B1465" t="s">
        <v>334</v>
      </c>
      <c r="C1465">
        <v>112</v>
      </c>
      <c r="D1465">
        <v>56607223</v>
      </c>
      <c r="E1465" s="3">
        <f t="shared" si="88"/>
        <v>56.607222999999998</v>
      </c>
      <c r="F1465" t="s">
        <v>134</v>
      </c>
      <c r="G1465" t="s">
        <v>205</v>
      </c>
      <c r="N1465" t="s">
        <v>3261</v>
      </c>
      <c r="O1465" t="s">
        <v>12</v>
      </c>
      <c r="P1465" t="s">
        <v>49</v>
      </c>
      <c r="Q1465" t="s">
        <v>14</v>
      </c>
      <c r="R1465" s="3">
        <f t="shared" si="89"/>
        <v>48</v>
      </c>
      <c r="S1465">
        <v>48000000</v>
      </c>
      <c r="T1465">
        <v>2001</v>
      </c>
      <c r="U1465">
        <v>6.4</v>
      </c>
      <c r="V1465" s="3">
        <f t="shared" si="90"/>
        <v>8.6072229999999976</v>
      </c>
      <c r="W1465" s="3"/>
      <c r="AH1465" t="str">
        <v>Fred Durst</v>
      </c>
      <c r="AI1465" s="4">
        <f t="shared" si="91"/>
        <v>5.0999999999999996</v>
      </c>
    </row>
    <row r="1466" spans="1:35" x14ac:dyDescent="0.3">
      <c r="A1466" t="s">
        <v>9</v>
      </c>
      <c r="B1466" t="s">
        <v>211</v>
      </c>
      <c r="C1466">
        <v>117</v>
      </c>
      <c r="D1466">
        <v>21078145</v>
      </c>
      <c r="E1466" s="3">
        <f t="shared" si="88"/>
        <v>21.078144999999999</v>
      </c>
      <c r="F1466" t="s">
        <v>1793</v>
      </c>
      <c r="G1466" t="s">
        <v>356</v>
      </c>
      <c r="N1466" t="s">
        <v>3262</v>
      </c>
      <c r="O1466" t="s">
        <v>12</v>
      </c>
      <c r="P1466" t="s">
        <v>13</v>
      </c>
      <c r="Q1466" t="s">
        <v>14</v>
      </c>
      <c r="R1466" s="3">
        <f t="shared" si="89"/>
        <v>12.5</v>
      </c>
      <c r="S1466">
        <v>12500000</v>
      </c>
      <c r="T1466">
        <v>2002</v>
      </c>
      <c r="U1466">
        <v>7.3</v>
      </c>
      <c r="V1466" s="3">
        <f t="shared" si="90"/>
        <v>8.5781449999999992</v>
      </c>
      <c r="W1466" s="3"/>
      <c r="AH1466" t="str">
        <v>Kurt Wimmer</v>
      </c>
      <c r="AI1466" s="4">
        <f t="shared" si="91"/>
        <v>5.95</v>
      </c>
    </row>
    <row r="1467" spans="1:35" x14ac:dyDescent="0.3">
      <c r="A1467" t="s">
        <v>9</v>
      </c>
      <c r="B1467" t="s">
        <v>280</v>
      </c>
      <c r="C1467">
        <v>110</v>
      </c>
      <c r="D1467">
        <v>83503161</v>
      </c>
      <c r="E1467" s="3">
        <f t="shared" si="88"/>
        <v>83.503161000000006</v>
      </c>
      <c r="F1467" t="s">
        <v>171</v>
      </c>
      <c r="G1467" t="s">
        <v>356</v>
      </c>
      <c r="H1467" t="s">
        <v>1786</v>
      </c>
      <c r="I1467" t="s">
        <v>1788</v>
      </c>
      <c r="N1467" t="s">
        <v>3263</v>
      </c>
      <c r="O1467" t="s">
        <v>12</v>
      </c>
      <c r="P1467" t="s">
        <v>13</v>
      </c>
      <c r="Q1467" t="s">
        <v>90</v>
      </c>
      <c r="R1467" s="3">
        <f t="shared" si="89"/>
        <v>75</v>
      </c>
      <c r="S1467">
        <v>75000000</v>
      </c>
      <c r="T1467">
        <v>2011</v>
      </c>
      <c r="U1467">
        <v>6.1</v>
      </c>
      <c r="V1467" s="3">
        <f t="shared" si="90"/>
        <v>8.5031610000000057</v>
      </c>
      <c r="W1467" s="3"/>
      <c r="AH1467" t="str">
        <v>Eric Bross</v>
      </c>
      <c r="AI1467" s="4">
        <f t="shared" si="91"/>
        <v>4.0999999999999996</v>
      </c>
    </row>
    <row r="1468" spans="1:35" x14ac:dyDescent="0.3">
      <c r="A1468" t="s">
        <v>9</v>
      </c>
      <c r="B1468" t="s">
        <v>777</v>
      </c>
      <c r="C1468">
        <v>125</v>
      </c>
      <c r="D1468">
        <v>38432823</v>
      </c>
      <c r="E1468" s="3">
        <f t="shared" si="88"/>
        <v>38.432822999999999</v>
      </c>
      <c r="F1468" t="s">
        <v>1792</v>
      </c>
      <c r="G1468" t="s">
        <v>356</v>
      </c>
      <c r="H1468" t="s">
        <v>1797</v>
      </c>
      <c r="N1468" t="s">
        <v>3264</v>
      </c>
      <c r="O1468" t="s">
        <v>12</v>
      </c>
      <c r="P1468" t="s">
        <v>13</v>
      </c>
      <c r="Q1468" t="s">
        <v>14</v>
      </c>
      <c r="R1468" s="3">
        <f t="shared" si="89"/>
        <v>30</v>
      </c>
      <c r="S1468">
        <v>30000000</v>
      </c>
      <c r="T1468">
        <v>2006</v>
      </c>
      <c r="U1468">
        <v>6.9</v>
      </c>
      <c r="V1468" s="3">
        <f t="shared" si="90"/>
        <v>8.4328229999999991</v>
      </c>
      <c r="W1468" s="3"/>
      <c r="AH1468" t="str">
        <v>Je-kyu Kang</v>
      </c>
      <c r="AI1468" s="4">
        <f t="shared" si="91"/>
        <v>8.1</v>
      </c>
    </row>
    <row r="1469" spans="1:35" x14ac:dyDescent="0.3">
      <c r="A1469" t="s">
        <v>9</v>
      </c>
      <c r="B1469" t="s">
        <v>278</v>
      </c>
      <c r="C1469">
        <v>126</v>
      </c>
      <c r="D1469">
        <v>38413606</v>
      </c>
      <c r="E1469" s="3">
        <f t="shared" si="88"/>
        <v>38.413606000000001</v>
      </c>
      <c r="F1469" t="s">
        <v>171</v>
      </c>
      <c r="G1469" t="s">
        <v>205</v>
      </c>
      <c r="H1469" t="s">
        <v>1792</v>
      </c>
      <c r="I1469" t="s">
        <v>918</v>
      </c>
      <c r="N1469" t="s">
        <v>3265</v>
      </c>
      <c r="O1469" t="s">
        <v>12</v>
      </c>
      <c r="P1469" t="s">
        <v>13</v>
      </c>
      <c r="Q1469" t="s">
        <v>90</v>
      </c>
      <c r="R1469" s="3">
        <f t="shared" si="89"/>
        <v>30</v>
      </c>
      <c r="S1469">
        <v>30000000</v>
      </c>
      <c r="T1469">
        <v>1988</v>
      </c>
      <c r="U1469">
        <v>7.6</v>
      </c>
      <c r="V1469" s="3">
        <f t="shared" si="90"/>
        <v>8.4136060000000015</v>
      </c>
      <c r="W1469" s="3"/>
      <c r="AH1469" t="str">
        <v>Alan Rudolph</v>
      </c>
      <c r="AI1469" s="4">
        <f t="shared" si="91"/>
        <v>4.5999999999999996</v>
      </c>
    </row>
    <row r="1470" spans="1:35" x14ac:dyDescent="0.3">
      <c r="A1470" t="s">
        <v>9</v>
      </c>
      <c r="B1470" t="s">
        <v>266</v>
      </c>
      <c r="C1470">
        <v>97</v>
      </c>
      <c r="D1470">
        <v>63408614</v>
      </c>
      <c r="E1470" s="3">
        <f t="shared" si="88"/>
        <v>63.408614</v>
      </c>
      <c r="F1470" t="s">
        <v>171</v>
      </c>
      <c r="G1470" t="s">
        <v>205</v>
      </c>
      <c r="H1470" t="s">
        <v>1792</v>
      </c>
      <c r="I1470" t="s">
        <v>918</v>
      </c>
      <c r="N1470" t="s">
        <v>3266</v>
      </c>
      <c r="O1470" t="s">
        <v>12</v>
      </c>
      <c r="P1470" t="s">
        <v>13</v>
      </c>
      <c r="Q1470" t="s">
        <v>90</v>
      </c>
      <c r="R1470" s="3">
        <f t="shared" si="89"/>
        <v>55</v>
      </c>
      <c r="S1470">
        <v>55000000</v>
      </c>
      <c r="T1470">
        <v>1989</v>
      </c>
      <c r="U1470">
        <v>6.3</v>
      </c>
      <c r="V1470" s="3">
        <f t="shared" si="90"/>
        <v>8.408614</v>
      </c>
      <c r="W1470" s="3"/>
      <c r="AH1470" t="str">
        <v>Chuan Lu</v>
      </c>
      <c r="AI1470" s="4">
        <f t="shared" si="91"/>
        <v>7.7</v>
      </c>
    </row>
    <row r="1471" spans="1:35" x14ac:dyDescent="0.3">
      <c r="A1471" t="s">
        <v>9</v>
      </c>
      <c r="B1471" t="s">
        <v>865</v>
      </c>
      <c r="C1471">
        <v>103</v>
      </c>
      <c r="D1471">
        <v>26400000</v>
      </c>
      <c r="E1471" s="3">
        <f t="shared" si="88"/>
        <v>26.4</v>
      </c>
      <c r="F1471" t="s">
        <v>171</v>
      </c>
      <c r="G1471" t="s">
        <v>134</v>
      </c>
      <c r="H1471" t="s">
        <v>1786</v>
      </c>
      <c r="N1471" t="s">
        <v>3267</v>
      </c>
      <c r="O1471" t="s">
        <v>12</v>
      </c>
      <c r="P1471" t="s">
        <v>13</v>
      </c>
      <c r="Q1471" t="s">
        <v>24</v>
      </c>
      <c r="R1471" s="3">
        <f t="shared" si="89"/>
        <v>18</v>
      </c>
      <c r="S1471">
        <v>18000000</v>
      </c>
      <c r="T1471">
        <v>1984</v>
      </c>
      <c r="U1471">
        <v>5.8</v>
      </c>
      <c r="V1471" s="3">
        <f t="shared" si="90"/>
        <v>8.3999999999999986</v>
      </c>
      <c r="W1471" s="3"/>
      <c r="AH1471" t="str">
        <v>Joe Cornish</v>
      </c>
      <c r="AI1471" s="4">
        <f t="shared" si="91"/>
        <v>6.6</v>
      </c>
    </row>
    <row r="1472" spans="1:35" x14ac:dyDescent="0.3">
      <c r="A1472" t="s">
        <v>9</v>
      </c>
      <c r="B1472" t="s">
        <v>53</v>
      </c>
      <c r="C1472">
        <v>147</v>
      </c>
      <c r="D1472">
        <v>138396624</v>
      </c>
      <c r="E1472" s="3">
        <f t="shared" si="88"/>
        <v>138.396624</v>
      </c>
      <c r="F1472" t="s">
        <v>171</v>
      </c>
      <c r="G1472" t="s">
        <v>205</v>
      </c>
      <c r="H1472" t="s">
        <v>1792</v>
      </c>
      <c r="I1472" t="s">
        <v>918</v>
      </c>
      <c r="N1472" t="s">
        <v>3268</v>
      </c>
      <c r="O1472" t="s">
        <v>12</v>
      </c>
      <c r="P1472" t="s">
        <v>13</v>
      </c>
      <c r="Q1472" t="s">
        <v>90</v>
      </c>
      <c r="R1472" s="3">
        <f t="shared" si="89"/>
        <v>130</v>
      </c>
      <c r="S1472">
        <v>130000000</v>
      </c>
      <c r="T1472">
        <v>2003</v>
      </c>
      <c r="U1472">
        <v>6.6</v>
      </c>
      <c r="V1472" s="3">
        <f t="shared" si="90"/>
        <v>8.3966240000000028</v>
      </c>
      <c r="W1472" s="3"/>
      <c r="AH1472" t="str">
        <v>George Stevens</v>
      </c>
      <c r="AI1472" s="4">
        <f t="shared" si="91"/>
        <v>6.6</v>
      </c>
    </row>
    <row r="1473" spans="1:35" x14ac:dyDescent="0.3">
      <c r="A1473" t="s">
        <v>9</v>
      </c>
      <c r="B1473" t="s">
        <v>1491</v>
      </c>
      <c r="C1473">
        <v>82</v>
      </c>
      <c r="D1473">
        <v>13350177</v>
      </c>
      <c r="E1473" s="3">
        <f t="shared" si="88"/>
        <v>13.350177</v>
      </c>
      <c r="F1473" t="s">
        <v>356</v>
      </c>
      <c r="G1473" t="s">
        <v>620</v>
      </c>
      <c r="H1473" t="s">
        <v>918</v>
      </c>
      <c r="N1473" t="s">
        <v>3269</v>
      </c>
      <c r="O1473" t="s">
        <v>12</v>
      </c>
      <c r="P1473" t="s">
        <v>13</v>
      </c>
      <c r="Q1473" t="s">
        <v>14</v>
      </c>
      <c r="R1473" s="3">
        <f t="shared" si="89"/>
        <v>5</v>
      </c>
      <c r="S1473">
        <v>5000000</v>
      </c>
      <c r="T1473">
        <v>2008</v>
      </c>
      <c r="U1473">
        <v>3.8</v>
      </c>
      <c r="V1473" s="3">
        <f t="shared" si="90"/>
        <v>8.3501770000000004</v>
      </c>
      <c r="W1473" s="3"/>
      <c r="AH1473" t="str">
        <v>Matthew Robbins</v>
      </c>
      <c r="AI1473" s="4">
        <f t="shared" si="91"/>
        <v>6.7</v>
      </c>
    </row>
    <row r="1474" spans="1:35" x14ac:dyDescent="0.3">
      <c r="A1474" t="s">
        <v>9</v>
      </c>
      <c r="B1474" t="s">
        <v>513</v>
      </c>
      <c r="C1474">
        <v>78</v>
      </c>
      <c r="D1474">
        <v>58336565</v>
      </c>
      <c r="E1474" s="3">
        <f t="shared" ref="E1474:E1537" si="92">D1474/1000000</f>
        <v>58.336565</v>
      </c>
      <c r="F1474" t="s">
        <v>134</v>
      </c>
      <c r="G1474" t="s">
        <v>1790</v>
      </c>
      <c r="H1474" t="s">
        <v>205</v>
      </c>
      <c r="I1474" t="s">
        <v>1789</v>
      </c>
      <c r="N1474" t="s">
        <v>3270</v>
      </c>
      <c r="O1474" t="s">
        <v>12</v>
      </c>
      <c r="P1474" t="s">
        <v>13</v>
      </c>
      <c r="Q1474" t="s">
        <v>52</v>
      </c>
      <c r="R1474" s="3">
        <f t="shared" ref="R1474:R1537" si="93">S1474/1000000</f>
        <v>50</v>
      </c>
      <c r="S1474">
        <v>50000000</v>
      </c>
      <c r="T1474">
        <v>2006</v>
      </c>
      <c r="U1474">
        <v>6.6</v>
      </c>
      <c r="V1474" s="3">
        <f t="shared" ref="V1474:V1537" si="94">E1474-R1474</f>
        <v>8.3365650000000002</v>
      </c>
      <c r="W1474" s="3"/>
      <c r="AH1474" t="str">
        <v>Cyrus Nowrasteh</v>
      </c>
      <c r="AI1474" s="4">
        <f t="shared" ref="AI1474:AI1537" si="95">AVERAGEIFS($U$2:$U$3724, $B$2:$B$3724, AH1474)</f>
        <v>5.4</v>
      </c>
    </row>
    <row r="1475" spans="1:35" x14ac:dyDescent="0.3">
      <c r="A1475" t="s">
        <v>9</v>
      </c>
      <c r="B1475" t="s">
        <v>158</v>
      </c>
      <c r="C1475">
        <v>101</v>
      </c>
      <c r="D1475">
        <v>118311368</v>
      </c>
      <c r="E1475" s="3">
        <f t="shared" si="92"/>
        <v>118.311368</v>
      </c>
      <c r="F1475" t="s">
        <v>171</v>
      </c>
      <c r="G1475" t="s">
        <v>1792</v>
      </c>
      <c r="H1475" t="s">
        <v>1796</v>
      </c>
      <c r="I1475" t="s">
        <v>918</v>
      </c>
      <c r="N1475" t="s">
        <v>3271</v>
      </c>
      <c r="O1475" t="s">
        <v>12</v>
      </c>
      <c r="P1475" t="s">
        <v>13</v>
      </c>
      <c r="Q1475" t="s">
        <v>14</v>
      </c>
      <c r="R1475" s="3">
        <f t="shared" si="93"/>
        <v>110</v>
      </c>
      <c r="S1475">
        <v>110000000</v>
      </c>
      <c r="T1475">
        <v>2010</v>
      </c>
      <c r="U1475">
        <v>6.4</v>
      </c>
      <c r="V1475" s="3">
        <f t="shared" si="94"/>
        <v>8.3113680000000016</v>
      </c>
      <c r="W1475" s="3"/>
      <c r="AH1475" t="str">
        <v>Daniel Sackheim</v>
      </c>
      <c r="AI1475" s="4">
        <f t="shared" si="95"/>
        <v>5.8</v>
      </c>
    </row>
    <row r="1476" spans="1:35" x14ac:dyDescent="0.3">
      <c r="A1476" t="s">
        <v>9</v>
      </c>
      <c r="B1476" t="s">
        <v>337</v>
      </c>
      <c r="C1476">
        <v>94</v>
      </c>
      <c r="D1476">
        <v>58297830</v>
      </c>
      <c r="E1476" s="3">
        <f t="shared" si="92"/>
        <v>58.297829999999998</v>
      </c>
      <c r="F1476" t="s">
        <v>134</v>
      </c>
      <c r="G1476" t="s">
        <v>1790</v>
      </c>
      <c r="H1476" t="s">
        <v>356</v>
      </c>
      <c r="I1476" t="s">
        <v>1789</v>
      </c>
      <c r="J1476" t="s">
        <v>1786</v>
      </c>
      <c r="K1476" t="s">
        <v>1791</v>
      </c>
      <c r="L1476" t="s">
        <v>1796</v>
      </c>
      <c r="M1476" t="s">
        <v>1788</v>
      </c>
      <c r="N1476" t="s">
        <v>3272</v>
      </c>
      <c r="O1476" t="s">
        <v>12</v>
      </c>
      <c r="P1476" t="s">
        <v>13</v>
      </c>
      <c r="Q1476" t="s">
        <v>52</v>
      </c>
      <c r="R1476" s="3">
        <f t="shared" si="93"/>
        <v>50</v>
      </c>
      <c r="S1476">
        <v>50000000</v>
      </c>
      <c r="T1476">
        <v>1997</v>
      </c>
      <c r="U1476">
        <v>7.1</v>
      </c>
      <c r="V1476" s="3">
        <f t="shared" si="94"/>
        <v>8.2978299999999976</v>
      </c>
      <c r="W1476" s="3"/>
      <c r="AH1476" t="str">
        <v>Todd Lincoln</v>
      </c>
      <c r="AI1476" s="4">
        <f t="shared" si="95"/>
        <v>4.0999999999999996</v>
      </c>
    </row>
    <row r="1477" spans="1:35" x14ac:dyDescent="0.3">
      <c r="A1477" t="s">
        <v>111</v>
      </c>
      <c r="B1477" t="s">
        <v>1300</v>
      </c>
      <c r="C1477">
        <v>123</v>
      </c>
      <c r="D1477">
        <v>18272447</v>
      </c>
      <c r="E1477" s="3">
        <f t="shared" si="92"/>
        <v>18.272447</v>
      </c>
      <c r="F1477" t="s">
        <v>356</v>
      </c>
      <c r="G1477" t="s">
        <v>918</v>
      </c>
      <c r="N1477" t="s">
        <v>3273</v>
      </c>
      <c r="O1477" t="s">
        <v>12</v>
      </c>
      <c r="P1477" t="s">
        <v>13</v>
      </c>
      <c r="Q1477" t="s">
        <v>90</v>
      </c>
      <c r="R1477" s="3">
        <f t="shared" si="93"/>
        <v>10</v>
      </c>
      <c r="S1477">
        <v>10000000</v>
      </c>
      <c r="T1477">
        <v>1993</v>
      </c>
      <c r="U1477">
        <v>5.9</v>
      </c>
      <c r="V1477" s="3">
        <f t="shared" si="94"/>
        <v>8.2724469999999997</v>
      </c>
      <c r="W1477" s="3"/>
      <c r="AH1477" t="str">
        <v>Andrew Morahan</v>
      </c>
      <c r="AI1477" s="4">
        <f t="shared" si="95"/>
        <v>4.3</v>
      </c>
    </row>
    <row r="1478" spans="1:35" x14ac:dyDescent="0.3">
      <c r="A1478" t="s">
        <v>9</v>
      </c>
      <c r="B1478" t="s">
        <v>1367</v>
      </c>
      <c r="C1478">
        <v>135</v>
      </c>
      <c r="D1478">
        <v>13269963</v>
      </c>
      <c r="E1478" s="3">
        <f t="shared" si="92"/>
        <v>13.269963000000001</v>
      </c>
      <c r="F1478" t="s">
        <v>356</v>
      </c>
      <c r="G1478" t="s">
        <v>1796</v>
      </c>
      <c r="N1478" t="s">
        <v>3274</v>
      </c>
      <c r="O1478" t="s">
        <v>12</v>
      </c>
      <c r="P1478" t="s">
        <v>13</v>
      </c>
      <c r="Q1478" t="s">
        <v>90</v>
      </c>
      <c r="R1478" s="3">
        <f t="shared" si="93"/>
        <v>5</v>
      </c>
      <c r="S1478">
        <v>5000000</v>
      </c>
      <c r="T1478">
        <v>1996</v>
      </c>
      <c r="U1478">
        <v>7.6</v>
      </c>
      <c r="V1478" s="3">
        <f t="shared" si="94"/>
        <v>8.2699630000000006</v>
      </c>
      <c r="W1478" s="3"/>
      <c r="AH1478" t="str">
        <v>Dave Borthwick</v>
      </c>
      <c r="AI1478" s="4">
        <f t="shared" si="95"/>
        <v>2.8</v>
      </c>
    </row>
    <row r="1479" spans="1:35" x14ac:dyDescent="0.3">
      <c r="A1479" t="s">
        <v>9</v>
      </c>
      <c r="B1479" t="s">
        <v>773</v>
      </c>
      <c r="C1479">
        <v>86</v>
      </c>
      <c r="D1479">
        <v>38232624</v>
      </c>
      <c r="E1479" s="3">
        <f t="shared" si="92"/>
        <v>38.232624000000001</v>
      </c>
      <c r="F1479" t="s">
        <v>205</v>
      </c>
      <c r="N1479" t="s">
        <v>3275</v>
      </c>
      <c r="O1479" t="s">
        <v>12</v>
      </c>
      <c r="P1479" t="s">
        <v>13</v>
      </c>
      <c r="Q1479" t="s">
        <v>14</v>
      </c>
      <c r="R1479" s="3">
        <f t="shared" si="93"/>
        <v>30</v>
      </c>
      <c r="S1479">
        <v>30000000</v>
      </c>
      <c r="T1479">
        <v>2008</v>
      </c>
      <c r="U1479">
        <v>2.7</v>
      </c>
      <c r="V1479" s="3">
        <f t="shared" si="94"/>
        <v>8.2326240000000013</v>
      </c>
      <c r="W1479" s="3"/>
      <c r="AH1479" t="str">
        <v>Gaspar NoÃ©</v>
      </c>
      <c r="AI1479" s="4">
        <f t="shared" si="95"/>
        <v>7.3</v>
      </c>
    </row>
    <row r="1480" spans="1:35" x14ac:dyDescent="0.3">
      <c r="A1480" t="s">
        <v>9</v>
      </c>
      <c r="B1480" t="s">
        <v>1274</v>
      </c>
      <c r="C1480">
        <v>99</v>
      </c>
      <c r="D1480">
        <v>14597405</v>
      </c>
      <c r="E1480" s="3">
        <f t="shared" si="92"/>
        <v>14.597405</v>
      </c>
      <c r="F1480" t="s">
        <v>1793</v>
      </c>
      <c r="G1480" t="s">
        <v>356</v>
      </c>
      <c r="N1480" t="s">
        <v>3276</v>
      </c>
      <c r="O1480" t="s">
        <v>12</v>
      </c>
      <c r="P1480" t="s">
        <v>17</v>
      </c>
      <c r="Q1480" t="s">
        <v>90</v>
      </c>
      <c r="R1480" s="3">
        <f t="shared" si="93"/>
        <v>6.4</v>
      </c>
      <c r="S1480">
        <v>6400000</v>
      </c>
      <c r="T1480">
        <v>2011</v>
      </c>
      <c r="U1480">
        <v>7</v>
      </c>
      <c r="V1480" s="3">
        <f t="shared" si="94"/>
        <v>8.1974049999999998</v>
      </c>
      <c r="W1480" s="3"/>
      <c r="AH1480" t="str">
        <v>Ellory Elkayem</v>
      </c>
      <c r="AI1480" s="4">
        <f t="shared" si="95"/>
        <v>5.4</v>
      </c>
    </row>
    <row r="1481" spans="1:35" x14ac:dyDescent="0.3">
      <c r="A1481" t="s">
        <v>9</v>
      </c>
      <c r="B1481" t="s">
        <v>66</v>
      </c>
      <c r="C1481">
        <v>155</v>
      </c>
      <c r="D1481">
        <v>44175394</v>
      </c>
      <c r="E1481" s="3">
        <f t="shared" si="92"/>
        <v>44.175393999999997</v>
      </c>
      <c r="F1481" t="s">
        <v>356</v>
      </c>
      <c r="G1481" t="s">
        <v>1794</v>
      </c>
      <c r="N1481" t="s">
        <v>3277</v>
      </c>
      <c r="O1481" t="s">
        <v>12</v>
      </c>
      <c r="P1481" t="s">
        <v>13</v>
      </c>
      <c r="Q1481" t="s">
        <v>90</v>
      </c>
      <c r="R1481" s="3">
        <f t="shared" si="93"/>
        <v>36</v>
      </c>
      <c r="S1481">
        <v>36000000</v>
      </c>
      <c r="T1481">
        <v>1997</v>
      </c>
      <c r="U1481">
        <v>7.2</v>
      </c>
      <c r="V1481" s="3">
        <f t="shared" si="94"/>
        <v>8.1753939999999972</v>
      </c>
      <c r="W1481" s="3"/>
      <c r="AH1481" t="str">
        <v>Fred Dekker</v>
      </c>
      <c r="AI1481" s="4">
        <f t="shared" si="95"/>
        <v>3.9</v>
      </c>
    </row>
    <row r="1482" spans="1:35" x14ac:dyDescent="0.3">
      <c r="A1482" t="s">
        <v>9</v>
      </c>
      <c r="B1482" t="s">
        <v>1390</v>
      </c>
      <c r="C1482">
        <v>104</v>
      </c>
      <c r="D1482">
        <v>16168741</v>
      </c>
      <c r="E1482" s="3">
        <f t="shared" si="92"/>
        <v>16.168741000000001</v>
      </c>
      <c r="F1482" t="s">
        <v>356</v>
      </c>
      <c r="G1482" t="s">
        <v>1798</v>
      </c>
      <c r="N1482" t="s">
        <v>3278</v>
      </c>
      <c r="O1482" t="s">
        <v>12</v>
      </c>
      <c r="P1482" t="s">
        <v>13</v>
      </c>
      <c r="Q1482" t="s">
        <v>90</v>
      </c>
      <c r="R1482" s="3">
        <f t="shared" si="93"/>
        <v>8</v>
      </c>
      <c r="S1482">
        <v>8000000</v>
      </c>
      <c r="T1482">
        <v>2013</v>
      </c>
      <c r="U1482">
        <v>7.4</v>
      </c>
      <c r="V1482" s="3">
        <f t="shared" si="94"/>
        <v>8.1687410000000007</v>
      </c>
      <c r="W1482" s="3"/>
      <c r="AH1482" t="str">
        <v>Philip Saville</v>
      </c>
      <c r="AI1482" s="4">
        <f t="shared" si="95"/>
        <v>7.7</v>
      </c>
    </row>
    <row r="1483" spans="1:35" x14ac:dyDescent="0.3">
      <c r="A1483" t="s">
        <v>9</v>
      </c>
      <c r="B1483" t="s">
        <v>1755</v>
      </c>
      <c r="C1483">
        <v>98</v>
      </c>
      <c r="D1483">
        <v>16115878</v>
      </c>
      <c r="E1483" s="3">
        <f t="shared" si="92"/>
        <v>16.115877999999999</v>
      </c>
      <c r="F1483" t="s">
        <v>171</v>
      </c>
      <c r="G1483" t="s">
        <v>1786</v>
      </c>
      <c r="H1483" t="s">
        <v>620</v>
      </c>
      <c r="I1483" t="s">
        <v>1796</v>
      </c>
      <c r="J1483" t="s">
        <v>918</v>
      </c>
      <c r="N1483" t="s">
        <v>3279</v>
      </c>
      <c r="O1483" t="s">
        <v>12</v>
      </c>
      <c r="P1483" t="s">
        <v>13</v>
      </c>
      <c r="Q1483" t="s">
        <v>90</v>
      </c>
      <c r="R1483" s="3">
        <f t="shared" si="93"/>
        <v>8</v>
      </c>
      <c r="S1483">
        <v>8000000</v>
      </c>
      <c r="T1483">
        <v>1995</v>
      </c>
      <c r="U1483">
        <v>6.6</v>
      </c>
      <c r="V1483" s="3">
        <f t="shared" si="94"/>
        <v>8.1158779999999986</v>
      </c>
      <c r="W1483" s="3"/>
      <c r="AH1483" t="str">
        <v>Eric Bress</v>
      </c>
      <c r="AI1483" s="4">
        <f t="shared" si="95"/>
        <v>7.7</v>
      </c>
    </row>
    <row r="1484" spans="1:35" x14ac:dyDescent="0.3">
      <c r="A1484" t="s">
        <v>9</v>
      </c>
      <c r="B1484" t="s">
        <v>1690</v>
      </c>
      <c r="C1484">
        <v>109</v>
      </c>
      <c r="D1484">
        <v>9000000</v>
      </c>
      <c r="E1484" s="3">
        <f t="shared" si="92"/>
        <v>9</v>
      </c>
      <c r="F1484" t="s">
        <v>205</v>
      </c>
      <c r="G1484" t="s">
        <v>356</v>
      </c>
      <c r="H1484" t="s">
        <v>1798</v>
      </c>
      <c r="N1484" t="s">
        <v>3280</v>
      </c>
      <c r="O1484" t="s">
        <v>12</v>
      </c>
      <c r="P1484" t="s">
        <v>13</v>
      </c>
      <c r="Q1484" t="s">
        <v>692</v>
      </c>
      <c r="R1484" s="3">
        <f t="shared" si="93"/>
        <v>0.9</v>
      </c>
      <c r="S1484">
        <v>900000</v>
      </c>
      <c r="T1484">
        <v>1970</v>
      </c>
      <c r="U1484">
        <v>6.2</v>
      </c>
      <c r="V1484" s="3">
        <f t="shared" si="94"/>
        <v>8.1</v>
      </c>
      <c r="W1484" s="3"/>
      <c r="AH1484" t="str">
        <v>James Fargo</v>
      </c>
      <c r="AI1484" s="4">
        <f t="shared" si="95"/>
        <v>6.5</v>
      </c>
    </row>
    <row r="1485" spans="1:35" x14ac:dyDescent="0.3">
      <c r="A1485" t="s">
        <v>9</v>
      </c>
      <c r="B1485" t="s">
        <v>537</v>
      </c>
      <c r="C1485">
        <v>93</v>
      </c>
      <c r="D1485">
        <v>17096053</v>
      </c>
      <c r="E1485" s="3">
        <f t="shared" si="92"/>
        <v>17.096053000000001</v>
      </c>
      <c r="F1485" t="s">
        <v>205</v>
      </c>
      <c r="G1485" t="s">
        <v>356</v>
      </c>
      <c r="N1485" t="s">
        <v>3281</v>
      </c>
      <c r="O1485" t="s">
        <v>12</v>
      </c>
      <c r="P1485" t="s">
        <v>13</v>
      </c>
      <c r="Q1485" t="s">
        <v>90</v>
      </c>
      <c r="R1485" s="3">
        <f t="shared" si="93"/>
        <v>9</v>
      </c>
      <c r="S1485">
        <v>9000000</v>
      </c>
      <c r="T1485">
        <v>1998</v>
      </c>
      <c r="U1485">
        <v>7.7</v>
      </c>
      <c r="V1485" s="3">
        <f t="shared" si="94"/>
        <v>8.0960530000000013</v>
      </c>
      <c r="W1485" s="3"/>
      <c r="AH1485" t="str">
        <v>Antonio Banderas</v>
      </c>
      <c r="AI1485" s="4">
        <f t="shared" si="95"/>
        <v>6.3</v>
      </c>
    </row>
    <row r="1486" spans="1:35" x14ac:dyDescent="0.3">
      <c r="A1486" t="s">
        <v>9</v>
      </c>
      <c r="B1486" t="s">
        <v>408</v>
      </c>
      <c r="C1486">
        <v>119</v>
      </c>
      <c r="D1486">
        <v>23089926</v>
      </c>
      <c r="E1486" s="3">
        <f t="shared" si="92"/>
        <v>23.089925999999998</v>
      </c>
      <c r="F1486" t="s">
        <v>356</v>
      </c>
      <c r="G1486" t="s">
        <v>1788</v>
      </c>
      <c r="H1486" t="s">
        <v>918</v>
      </c>
      <c r="N1486" t="s">
        <v>3282</v>
      </c>
      <c r="O1486" t="s">
        <v>12</v>
      </c>
      <c r="P1486" t="s">
        <v>17</v>
      </c>
      <c r="Q1486" t="s">
        <v>90</v>
      </c>
      <c r="R1486" s="3">
        <f t="shared" si="93"/>
        <v>15</v>
      </c>
      <c r="S1486">
        <v>15000000</v>
      </c>
      <c r="T1486">
        <v>2005</v>
      </c>
      <c r="U1486">
        <v>7.7</v>
      </c>
      <c r="V1486" s="3">
        <f t="shared" si="94"/>
        <v>8.0899259999999984</v>
      </c>
      <c r="W1486" s="3"/>
      <c r="AH1486" t="str">
        <v>Michael Chapman</v>
      </c>
      <c r="AI1486" s="4">
        <f t="shared" si="95"/>
        <v>5.3</v>
      </c>
    </row>
    <row r="1487" spans="1:35" x14ac:dyDescent="0.3">
      <c r="A1487" t="s">
        <v>9</v>
      </c>
      <c r="B1487" t="s">
        <v>1238</v>
      </c>
      <c r="C1487">
        <v>92</v>
      </c>
      <c r="D1487">
        <v>21088568</v>
      </c>
      <c r="E1487" s="3">
        <f t="shared" si="92"/>
        <v>21.088567999999999</v>
      </c>
      <c r="F1487" t="s">
        <v>171</v>
      </c>
      <c r="G1487" t="s">
        <v>1786</v>
      </c>
      <c r="H1487" t="s">
        <v>620</v>
      </c>
      <c r="I1487" t="s">
        <v>918</v>
      </c>
      <c r="N1487" t="s">
        <v>3283</v>
      </c>
      <c r="O1487" t="s">
        <v>12</v>
      </c>
      <c r="P1487" t="s">
        <v>13</v>
      </c>
      <c r="Q1487" t="s">
        <v>90</v>
      </c>
      <c r="R1487" s="3">
        <f t="shared" si="93"/>
        <v>13</v>
      </c>
      <c r="S1487">
        <v>13000000</v>
      </c>
      <c r="T1487">
        <v>1995</v>
      </c>
      <c r="U1487">
        <v>6.7</v>
      </c>
      <c r="V1487" s="3">
        <f t="shared" si="94"/>
        <v>8.0885679999999986</v>
      </c>
      <c r="W1487" s="3"/>
      <c r="AH1487" t="str">
        <v>Susanne Bier</v>
      </c>
      <c r="AI1487" s="4">
        <f t="shared" si="95"/>
        <v>7.2</v>
      </c>
    </row>
    <row r="1488" spans="1:35" x14ac:dyDescent="0.3">
      <c r="A1488" t="s">
        <v>9</v>
      </c>
      <c r="B1488" t="s">
        <v>28</v>
      </c>
      <c r="C1488">
        <v>121</v>
      </c>
      <c r="D1488">
        <v>83077470</v>
      </c>
      <c r="E1488" s="3">
        <f t="shared" si="92"/>
        <v>83.077470000000005</v>
      </c>
      <c r="F1488" t="s">
        <v>356</v>
      </c>
      <c r="G1488" t="s">
        <v>1794</v>
      </c>
      <c r="H1488" t="s">
        <v>918</v>
      </c>
      <c r="I1488" t="s">
        <v>1795</v>
      </c>
      <c r="N1488" t="s">
        <v>3284</v>
      </c>
      <c r="O1488" t="s">
        <v>12</v>
      </c>
      <c r="P1488" t="s">
        <v>13</v>
      </c>
      <c r="Q1488" t="s">
        <v>14</v>
      </c>
      <c r="R1488" s="3">
        <f t="shared" si="93"/>
        <v>75</v>
      </c>
      <c r="S1488">
        <v>75000000</v>
      </c>
      <c r="T1488">
        <v>2008</v>
      </c>
      <c r="U1488">
        <v>7.1</v>
      </c>
      <c r="V1488" s="3">
        <f t="shared" si="94"/>
        <v>8.0774700000000053</v>
      </c>
      <c r="W1488" s="3"/>
      <c r="AH1488" t="str">
        <v>Franklin J. Schaffner</v>
      </c>
      <c r="AI1488" s="4">
        <f t="shared" si="95"/>
        <v>5.2</v>
      </c>
    </row>
    <row r="1489" spans="1:35" x14ac:dyDescent="0.3">
      <c r="A1489" t="s">
        <v>9</v>
      </c>
      <c r="B1489" t="s">
        <v>1135</v>
      </c>
      <c r="C1489">
        <v>100</v>
      </c>
      <c r="D1489">
        <v>12574715</v>
      </c>
      <c r="E1489" s="3">
        <f t="shared" si="92"/>
        <v>12.574714999999999</v>
      </c>
      <c r="F1489" t="s">
        <v>356</v>
      </c>
      <c r="N1489" t="s">
        <v>3285</v>
      </c>
      <c r="O1489" t="s">
        <v>12</v>
      </c>
      <c r="P1489" t="s">
        <v>17</v>
      </c>
      <c r="Q1489" t="s">
        <v>14</v>
      </c>
      <c r="R1489" s="3">
        <f t="shared" si="93"/>
        <v>4.5</v>
      </c>
      <c r="S1489">
        <v>4500000</v>
      </c>
      <c r="T1489">
        <v>2009</v>
      </c>
      <c r="U1489">
        <v>7.3</v>
      </c>
      <c r="V1489" s="3">
        <f t="shared" si="94"/>
        <v>8.0747149999999994</v>
      </c>
      <c r="W1489" s="3"/>
      <c r="AH1489" t="str">
        <v>Justin Zackham</v>
      </c>
      <c r="AI1489" s="4">
        <f t="shared" si="95"/>
        <v>5.6</v>
      </c>
    </row>
    <row r="1490" spans="1:35" x14ac:dyDescent="0.3">
      <c r="A1490" t="s">
        <v>9</v>
      </c>
      <c r="B1490" t="s">
        <v>680</v>
      </c>
      <c r="C1490">
        <v>104</v>
      </c>
      <c r="D1490">
        <v>30059386</v>
      </c>
      <c r="E1490" s="3">
        <f t="shared" si="92"/>
        <v>30.059386</v>
      </c>
      <c r="F1490" t="s">
        <v>205</v>
      </c>
      <c r="N1490" t="s">
        <v>3286</v>
      </c>
      <c r="O1490" t="s">
        <v>12</v>
      </c>
      <c r="P1490" t="s">
        <v>13</v>
      </c>
      <c r="Q1490" t="s">
        <v>90</v>
      </c>
      <c r="R1490" s="3">
        <f t="shared" si="93"/>
        <v>22</v>
      </c>
      <c r="S1490">
        <v>22000000</v>
      </c>
      <c r="T1490">
        <v>2001</v>
      </c>
      <c r="U1490">
        <v>6.9</v>
      </c>
      <c r="V1490" s="3">
        <f t="shared" si="94"/>
        <v>8.0593859999999999</v>
      </c>
      <c r="W1490" s="3"/>
      <c r="AH1490" t="str">
        <v>Hyung-rae Shim</v>
      </c>
      <c r="AI1490" s="4">
        <f t="shared" si="95"/>
        <v>3.6</v>
      </c>
    </row>
    <row r="1491" spans="1:35" x14ac:dyDescent="0.3">
      <c r="A1491" t="s">
        <v>9</v>
      </c>
      <c r="B1491" t="s">
        <v>1380</v>
      </c>
      <c r="C1491">
        <v>102</v>
      </c>
      <c r="D1491">
        <v>15047419</v>
      </c>
      <c r="E1491" s="3">
        <f t="shared" si="92"/>
        <v>15.047419</v>
      </c>
      <c r="F1491" t="s">
        <v>1792</v>
      </c>
      <c r="G1491" t="s">
        <v>356</v>
      </c>
      <c r="N1491" t="s">
        <v>3287</v>
      </c>
      <c r="O1491" t="s">
        <v>12</v>
      </c>
      <c r="P1491" t="s">
        <v>13</v>
      </c>
      <c r="Q1491" t="s">
        <v>90</v>
      </c>
      <c r="R1491" s="3">
        <f t="shared" si="93"/>
        <v>7</v>
      </c>
      <c r="S1491">
        <v>7000000</v>
      </c>
      <c r="T1491">
        <v>2000</v>
      </c>
      <c r="U1491">
        <v>7.6</v>
      </c>
      <c r="V1491" s="3">
        <f t="shared" si="94"/>
        <v>8.0474189999999997</v>
      </c>
      <c r="W1491" s="3"/>
      <c r="AH1491" t="str">
        <v>Anne Fontaine</v>
      </c>
      <c r="AI1491" s="4">
        <f t="shared" si="95"/>
        <v>6.45</v>
      </c>
    </row>
    <row r="1492" spans="1:35" x14ac:dyDescent="0.3">
      <c r="A1492" t="s">
        <v>9</v>
      </c>
      <c r="B1492" t="s">
        <v>503</v>
      </c>
      <c r="C1492">
        <v>121</v>
      </c>
      <c r="D1492">
        <v>14545844</v>
      </c>
      <c r="E1492" s="3">
        <f t="shared" si="92"/>
        <v>14.545844000000001</v>
      </c>
      <c r="F1492" t="s">
        <v>205</v>
      </c>
      <c r="G1492" t="s">
        <v>356</v>
      </c>
      <c r="H1492" t="s">
        <v>1791</v>
      </c>
      <c r="N1492" t="s">
        <v>3288</v>
      </c>
      <c r="O1492" t="s">
        <v>12</v>
      </c>
      <c r="P1492" t="s">
        <v>13</v>
      </c>
      <c r="Q1492" t="s">
        <v>90</v>
      </c>
      <c r="R1492" s="3">
        <f t="shared" si="93"/>
        <v>6.5</v>
      </c>
      <c r="S1492">
        <v>6500000</v>
      </c>
      <c r="T1492">
        <v>1988</v>
      </c>
      <c r="U1492">
        <v>5.8</v>
      </c>
      <c r="V1492" s="3">
        <f t="shared" si="94"/>
        <v>8.0458440000000007</v>
      </c>
      <c r="W1492" s="3"/>
      <c r="AH1492" t="str">
        <v>Giuseppe Tornatore</v>
      </c>
      <c r="AI1492" s="4">
        <f t="shared" si="95"/>
        <v>7.8</v>
      </c>
    </row>
    <row r="1493" spans="1:35" x14ac:dyDescent="0.3">
      <c r="A1493" t="s">
        <v>9</v>
      </c>
      <c r="B1493" t="s">
        <v>354</v>
      </c>
      <c r="C1493">
        <v>118</v>
      </c>
      <c r="D1493">
        <v>78031620</v>
      </c>
      <c r="E1493" s="3">
        <f t="shared" si="92"/>
        <v>78.031620000000004</v>
      </c>
      <c r="F1493" t="s">
        <v>356</v>
      </c>
      <c r="G1493" t="s">
        <v>1795</v>
      </c>
      <c r="N1493" t="s">
        <v>3289</v>
      </c>
      <c r="O1493" t="s">
        <v>12</v>
      </c>
      <c r="P1493" t="s">
        <v>13</v>
      </c>
      <c r="Q1493" t="s">
        <v>14</v>
      </c>
      <c r="R1493" s="3">
        <f t="shared" si="93"/>
        <v>70</v>
      </c>
      <c r="S1493">
        <v>70000000</v>
      </c>
      <c r="T1493">
        <v>2014</v>
      </c>
      <c r="U1493">
        <v>6.1</v>
      </c>
      <c r="V1493" s="3">
        <f t="shared" si="94"/>
        <v>8.0316200000000038</v>
      </c>
      <c r="W1493" s="3"/>
      <c r="AH1493" t="str">
        <v>Jonathan Teplitzky</v>
      </c>
      <c r="AI1493" s="4">
        <f t="shared" si="95"/>
        <v>7.1</v>
      </c>
    </row>
    <row r="1494" spans="1:35" x14ac:dyDescent="0.3">
      <c r="A1494" t="s">
        <v>9</v>
      </c>
      <c r="B1494" t="s">
        <v>1689</v>
      </c>
      <c r="C1494">
        <v>103</v>
      </c>
      <c r="D1494">
        <v>9013113</v>
      </c>
      <c r="E1494" s="3">
        <f t="shared" si="92"/>
        <v>9.0131130000000006</v>
      </c>
      <c r="F1494" t="s">
        <v>134</v>
      </c>
      <c r="G1494" t="s">
        <v>205</v>
      </c>
      <c r="H1494" t="s">
        <v>356</v>
      </c>
      <c r="N1494" t="s">
        <v>3290</v>
      </c>
      <c r="O1494" t="s">
        <v>12</v>
      </c>
      <c r="P1494" t="s">
        <v>13</v>
      </c>
      <c r="Q1494" t="s">
        <v>90</v>
      </c>
      <c r="R1494" s="3">
        <f t="shared" si="93"/>
        <v>1</v>
      </c>
      <c r="S1494">
        <v>1000000</v>
      </c>
      <c r="T1494">
        <v>2005</v>
      </c>
      <c r="U1494">
        <v>7.4</v>
      </c>
      <c r="V1494" s="3">
        <f t="shared" si="94"/>
        <v>8.0131130000000006</v>
      </c>
      <c r="W1494" s="3"/>
      <c r="AH1494" t="str">
        <v>Mic Rodgers</v>
      </c>
      <c r="AI1494" s="4">
        <f t="shared" si="95"/>
        <v>4.0999999999999996</v>
      </c>
    </row>
    <row r="1495" spans="1:35" x14ac:dyDescent="0.3">
      <c r="A1495" t="s">
        <v>9</v>
      </c>
      <c r="B1495" t="s">
        <v>1408</v>
      </c>
      <c r="C1495">
        <v>125</v>
      </c>
      <c r="D1495">
        <v>21000000</v>
      </c>
      <c r="E1495" s="3">
        <f t="shared" si="92"/>
        <v>21</v>
      </c>
      <c r="F1495" t="s">
        <v>171</v>
      </c>
      <c r="G1495" t="s">
        <v>134</v>
      </c>
      <c r="H1495" t="s">
        <v>918</v>
      </c>
      <c r="N1495" t="s">
        <v>3291</v>
      </c>
      <c r="O1495" t="s">
        <v>12</v>
      </c>
      <c r="P1495" t="s">
        <v>17</v>
      </c>
      <c r="Q1495" t="s">
        <v>24</v>
      </c>
      <c r="R1495" s="3">
        <f t="shared" si="93"/>
        <v>13</v>
      </c>
      <c r="S1495">
        <v>13000000</v>
      </c>
      <c r="T1495">
        <v>1974</v>
      </c>
      <c r="U1495">
        <v>6.8</v>
      </c>
      <c r="V1495" s="3">
        <f t="shared" si="94"/>
        <v>8</v>
      </c>
      <c r="W1495" s="3"/>
      <c r="AH1495" t="str">
        <v>Christian Alvart</v>
      </c>
      <c r="AI1495" s="4">
        <f t="shared" si="95"/>
        <v>6.5</v>
      </c>
    </row>
    <row r="1496" spans="1:35" x14ac:dyDescent="0.3">
      <c r="A1496" t="s">
        <v>9</v>
      </c>
      <c r="B1496" t="s">
        <v>678</v>
      </c>
      <c r="C1496">
        <v>106</v>
      </c>
      <c r="D1496">
        <v>29997095</v>
      </c>
      <c r="E1496" s="3">
        <f t="shared" si="92"/>
        <v>29.997095000000002</v>
      </c>
      <c r="F1496" t="s">
        <v>205</v>
      </c>
      <c r="G1496" t="s">
        <v>1796</v>
      </c>
      <c r="N1496" t="s">
        <v>3292</v>
      </c>
      <c r="O1496" t="s">
        <v>12</v>
      </c>
      <c r="P1496" t="s">
        <v>17</v>
      </c>
      <c r="Q1496" t="s">
        <v>14</v>
      </c>
      <c r="R1496" s="3">
        <f t="shared" si="93"/>
        <v>22</v>
      </c>
      <c r="S1496">
        <v>22000000</v>
      </c>
      <c r="T1496">
        <v>2016</v>
      </c>
      <c r="U1496">
        <v>6.4</v>
      </c>
      <c r="V1496" s="3">
        <f t="shared" si="94"/>
        <v>7.9970950000000016</v>
      </c>
      <c r="W1496" s="3"/>
      <c r="AH1496" t="str">
        <v>James Dodson</v>
      </c>
      <c r="AI1496" s="4">
        <f t="shared" si="95"/>
        <v>6.2</v>
      </c>
    </row>
    <row r="1497" spans="1:35" x14ac:dyDescent="0.3">
      <c r="A1497" t="s">
        <v>9</v>
      </c>
      <c r="B1497" t="s">
        <v>1184</v>
      </c>
      <c r="C1497">
        <v>111</v>
      </c>
      <c r="D1497">
        <v>9180275</v>
      </c>
      <c r="E1497" s="3">
        <f t="shared" si="92"/>
        <v>9.180275</v>
      </c>
      <c r="F1497" t="s">
        <v>356</v>
      </c>
      <c r="N1497" t="s">
        <v>3293</v>
      </c>
      <c r="O1497" t="s">
        <v>12</v>
      </c>
      <c r="P1497" t="s">
        <v>13</v>
      </c>
      <c r="Q1497" t="s">
        <v>90</v>
      </c>
      <c r="R1497" s="3">
        <f t="shared" si="93"/>
        <v>1.2</v>
      </c>
      <c r="S1497">
        <v>1200000</v>
      </c>
      <c r="T1497">
        <v>2000</v>
      </c>
      <c r="U1497">
        <v>7.7</v>
      </c>
      <c r="V1497" s="3">
        <f t="shared" si="94"/>
        <v>7.9802749999999998</v>
      </c>
      <c r="W1497" s="3"/>
      <c r="AH1497" t="str">
        <v>Christian Volckman</v>
      </c>
      <c r="AI1497" s="4">
        <f t="shared" si="95"/>
        <v>6.7</v>
      </c>
    </row>
    <row r="1498" spans="1:35" x14ac:dyDescent="0.3">
      <c r="A1498" t="s">
        <v>9</v>
      </c>
      <c r="B1498" t="s">
        <v>1492</v>
      </c>
      <c r="C1498">
        <v>89</v>
      </c>
      <c r="D1498">
        <v>12947763</v>
      </c>
      <c r="E1498" s="3">
        <f t="shared" si="92"/>
        <v>12.947763</v>
      </c>
      <c r="F1498" t="s">
        <v>620</v>
      </c>
      <c r="G1498" t="s">
        <v>1796</v>
      </c>
      <c r="N1498" t="s">
        <v>3294</v>
      </c>
      <c r="O1498" t="s">
        <v>12</v>
      </c>
      <c r="P1498" t="s">
        <v>13</v>
      </c>
      <c r="Q1498" t="s">
        <v>90</v>
      </c>
      <c r="R1498" s="3">
        <f t="shared" si="93"/>
        <v>5</v>
      </c>
      <c r="S1498">
        <v>5000000</v>
      </c>
      <c r="T1498">
        <v>1986</v>
      </c>
      <c r="U1498">
        <v>6.2</v>
      </c>
      <c r="V1498" s="3">
        <f t="shared" si="94"/>
        <v>7.9477630000000001</v>
      </c>
      <c r="W1498" s="3"/>
      <c r="AH1498" t="str">
        <v>Gary Shore</v>
      </c>
      <c r="AI1498" s="4">
        <f t="shared" si="95"/>
        <v>6.3</v>
      </c>
    </row>
    <row r="1499" spans="1:35" x14ac:dyDescent="0.3">
      <c r="A1499" t="s">
        <v>9</v>
      </c>
      <c r="B1499" t="s">
        <v>424</v>
      </c>
      <c r="C1499">
        <v>92</v>
      </c>
      <c r="D1499">
        <v>14891000</v>
      </c>
      <c r="E1499" s="3">
        <f t="shared" si="92"/>
        <v>14.891</v>
      </c>
      <c r="F1499" t="s">
        <v>205</v>
      </c>
      <c r="N1499" t="s">
        <v>3295</v>
      </c>
      <c r="O1499" t="s">
        <v>12</v>
      </c>
      <c r="P1499" t="s">
        <v>13</v>
      </c>
      <c r="Q1499" t="s">
        <v>90</v>
      </c>
      <c r="R1499" s="3">
        <f t="shared" si="93"/>
        <v>7</v>
      </c>
      <c r="S1499">
        <v>7000000</v>
      </c>
      <c r="T1499">
        <v>1996</v>
      </c>
      <c r="U1499">
        <v>6.8</v>
      </c>
      <c r="V1499" s="3">
        <f t="shared" si="94"/>
        <v>7.891</v>
      </c>
      <c r="W1499" s="3"/>
      <c r="AH1499" t="str">
        <v>Nanette Burstein</v>
      </c>
      <c r="AI1499" s="4">
        <f t="shared" si="95"/>
        <v>6.3</v>
      </c>
    </row>
    <row r="1500" spans="1:35" x14ac:dyDescent="0.3">
      <c r="A1500" t="s">
        <v>9</v>
      </c>
      <c r="B1500" t="s">
        <v>206</v>
      </c>
      <c r="C1500">
        <v>106</v>
      </c>
      <c r="D1500">
        <v>57887882</v>
      </c>
      <c r="E1500" s="3">
        <f t="shared" si="92"/>
        <v>57.887881999999998</v>
      </c>
      <c r="F1500" t="s">
        <v>205</v>
      </c>
      <c r="G1500" t="s">
        <v>356</v>
      </c>
      <c r="H1500" t="s">
        <v>1788</v>
      </c>
      <c r="N1500" t="s">
        <v>3296</v>
      </c>
      <c r="O1500" t="s">
        <v>12</v>
      </c>
      <c r="P1500" t="s">
        <v>13</v>
      </c>
      <c r="Q1500" t="s">
        <v>14</v>
      </c>
      <c r="R1500" s="3">
        <f t="shared" si="93"/>
        <v>50</v>
      </c>
      <c r="S1500">
        <v>50000000</v>
      </c>
      <c r="T1500">
        <v>2004</v>
      </c>
      <c r="U1500">
        <v>6.1</v>
      </c>
      <c r="V1500" s="3">
        <f t="shared" si="94"/>
        <v>7.8878819999999976</v>
      </c>
      <c r="W1500" s="3"/>
      <c r="AH1500" t="str">
        <v>Ron Maxwell</v>
      </c>
      <c r="AI1500" s="4">
        <f t="shared" si="95"/>
        <v>7</v>
      </c>
    </row>
    <row r="1501" spans="1:35" x14ac:dyDescent="0.3">
      <c r="A1501" t="s">
        <v>9</v>
      </c>
      <c r="B1501" t="s">
        <v>680</v>
      </c>
      <c r="C1501">
        <v>107</v>
      </c>
      <c r="D1501">
        <v>44867349</v>
      </c>
      <c r="E1501" s="3">
        <f t="shared" si="92"/>
        <v>44.867348999999997</v>
      </c>
      <c r="F1501" t="s">
        <v>171</v>
      </c>
      <c r="G1501" t="s">
        <v>205</v>
      </c>
      <c r="H1501" t="s">
        <v>1792</v>
      </c>
      <c r="N1501" t="s">
        <v>3297</v>
      </c>
      <c r="O1501" t="s">
        <v>12</v>
      </c>
      <c r="P1501" t="s">
        <v>13</v>
      </c>
      <c r="Q1501" t="s">
        <v>90</v>
      </c>
      <c r="R1501" s="3">
        <f t="shared" si="93"/>
        <v>37</v>
      </c>
      <c r="S1501">
        <v>37000000</v>
      </c>
      <c r="T1501">
        <v>2010</v>
      </c>
      <c r="U1501">
        <v>5.6</v>
      </c>
      <c r="V1501" s="3">
        <f t="shared" si="94"/>
        <v>7.8673489999999973</v>
      </c>
      <c r="W1501" s="3"/>
      <c r="AH1501" t="str">
        <v>Michael Radford</v>
      </c>
      <c r="AI1501" s="4">
        <f t="shared" si="95"/>
        <v>7.1</v>
      </c>
    </row>
    <row r="1502" spans="1:35" x14ac:dyDescent="0.3">
      <c r="A1502" t="s">
        <v>9</v>
      </c>
      <c r="B1502" t="s">
        <v>213</v>
      </c>
      <c r="C1502">
        <v>146</v>
      </c>
      <c r="D1502">
        <v>77862546</v>
      </c>
      <c r="E1502" s="3">
        <f t="shared" si="92"/>
        <v>77.862545999999995</v>
      </c>
      <c r="F1502" t="s">
        <v>171</v>
      </c>
      <c r="G1502" t="s">
        <v>1792</v>
      </c>
      <c r="H1502" t="s">
        <v>356</v>
      </c>
      <c r="I1502" t="s">
        <v>918</v>
      </c>
      <c r="N1502" t="s">
        <v>3298</v>
      </c>
      <c r="O1502" t="s">
        <v>12</v>
      </c>
      <c r="P1502" t="s">
        <v>13</v>
      </c>
      <c r="Q1502" t="s">
        <v>90</v>
      </c>
      <c r="R1502" s="3">
        <f t="shared" si="93"/>
        <v>70</v>
      </c>
      <c r="S1502">
        <v>70000000</v>
      </c>
      <c r="T1502">
        <v>2004</v>
      </c>
      <c r="U1502">
        <v>7.7</v>
      </c>
      <c r="V1502" s="3">
        <f t="shared" si="94"/>
        <v>7.8625459999999947</v>
      </c>
      <c r="W1502" s="3"/>
      <c r="AH1502" t="str">
        <v>Sergey Bodrov</v>
      </c>
      <c r="AI1502" s="4">
        <f t="shared" si="95"/>
        <v>6.2666666666666666</v>
      </c>
    </row>
    <row r="1503" spans="1:35" x14ac:dyDescent="0.3">
      <c r="A1503" t="s">
        <v>9</v>
      </c>
      <c r="B1503" t="s">
        <v>448</v>
      </c>
      <c r="C1503">
        <v>96</v>
      </c>
      <c r="D1503">
        <v>47781388</v>
      </c>
      <c r="E1503" s="3">
        <f t="shared" si="92"/>
        <v>47.781388</v>
      </c>
      <c r="F1503" t="s">
        <v>1796</v>
      </c>
      <c r="G1503" t="s">
        <v>918</v>
      </c>
      <c r="N1503" t="s">
        <v>3299</v>
      </c>
      <c r="O1503" t="s">
        <v>12</v>
      </c>
      <c r="P1503" t="s">
        <v>13</v>
      </c>
      <c r="Q1503" t="s">
        <v>14</v>
      </c>
      <c r="R1503" s="3">
        <f t="shared" si="93"/>
        <v>40</v>
      </c>
      <c r="S1503">
        <v>40000000</v>
      </c>
      <c r="T1503">
        <v>2004</v>
      </c>
      <c r="U1503">
        <v>6.6</v>
      </c>
      <c r="V1503" s="3">
        <f t="shared" si="94"/>
        <v>7.7813879999999997</v>
      </c>
      <c r="W1503" s="3"/>
      <c r="AH1503" t="str">
        <v>Kenneth Johnson</v>
      </c>
      <c r="AI1503" s="4">
        <f t="shared" si="95"/>
        <v>2.8</v>
      </c>
    </row>
    <row r="1504" spans="1:35" x14ac:dyDescent="0.3">
      <c r="A1504" t="s">
        <v>9</v>
      </c>
      <c r="B1504" t="s">
        <v>408</v>
      </c>
      <c r="C1504">
        <v>96</v>
      </c>
      <c r="D1504">
        <v>23213577</v>
      </c>
      <c r="E1504" s="3">
        <f t="shared" si="92"/>
        <v>23.213577000000001</v>
      </c>
      <c r="F1504" t="s">
        <v>356</v>
      </c>
      <c r="G1504" t="s">
        <v>1788</v>
      </c>
      <c r="N1504" t="s">
        <v>3300</v>
      </c>
      <c r="O1504" t="s">
        <v>12</v>
      </c>
      <c r="P1504" t="s">
        <v>374</v>
      </c>
      <c r="Q1504" t="s">
        <v>14</v>
      </c>
      <c r="R1504" s="3">
        <f t="shared" si="93"/>
        <v>15.5</v>
      </c>
      <c r="S1504">
        <v>15500000</v>
      </c>
      <c r="T1504">
        <v>2008</v>
      </c>
      <c r="U1504">
        <v>7.2</v>
      </c>
      <c r="V1504" s="3">
        <f t="shared" si="94"/>
        <v>7.7135770000000008</v>
      </c>
      <c r="W1504" s="3"/>
      <c r="AH1504" t="str">
        <v>Wayne Beach</v>
      </c>
      <c r="AI1504" s="4">
        <f t="shared" si="95"/>
        <v>5.9</v>
      </c>
    </row>
    <row r="1505" spans="1:35" x14ac:dyDescent="0.3">
      <c r="A1505" t="s">
        <v>9</v>
      </c>
      <c r="B1505" t="s">
        <v>221</v>
      </c>
      <c r="C1505">
        <v>116</v>
      </c>
      <c r="D1505">
        <v>102678089</v>
      </c>
      <c r="E1505" s="3">
        <f t="shared" si="92"/>
        <v>102.678089</v>
      </c>
      <c r="F1505" t="s">
        <v>356</v>
      </c>
      <c r="G1505" t="s">
        <v>1796</v>
      </c>
      <c r="H1505" t="s">
        <v>918</v>
      </c>
      <c r="N1505" t="s">
        <v>3301</v>
      </c>
      <c r="O1505" t="s">
        <v>12</v>
      </c>
      <c r="P1505" t="s">
        <v>13</v>
      </c>
      <c r="Q1505" t="s">
        <v>90</v>
      </c>
      <c r="R1505" s="3">
        <f t="shared" si="93"/>
        <v>95</v>
      </c>
      <c r="S1505">
        <v>95000000</v>
      </c>
      <c r="T1505">
        <v>1999</v>
      </c>
      <c r="U1505">
        <v>6.3</v>
      </c>
      <c r="V1505" s="3">
        <f t="shared" si="94"/>
        <v>7.6780889999999999</v>
      </c>
      <c r="W1505" s="3"/>
      <c r="AH1505" t="str">
        <v>Hsiao-Hsien Hou</v>
      </c>
      <c r="AI1505" s="4">
        <f t="shared" si="95"/>
        <v>6.4</v>
      </c>
    </row>
    <row r="1506" spans="1:35" x14ac:dyDescent="0.3">
      <c r="A1506" t="s">
        <v>9</v>
      </c>
      <c r="B1506" t="s">
        <v>1302</v>
      </c>
      <c r="C1506">
        <v>101</v>
      </c>
      <c r="D1506">
        <v>17655201</v>
      </c>
      <c r="E1506" s="3">
        <f t="shared" si="92"/>
        <v>17.655201000000002</v>
      </c>
      <c r="F1506" t="s">
        <v>356</v>
      </c>
      <c r="G1506" t="s">
        <v>1789</v>
      </c>
      <c r="N1506" t="s">
        <v>3302</v>
      </c>
      <c r="O1506" t="s">
        <v>12</v>
      </c>
      <c r="P1506" t="s">
        <v>13</v>
      </c>
      <c r="Q1506" t="s">
        <v>52</v>
      </c>
      <c r="R1506" s="3">
        <f t="shared" si="93"/>
        <v>10</v>
      </c>
      <c r="S1506">
        <v>10000000</v>
      </c>
      <c r="T1506">
        <v>2008</v>
      </c>
      <c r="U1506">
        <v>6.7</v>
      </c>
      <c r="V1506" s="3">
        <f t="shared" si="94"/>
        <v>7.6552010000000017</v>
      </c>
      <c r="W1506" s="3"/>
      <c r="AH1506" t="str">
        <v>Nick Hurran</v>
      </c>
      <c r="AI1506" s="4">
        <f t="shared" si="95"/>
        <v>5.2</v>
      </c>
    </row>
    <row r="1507" spans="1:35" x14ac:dyDescent="0.3">
      <c r="A1507" t="s">
        <v>9</v>
      </c>
      <c r="B1507" t="s">
        <v>603</v>
      </c>
      <c r="C1507">
        <v>101</v>
      </c>
      <c r="D1507">
        <v>37617947</v>
      </c>
      <c r="E1507" s="3">
        <f t="shared" si="92"/>
        <v>37.617947000000001</v>
      </c>
      <c r="F1507" t="s">
        <v>356</v>
      </c>
      <c r="G1507" t="s">
        <v>1789</v>
      </c>
      <c r="H1507" t="s">
        <v>1786</v>
      </c>
      <c r="N1507" t="s">
        <v>3303</v>
      </c>
      <c r="O1507" t="s">
        <v>12</v>
      </c>
      <c r="P1507" t="s">
        <v>13</v>
      </c>
      <c r="Q1507" t="s">
        <v>24</v>
      </c>
      <c r="R1507" s="3">
        <f t="shared" si="93"/>
        <v>30</v>
      </c>
      <c r="S1507">
        <v>30000000</v>
      </c>
      <c r="T1507">
        <v>2006</v>
      </c>
      <c r="U1507">
        <v>6.8</v>
      </c>
      <c r="V1507" s="3">
        <f t="shared" si="94"/>
        <v>7.6179470000000009</v>
      </c>
      <c r="W1507" s="3"/>
      <c r="AH1507" t="str">
        <v>Ray Lawrence</v>
      </c>
      <c r="AI1507" s="4">
        <f t="shared" si="95"/>
        <v>6.4</v>
      </c>
    </row>
    <row r="1508" spans="1:35" x14ac:dyDescent="0.3">
      <c r="A1508" t="s">
        <v>9</v>
      </c>
      <c r="B1508" t="s">
        <v>346</v>
      </c>
      <c r="C1508">
        <v>126</v>
      </c>
      <c r="D1508">
        <v>25592632</v>
      </c>
      <c r="E1508" s="3">
        <f t="shared" si="92"/>
        <v>25.592631999999998</v>
      </c>
      <c r="F1508" t="s">
        <v>620</v>
      </c>
      <c r="N1508" t="s">
        <v>3304</v>
      </c>
      <c r="O1508" t="s">
        <v>12</v>
      </c>
      <c r="P1508" t="s">
        <v>13</v>
      </c>
      <c r="Q1508" t="s">
        <v>90</v>
      </c>
      <c r="R1508" s="3">
        <f t="shared" si="93"/>
        <v>18</v>
      </c>
      <c r="S1508">
        <v>18000000</v>
      </c>
      <c r="T1508">
        <v>2007</v>
      </c>
      <c r="U1508">
        <v>7.2</v>
      </c>
      <c r="V1508" s="3">
        <f t="shared" si="94"/>
        <v>7.5926319999999983</v>
      </c>
      <c r="W1508" s="3"/>
      <c r="AH1508" t="str">
        <v>Gregor Jordan</v>
      </c>
      <c r="AI1508" s="4">
        <f t="shared" si="95"/>
        <v>6.9</v>
      </c>
    </row>
    <row r="1509" spans="1:35" x14ac:dyDescent="0.3">
      <c r="A1509" t="s">
        <v>9</v>
      </c>
      <c r="B1509" t="s">
        <v>463</v>
      </c>
      <c r="C1509">
        <v>95</v>
      </c>
      <c r="D1509">
        <v>52580895</v>
      </c>
      <c r="E1509" s="3">
        <f t="shared" si="92"/>
        <v>52.580894999999998</v>
      </c>
      <c r="F1509" t="s">
        <v>205</v>
      </c>
      <c r="G1509" t="s">
        <v>1789</v>
      </c>
      <c r="H1509" t="s">
        <v>1788</v>
      </c>
      <c r="I1509" t="s">
        <v>1797</v>
      </c>
      <c r="N1509" t="s">
        <v>3305</v>
      </c>
      <c r="O1509" t="s">
        <v>12</v>
      </c>
      <c r="P1509" t="s">
        <v>13</v>
      </c>
      <c r="Q1509" t="s">
        <v>24</v>
      </c>
      <c r="R1509" s="3">
        <f t="shared" si="93"/>
        <v>45</v>
      </c>
      <c r="S1509">
        <v>45000000</v>
      </c>
      <c r="T1509">
        <v>2005</v>
      </c>
      <c r="U1509">
        <v>5.6</v>
      </c>
      <c r="V1509" s="3">
        <f t="shared" si="94"/>
        <v>7.5808949999999982</v>
      </c>
      <c r="W1509" s="3"/>
      <c r="AH1509" t="str">
        <v>Hal Needham</v>
      </c>
      <c r="AI1509" s="4">
        <f t="shared" si="95"/>
        <v>3.5</v>
      </c>
    </row>
    <row r="1510" spans="1:35" x14ac:dyDescent="0.3">
      <c r="A1510" t="s">
        <v>9</v>
      </c>
      <c r="B1510" t="s">
        <v>371</v>
      </c>
      <c r="C1510">
        <v>113</v>
      </c>
      <c r="D1510">
        <v>39568996</v>
      </c>
      <c r="E1510" s="3">
        <f t="shared" si="92"/>
        <v>39.568995999999999</v>
      </c>
      <c r="F1510" t="s">
        <v>620</v>
      </c>
      <c r="N1510" t="s">
        <v>3306</v>
      </c>
      <c r="O1510" t="s">
        <v>12</v>
      </c>
      <c r="P1510" t="s">
        <v>13</v>
      </c>
      <c r="Q1510" t="s">
        <v>90</v>
      </c>
      <c r="R1510" s="3">
        <f t="shared" si="93"/>
        <v>32</v>
      </c>
      <c r="S1510">
        <v>32000000</v>
      </c>
      <c r="T1510">
        <v>2007</v>
      </c>
      <c r="U1510">
        <v>6.6</v>
      </c>
      <c r="V1510" s="3">
        <f t="shared" si="94"/>
        <v>7.5689959999999985</v>
      </c>
      <c r="W1510" s="3"/>
      <c r="AH1510" t="str">
        <v>Jim Goddard</v>
      </c>
      <c r="AI1510" s="4">
        <f t="shared" si="95"/>
        <v>3</v>
      </c>
    </row>
    <row r="1511" spans="1:35" x14ac:dyDescent="0.3">
      <c r="A1511" t="s">
        <v>9</v>
      </c>
      <c r="B1511" t="s">
        <v>820</v>
      </c>
      <c r="C1511">
        <v>117</v>
      </c>
      <c r="D1511">
        <v>28563179</v>
      </c>
      <c r="E1511" s="3">
        <f t="shared" si="92"/>
        <v>28.563179000000002</v>
      </c>
      <c r="F1511" t="s">
        <v>1792</v>
      </c>
      <c r="G1511" t="s">
        <v>356</v>
      </c>
      <c r="H1511" t="s">
        <v>918</v>
      </c>
      <c r="N1511" t="s">
        <v>3307</v>
      </c>
      <c r="O1511" t="s">
        <v>12</v>
      </c>
      <c r="P1511" t="s">
        <v>13</v>
      </c>
      <c r="Q1511" t="s">
        <v>90</v>
      </c>
      <c r="R1511" s="3">
        <f t="shared" si="93"/>
        <v>21</v>
      </c>
      <c r="S1511">
        <v>21000000</v>
      </c>
      <c r="T1511">
        <v>2007</v>
      </c>
      <c r="U1511">
        <v>6.9</v>
      </c>
      <c r="V1511" s="3">
        <f t="shared" si="94"/>
        <v>7.5631790000000017</v>
      </c>
      <c r="W1511" s="3"/>
      <c r="AH1511" t="str">
        <v>Pat O'Connor</v>
      </c>
      <c r="AI1511" s="4">
        <f t="shared" si="95"/>
        <v>6.7</v>
      </c>
    </row>
    <row r="1512" spans="1:35" x14ac:dyDescent="0.3">
      <c r="A1512" t="s">
        <v>9</v>
      </c>
      <c r="B1512" t="s">
        <v>861</v>
      </c>
      <c r="C1512">
        <v>90</v>
      </c>
      <c r="D1512">
        <v>32553210</v>
      </c>
      <c r="E1512" s="3">
        <f t="shared" si="92"/>
        <v>32.55321</v>
      </c>
      <c r="F1512" t="s">
        <v>205</v>
      </c>
      <c r="G1512" t="s">
        <v>1789</v>
      </c>
      <c r="N1512" t="s">
        <v>3308</v>
      </c>
      <c r="O1512" t="s">
        <v>12</v>
      </c>
      <c r="P1512" t="s">
        <v>17</v>
      </c>
      <c r="Q1512" t="s">
        <v>24</v>
      </c>
      <c r="R1512" s="3">
        <f t="shared" si="93"/>
        <v>25</v>
      </c>
      <c r="S1512">
        <v>25000000</v>
      </c>
      <c r="T1512">
        <v>2007</v>
      </c>
      <c r="U1512">
        <v>6.3</v>
      </c>
      <c r="V1512" s="3">
        <f t="shared" si="94"/>
        <v>7.55321</v>
      </c>
      <c r="W1512" s="3"/>
      <c r="AH1512" t="str">
        <v>Uwe Boll</v>
      </c>
      <c r="AI1512" s="4">
        <f t="shared" si="95"/>
        <v>3</v>
      </c>
    </row>
    <row r="1513" spans="1:35" x14ac:dyDescent="0.3">
      <c r="A1513" t="s">
        <v>9</v>
      </c>
      <c r="B1513" t="s">
        <v>1401</v>
      </c>
      <c r="C1513">
        <v>94</v>
      </c>
      <c r="D1513">
        <v>17544812</v>
      </c>
      <c r="E1513" s="3">
        <f t="shared" si="92"/>
        <v>17.544812</v>
      </c>
      <c r="F1513" t="s">
        <v>620</v>
      </c>
      <c r="N1513" t="s">
        <v>3309</v>
      </c>
      <c r="O1513" t="s">
        <v>12</v>
      </c>
      <c r="P1513" t="s">
        <v>13</v>
      </c>
      <c r="Q1513" t="s">
        <v>90</v>
      </c>
      <c r="R1513" s="3">
        <f t="shared" si="93"/>
        <v>10</v>
      </c>
      <c r="S1513">
        <v>10000000</v>
      </c>
      <c r="T1513">
        <v>2007</v>
      </c>
      <c r="U1513">
        <v>5.4</v>
      </c>
      <c r="V1513" s="3">
        <f t="shared" si="94"/>
        <v>7.5448120000000003</v>
      </c>
      <c r="W1513" s="3"/>
      <c r="AH1513" t="str">
        <v>Jonathan Kaplan</v>
      </c>
      <c r="AI1513" s="4">
        <f t="shared" si="95"/>
        <v>6.4</v>
      </c>
    </row>
    <row r="1514" spans="1:35" x14ac:dyDescent="0.3">
      <c r="A1514" t="s">
        <v>9</v>
      </c>
      <c r="B1514" t="s">
        <v>225</v>
      </c>
      <c r="C1514">
        <v>102</v>
      </c>
      <c r="D1514">
        <v>107515297</v>
      </c>
      <c r="E1514" s="3">
        <f t="shared" si="92"/>
        <v>107.515297</v>
      </c>
      <c r="F1514" t="s">
        <v>134</v>
      </c>
      <c r="G1514" t="s">
        <v>1790</v>
      </c>
      <c r="H1514" t="s">
        <v>1789</v>
      </c>
      <c r="I1514" t="s">
        <v>1786</v>
      </c>
      <c r="N1514" t="s">
        <v>3310</v>
      </c>
      <c r="O1514" t="s">
        <v>12</v>
      </c>
      <c r="P1514" t="s">
        <v>13</v>
      </c>
      <c r="Q1514" t="s">
        <v>24</v>
      </c>
      <c r="R1514" s="3">
        <f t="shared" si="93"/>
        <v>100</v>
      </c>
      <c r="S1514">
        <v>100000000</v>
      </c>
      <c r="T1514">
        <v>2013</v>
      </c>
      <c r="U1514">
        <v>6.7</v>
      </c>
      <c r="V1514" s="3">
        <f t="shared" si="94"/>
        <v>7.5152970000000039</v>
      </c>
      <c r="W1514" s="3"/>
      <c r="AH1514" t="str">
        <v>Rupert Sanders</v>
      </c>
      <c r="AI1514" s="4">
        <f t="shared" si="95"/>
        <v>6.1</v>
      </c>
    </row>
    <row r="1515" spans="1:35" x14ac:dyDescent="0.3">
      <c r="A1515" t="s">
        <v>9</v>
      </c>
      <c r="B1515" t="s">
        <v>1123</v>
      </c>
      <c r="C1515">
        <v>97</v>
      </c>
      <c r="D1515">
        <v>21468807</v>
      </c>
      <c r="E1515" s="3">
        <f t="shared" si="92"/>
        <v>21.468807000000002</v>
      </c>
      <c r="F1515" t="s">
        <v>620</v>
      </c>
      <c r="G1515" t="s">
        <v>1796</v>
      </c>
      <c r="H1515" t="s">
        <v>918</v>
      </c>
      <c r="N1515" t="s">
        <v>3311</v>
      </c>
      <c r="O1515" t="s">
        <v>12</v>
      </c>
      <c r="P1515" t="s">
        <v>13</v>
      </c>
      <c r="Q1515" t="s">
        <v>90</v>
      </c>
      <c r="R1515" s="3">
        <f t="shared" si="93"/>
        <v>14</v>
      </c>
      <c r="S1515">
        <v>14000000</v>
      </c>
      <c r="T1515">
        <v>2000</v>
      </c>
      <c r="U1515">
        <v>4.0999999999999996</v>
      </c>
      <c r="V1515" s="3">
        <f t="shared" si="94"/>
        <v>7.4688070000000018</v>
      </c>
      <c r="W1515" s="3"/>
      <c r="AH1515" t="str">
        <v>RyÃ»hei Kitamura</v>
      </c>
      <c r="AI1515" s="4">
        <f t="shared" si="95"/>
        <v>6.1</v>
      </c>
    </row>
    <row r="1516" spans="1:35" x14ac:dyDescent="0.3">
      <c r="A1516" t="s">
        <v>9</v>
      </c>
      <c r="B1516" t="s">
        <v>680</v>
      </c>
      <c r="C1516">
        <v>101</v>
      </c>
      <c r="D1516">
        <v>31452765</v>
      </c>
      <c r="E1516" s="3">
        <f t="shared" si="92"/>
        <v>31.452764999999999</v>
      </c>
      <c r="F1516" t="s">
        <v>205</v>
      </c>
      <c r="G1516" t="s">
        <v>1788</v>
      </c>
      <c r="N1516" t="s">
        <v>3312</v>
      </c>
      <c r="O1516" t="s">
        <v>12</v>
      </c>
      <c r="P1516" t="s">
        <v>13</v>
      </c>
      <c r="Q1516" t="s">
        <v>90</v>
      </c>
      <c r="R1516" s="3">
        <f t="shared" si="93"/>
        <v>24</v>
      </c>
      <c r="S1516">
        <v>24000000</v>
      </c>
      <c r="T1516">
        <v>2008</v>
      </c>
      <c r="U1516">
        <v>6.6</v>
      </c>
      <c r="V1516" s="3">
        <f t="shared" si="94"/>
        <v>7.4527649999999994</v>
      </c>
      <c r="W1516" s="3"/>
      <c r="AH1516" t="str">
        <v>Dito Montiel</v>
      </c>
      <c r="AI1516" s="4">
        <f t="shared" si="95"/>
        <v>5.0999999999999996</v>
      </c>
    </row>
    <row r="1517" spans="1:35" x14ac:dyDescent="0.3">
      <c r="A1517" t="s">
        <v>9</v>
      </c>
      <c r="B1517" t="s">
        <v>187</v>
      </c>
      <c r="C1517">
        <v>94</v>
      </c>
      <c r="D1517">
        <v>32416109</v>
      </c>
      <c r="E1517" s="3">
        <f t="shared" si="92"/>
        <v>32.416108999999999</v>
      </c>
      <c r="F1517" t="s">
        <v>205</v>
      </c>
      <c r="G1517" t="s">
        <v>1795</v>
      </c>
      <c r="N1517" t="s">
        <v>3313</v>
      </c>
      <c r="O1517" t="s">
        <v>12</v>
      </c>
      <c r="P1517" t="s">
        <v>13</v>
      </c>
      <c r="Q1517" t="s">
        <v>90</v>
      </c>
      <c r="R1517" s="3">
        <f t="shared" si="93"/>
        <v>25</v>
      </c>
      <c r="S1517">
        <v>25000000</v>
      </c>
      <c r="T1517">
        <v>2009</v>
      </c>
      <c r="U1517">
        <v>6.2</v>
      </c>
      <c r="V1517" s="3">
        <f t="shared" si="94"/>
        <v>7.4161089999999987</v>
      </c>
      <c r="W1517" s="3"/>
      <c r="AH1517" t="str">
        <v>Vicente Amorim</v>
      </c>
      <c r="AI1517" s="4">
        <f t="shared" si="95"/>
        <v>6.2</v>
      </c>
    </row>
    <row r="1518" spans="1:35" x14ac:dyDescent="0.3">
      <c r="A1518" t="s">
        <v>9</v>
      </c>
      <c r="B1518" t="s">
        <v>1298</v>
      </c>
      <c r="C1518">
        <v>116</v>
      </c>
      <c r="D1518">
        <v>24397469</v>
      </c>
      <c r="E1518" s="3">
        <f t="shared" si="92"/>
        <v>24.397469000000001</v>
      </c>
      <c r="F1518" t="s">
        <v>356</v>
      </c>
      <c r="G1518" t="s">
        <v>1798</v>
      </c>
      <c r="N1518" t="s">
        <v>3314</v>
      </c>
      <c r="O1518" t="s">
        <v>12</v>
      </c>
      <c r="P1518" t="s">
        <v>13</v>
      </c>
      <c r="Q1518" t="s">
        <v>14</v>
      </c>
      <c r="R1518" s="3">
        <f t="shared" si="93"/>
        <v>17</v>
      </c>
      <c r="S1518">
        <v>17000000</v>
      </c>
      <c r="T1518">
        <v>2012</v>
      </c>
      <c r="U1518">
        <v>5.7</v>
      </c>
      <c r="V1518" s="3">
        <f t="shared" si="94"/>
        <v>7.397469000000001</v>
      </c>
      <c r="W1518" s="3"/>
      <c r="AH1518" t="str">
        <v>Jake Paltrow</v>
      </c>
      <c r="AI1518" s="4">
        <f t="shared" si="95"/>
        <v>5.9</v>
      </c>
    </row>
    <row r="1519" spans="1:35" x14ac:dyDescent="0.3">
      <c r="A1519" t="s">
        <v>9</v>
      </c>
      <c r="B1519" t="s">
        <v>1272</v>
      </c>
      <c r="C1519">
        <v>98</v>
      </c>
      <c r="D1519">
        <v>18381787</v>
      </c>
      <c r="E1519" s="3">
        <f t="shared" si="92"/>
        <v>18.381786999999999</v>
      </c>
      <c r="F1519" t="s">
        <v>205</v>
      </c>
      <c r="G1519" t="s">
        <v>356</v>
      </c>
      <c r="N1519" t="s">
        <v>3315</v>
      </c>
      <c r="O1519" t="s">
        <v>12</v>
      </c>
      <c r="P1519" t="s">
        <v>17</v>
      </c>
      <c r="Q1519" t="s">
        <v>14</v>
      </c>
      <c r="R1519" s="3">
        <f t="shared" si="93"/>
        <v>11</v>
      </c>
      <c r="S1519">
        <v>11000000</v>
      </c>
      <c r="T1519">
        <v>2012</v>
      </c>
      <c r="U1519">
        <v>6.8</v>
      </c>
      <c r="V1519" s="3">
        <f t="shared" si="94"/>
        <v>7.3817869999999992</v>
      </c>
      <c r="W1519" s="3"/>
      <c r="AH1519" t="str">
        <v>Jonathan Glazer</v>
      </c>
      <c r="AI1519" s="4">
        <f t="shared" si="95"/>
        <v>6.1</v>
      </c>
    </row>
    <row r="1520" spans="1:35" x14ac:dyDescent="0.3">
      <c r="A1520" t="s">
        <v>9</v>
      </c>
      <c r="B1520" t="s">
        <v>719</v>
      </c>
      <c r="C1520">
        <v>89</v>
      </c>
      <c r="D1520">
        <v>32368960</v>
      </c>
      <c r="E1520" s="3">
        <f t="shared" si="92"/>
        <v>32.368960000000001</v>
      </c>
      <c r="F1520" t="s">
        <v>205</v>
      </c>
      <c r="G1520" t="s">
        <v>1786</v>
      </c>
      <c r="H1520" t="s">
        <v>620</v>
      </c>
      <c r="I1520" t="s">
        <v>1788</v>
      </c>
      <c r="N1520" t="s">
        <v>3316</v>
      </c>
      <c r="O1520" t="s">
        <v>12</v>
      </c>
      <c r="P1520" t="s">
        <v>49</v>
      </c>
      <c r="Q1520" t="s">
        <v>90</v>
      </c>
      <c r="R1520" s="3">
        <f t="shared" si="93"/>
        <v>25</v>
      </c>
      <c r="S1520">
        <v>25000000</v>
      </c>
      <c r="T1520">
        <v>1998</v>
      </c>
      <c r="U1520">
        <v>5.3</v>
      </c>
      <c r="V1520" s="3">
        <f t="shared" si="94"/>
        <v>7.3689600000000013</v>
      </c>
      <c r="W1520" s="3"/>
      <c r="AH1520" t="str">
        <v>Noel Marshall</v>
      </c>
      <c r="AI1520" s="4">
        <f t="shared" si="95"/>
        <v>6.4</v>
      </c>
    </row>
    <row r="1521" spans="1:35" x14ac:dyDescent="0.3">
      <c r="A1521" t="s">
        <v>9</v>
      </c>
      <c r="B1521" t="s">
        <v>559</v>
      </c>
      <c r="C1521">
        <v>113</v>
      </c>
      <c r="D1521">
        <v>27277055</v>
      </c>
      <c r="E1521" s="3">
        <f t="shared" si="92"/>
        <v>27.277055000000001</v>
      </c>
      <c r="F1521" t="s">
        <v>205</v>
      </c>
      <c r="G1521" t="s">
        <v>356</v>
      </c>
      <c r="H1521" t="s">
        <v>1798</v>
      </c>
      <c r="I1521" t="s">
        <v>1788</v>
      </c>
      <c r="N1521" t="s">
        <v>3317</v>
      </c>
      <c r="O1521" t="s">
        <v>12</v>
      </c>
      <c r="P1521" t="s">
        <v>17</v>
      </c>
      <c r="Q1521" t="s">
        <v>90</v>
      </c>
      <c r="R1521" s="3">
        <f t="shared" si="93"/>
        <v>20</v>
      </c>
      <c r="S1521">
        <v>20000000</v>
      </c>
      <c r="T1521">
        <v>2000</v>
      </c>
      <c r="U1521">
        <v>7.6</v>
      </c>
      <c r="V1521" s="3">
        <f t="shared" si="94"/>
        <v>7.2770550000000007</v>
      </c>
      <c r="W1521" s="3"/>
      <c r="AH1521" t="str">
        <v>Bruce Hunt</v>
      </c>
      <c r="AI1521" s="4">
        <f t="shared" si="95"/>
        <v>5.0999999999999996</v>
      </c>
    </row>
    <row r="1522" spans="1:35" x14ac:dyDescent="0.3">
      <c r="A1522" t="s">
        <v>9</v>
      </c>
      <c r="B1522" t="s">
        <v>112</v>
      </c>
      <c r="C1522">
        <v>129</v>
      </c>
      <c r="D1522">
        <v>70236496</v>
      </c>
      <c r="E1522" s="3">
        <f t="shared" si="92"/>
        <v>70.236496000000002</v>
      </c>
      <c r="F1522" t="s">
        <v>356</v>
      </c>
      <c r="G1522" t="s">
        <v>1794</v>
      </c>
      <c r="H1522" t="s">
        <v>918</v>
      </c>
      <c r="N1522" t="s">
        <v>3318</v>
      </c>
      <c r="O1522" t="s">
        <v>12</v>
      </c>
      <c r="P1522" t="s">
        <v>13</v>
      </c>
      <c r="Q1522" t="s">
        <v>14</v>
      </c>
      <c r="R1522" s="3">
        <f t="shared" si="93"/>
        <v>63</v>
      </c>
      <c r="S1522">
        <v>63000000</v>
      </c>
      <c r="T1522">
        <v>2006</v>
      </c>
      <c r="U1522">
        <v>6</v>
      </c>
      <c r="V1522" s="3">
        <f t="shared" si="94"/>
        <v>7.2364960000000025</v>
      </c>
      <c r="W1522" s="3"/>
      <c r="AH1522" t="str">
        <v>Udayan Prasad</v>
      </c>
      <c r="AI1522" s="4">
        <f t="shared" si="95"/>
        <v>6.8</v>
      </c>
    </row>
    <row r="1523" spans="1:35" x14ac:dyDescent="0.3">
      <c r="A1523" t="s">
        <v>9</v>
      </c>
      <c r="B1523" t="s">
        <v>994</v>
      </c>
      <c r="C1523">
        <v>94</v>
      </c>
      <c r="D1523">
        <v>16235293</v>
      </c>
      <c r="E1523" s="3">
        <f t="shared" si="92"/>
        <v>16.235292999999999</v>
      </c>
      <c r="F1523" t="s">
        <v>620</v>
      </c>
      <c r="N1523" t="s">
        <v>3319</v>
      </c>
      <c r="O1523" t="s">
        <v>12</v>
      </c>
      <c r="P1523" t="s">
        <v>13</v>
      </c>
      <c r="Q1523" t="s">
        <v>90</v>
      </c>
      <c r="R1523" s="3">
        <f t="shared" si="93"/>
        <v>9</v>
      </c>
      <c r="S1523">
        <v>9000000</v>
      </c>
      <c r="T1523">
        <v>2006</v>
      </c>
      <c r="U1523">
        <v>4.5</v>
      </c>
      <c r="V1523" s="3">
        <f t="shared" si="94"/>
        <v>7.2352929999999986</v>
      </c>
      <c r="W1523" s="3"/>
      <c r="AH1523" t="str">
        <v>Petter NÃ¦ss</v>
      </c>
      <c r="AI1523" s="4">
        <f t="shared" si="95"/>
        <v>7.6</v>
      </c>
    </row>
    <row r="1524" spans="1:35" x14ac:dyDescent="0.3">
      <c r="A1524" t="s">
        <v>9</v>
      </c>
      <c r="B1524" t="s">
        <v>1441</v>
      </c>
      <c r="C1524">
        <v>89</v>
      </c>
      <c r="D1524">
        <v>13235267</v>
      </c>
      <c r="E1524" s="3">
        <f t="shared" si="92"/>
        <v>13.235267</v>
      </c>
      <c r="F1524" t="s">
        <v>205</v>
      </c>
      <c r="G1524" t="s">
        <v>1789</v>
      </c>
      <c r="N1524" t="s">
        <v>3320</v>
      </c>
      <c r="O1524" t="s">
        <v>12</v>
      </c>
      <c r="P1524" t="s">
        <v>13</v>
      </c>
      <c r="Q1524" t="s">
        <v>24</v>
      </c>
      <c r="R1524" s="3">
        <f t="shared" si="93"/>
        <v>6</v>
      </c>
      <c r="S1524">
        <v>6000000</v>
      </c>
      <c r="T1524">
        <v>2007</v>
      </c>
      <c r="U1524">
        <v>2.9</v>
      </c>
      <c r="V1524" s="3">
        <f t="shared" si="94"/>
        <v>7.2352670000000003</v>
      </c>
      <c r="W1524" s="3"/>
      <c r="AH1524" t="str">
        <v>GÃ©rard Krawczyk</v>
      </c>
      <c r="AI1524" s="4">
        <f t="shared" si="95"/>
        <v>6.6</v>
      </c>
    </row>
    <row r="1525" spans="1:35" x14ac:dyDescent="0.3">
      <c r="A1525" t="s">
        <v>9</v>
      </c>
      <c r="B1525" t="s">
        <v>380</v>
      </c>
      <c r="C1525">
        <v>133</v>
      </c>
      <c r="D1525">
        <v>33200000</v>
      </c>
      <c r="E1525" s="3">
        <f t="shared" si="92"/>
        <v>33.200000000000003</v>
      </c>
      <c r="F1525" t="s">
        <v>171</v>
      </c>
      <c r="G1525" t="s">
        <v>1792</v>
      </c>
      <c r="H1525" t="s">
        <v>356</v>
      </c>
      <c r="I1525" t="s">
        <v>1304</v>
      </c>
      <c r="N1525" t="s">
        <v>3321</v>
      </c>
      <c r="O1525" t="s">
        <v>12</v>
      </c>
      <c r="P1525" t="s">
        <v>13</v>
      </c>
      <c r="Q1525" t="s">
        <v>14</v>
      </c>
      <c r="R1525" s="3">
        <f t="shared" si="93"/>
        <v>26</v>
      </c>
      <c r="S1525">
        <v>26000000</v>
      </c>
      <c r="T1525">
        <v>1985</v>
      </c>
      <c r="U1525">
        <v>7.2</v>
      </c>
      <c r="V1525" s="3">
        <f t="shared" si="94"/>
        <v>7.2000000000000028</v>
      </c>
      <c r="W1525" s="3"/>
      <c r="AH1525" t="str">
        <v>Allen Hughes</v>
      </c>
      <c r="AI1525" s="4">
        <f t="shared" si="95"/>
        <v>6.2</v>
      </c>
    </row>
    <row r="1526" spans="1:35" x14ac:dyDescent="0.3">
      <c r="A1526" t="s">
        <v>9</v>
      </c>
      <c r="B1526" t="s">
        <v>1493</v>
      </c>
      <c r="C1526">
        <v>107</v>
      </c>
      <c r="D1526">
        <v>12200000</v>
      </c>
      <c r="E1526" s="3">
        <f t="shared" si="92"/>
        <v>12.2</v>
      </c>
      <c r="F1526" t="s">
        <v>171</v>
      </c>
      <c r="G1526" t="s">
        <v>1792</v>
      </c>
      <c r="H1526" t="s">
        <v>356</v>
      </c>
      <c r="I1526" t="s">
        <v>918</v>
      </c>
      <c r="J1526" t="s">
        <v>1304</v>
      </c>
      <c r="N1526" t="s">
        <v>3322</v>
      </c>
      <c r="O1526" t="s">
        <v>12</v>
      </c>
      <c r="P1526" t="s">
        <v>13</v>
      </c>
      <c r="Q1526" t="s">
        <v>24</v>
      </c>
      <c r="R1526" s="3">
        <f t="shared" si="93"/>
        <v>5</v>
      </c>
      <c r="S1526">
        <v>5000000</v>
      </c>
      <c r="T1526">
        <v>1983</v>
      </c>
      <c r="U1526">
        <v>6.3</v>
      </c>
      <c r="V1526" s="3">
        <f t="shared" si="94"/>
        <v>7.1999999999999993</v>
      </c>
      <c r="W1526" s="3"/>
      <c r="AH1526" t="str">
        <v>Laurent Tirard</v>
      </c>
      <c r="AI1526" s="4">
        <f t="shared" si="95"/>
        <v>7.3</v>
      </c>
    </row>
    <row r="1527" spans="1:35" x14ac:dyDescent="0.3">
      <c r="A1527" t="s">
        <v>9</v>
      </c>
      <c r="B1527" t="s">
        <v>1057</v>
      </c>
      <c r="C1527">
        <v>94</v>
      </c>
      <c r="D1527">
        <v>22189039</v>
      </c>
      <c r="E1527" s="3">
        <f t="shared" si="92"/>
        <v>22.189039000000001</v>
      </c>
      <c r="F1527" t="s">
        <v>171</v>
      </c>
      <c r="G1527" t="s">
        <v>1792</v>
      </c>
      <c r="H1527" t="s">
        <v>356</v>
      </c>
      <c r="I1527" t="s">
        <v>1788</v>
      </c>
      <c r="J1527" t="s">
        <v>918</v>
      </c>
      <c r="N1527" t="s">
        <v>3323</v>
      </c>
      <c r="O1527" t="s">
        <v>12</v>
      </c>
      <c r="P1527" t="s">
        <v>13</v>
      </c>
      <c r="Q1527" t="s">
        <v>90</v>
      </c>
      <c r="R1527" s="3">
        <f t="shared" si="93"/>
        <v>15</v>
      </c>
      <c r="S1527">
        <v>15000000</v>
      </c>
      <c r="T1527">
        <v>1993</v>
      </c>
      <c r="U1527">
        <v>5.5</v>
      </c>
      <c r="V1527" s="3">
        <f t="shared" si="94"/>
        <v>7.1890390000000011</v>
      </c>
      <c r="W1527" s="3"/>
      <c r="AH1527" t="str">
        <v>Gary Chapman</v>
      </c>
      <c r="AI1527" s="4">
        <f t="shared" si="95"/>
        <v>5.6</v>
      </c>
    </row>
    <row r="1528" spans="1:35" x14ac:dyDescent="0.3">
      <c r="A1528" t="s">
        <v>9</v>
      </c>
      <c r="B1528" t="s">
        <v>652</v>
      </c>
      <c r="C1528">
        <v>114</v>
      </c>
      <c r="D1528">
        <v>42168445</v>
      </c>
      <c r="E1528" s="3">
        <f t="shared" si="92"/>
        <v>42.168444999999998</v>
      </c>
      <c r="F1528" t="s">
        <v>205</v>
      </c>
      <c r="G1528" t="s">
        <v>356</v>
      </c>
      <c r="H1528" t="s">
        <v>1788</v>
      </c>
      <c r="N1528" t="s">
        <v>3324</v>
      </c>
      <c r="O1528" t="s">
        <v>12</v>
      </c>
      <c r="P1528" t="s">
        <v>13</v>
      </c>
      <c r="Q1528" t="s">
        <v>14</v>
      </c>
      <c r="R1528" s="3">
        <f t="shared" si="93"/>
        <v>35</v>
      </c>
      <c r="S1528">
        <v>35000000</v>
      </c>
      <c r="T1528">
        <v>2008</v>
      </c>
      <c r="U1528">
        <v>5.3</v>
      </c>
      <c r="V1528" s="3">
        <f t="shared" si="94"/>
        <v>7.1684449999999984</v>
      </c>
      <c r="W1528" s="3"/>
      <c r="AH1528" t="str">
        <v>Steve Antin</v>
      </c>
      <c r="AI1528" s="4">
        <f t="shared" si="95"/>
        <v>6.4</v>
      </c>
    </row>
    <row r="1529" spans="1:35" x14ac:dyDescent="0.3">
      <c r="A1529" t="s">
        <v>9</v>
      </c>
      <c r="B1529" t="s">
        <v>1388</v>
      </c>
      <c r="C1529">
        <v>170</v>
      </c>
      <c r="D1529">
        <v>7830611</v>
      </c>
      <c r="E1529" s="3">
        <f t="shared" si="92"/>
        <v>7.8306110000000002</v>
      </c>
      <c r="F1529" t="s">
        <v>20</v>
      </c>
      <c r="G1529" t="s">
        <v>356</v>
      </c>
      <c r="H1529" t="s">
        <v>1797</v>
      </c>
      <c r="N1529" t="s">
        <v>3325</v>
      </c>
      <c r="O1529" t="s">
        <v>12</v>
      </c>
      <c r="P1529" t="s">
        <v>13</v>
      </c>
      <c r="Q1529" t="s">
        <v>14</v>
      </c>
      <c r="R1529" s="3">
        <f t="shared" si="93"/>
        <v>0.7</v>
      </c>
      <c r="S1529">
        <v>700000</v>
      </c>
      <c r="T1529">
        <v>1994</v>
      </c>
      <c r="U1529">
        <v>8.3000000000000007</v>
      </c>
      <c r="V1529" s="3">
        <f t="shared" si="94"/>
        <v>7.130611</v>
      </c>
      <c r="W1529" s="3"/>
      <c r="AH1529" t="str">
        <v>Terrence Malick</v>
      </c>
      <c r="AI1529" s="4">
        <f t="shared" si="95"/>
        <v>7</v>
      </c>
    </row>
    <row r="1530" spans="1:35" x14ac:dyDescent="0.3">
      <c r="A1530" t="s">
        <v>9</v>
      </c>
      <c r="B1530" t="s">
        <v>780</v>
      </c>
      <c r="C1530">
        <v>85</v>
      </c>
      <c r="D1530">
        <v>26096584</v>
      </c>
      <c r="E1530" s="3">
        <f t="shared" si="92"/>
        <v>26.096584</v>
      </c>
      <c r="F1530" t="s">
        <v>205</v>
      </c>
      <c r="N1530" t="s">
        <v>3326</v>
      </c>
      <c r="O1530" t="s">
        <v>12</v>
      </c>
      <c r="P1530" t="s">
        <v>13</v>
      </c>
      <c r="Q1530" t="s">
        <v>14</v>
      </c>
      <c r="R1530" s="3">
        <f t="shared" si="93"/>
        <v>19</v>
      </c>
      <c r="S1530">
        <v>19000000</v>
      </c>
      <c r="T1530">
        <v>2003</v>
      </c>
      <c r="U1530">
        <v>3.4</v>
      </c>
      <c r="V1530" s="3">
        <f t="shared" si="94"/>
        <v>7.096584</v>
      </c>
      <c r="W1530" s="3"/>
      <c r="AH1530" t="str">
        <v>Marc Abraham</v>
      </c>
      <c r="AI1530" s="4">
        <f t="shared" si="95"/>
        <v>7</v>
      </c>
    </row>
    <row r="1531" spans="1:35" x14ac:dyDescent="0.3">
      <c r="A1531" t="s">
        <v>9</v>
      </c>
      <c r="B1531" t="s">
        <v>572</v>
      </c>
      <c r="C1531">
        <v>93</v>
      </c>
      <c r="D1531">
        <v>32055248</v>
      </c>
      <c r="E1531" s="3">
        <f t="shared" si="92"/>
        <v>32.055247999999999</v>
      </c>
      <c r="F1531" t="s">
        <v>171</v>
      </c>
      <c r="G1531" t="s">
        <v>134</v>
      </c>
      <c r="H1531" t="s">
        <v>1792</v>
      </c>
      <c r="I1531" t="s">
        <v>1786</v>
      </c>
      <c r="J1531" t="s">
        <v>1796</v>
      </c>
      <c r="K1531" t="s">
        <v>918</v>
      </c>
      <c r="N1531" t="s">
        <v>3327</v>
      </c>
      <c r="O1531" t="s">
        <v>12</v>
      </c>
      <c r="P1531" t="s">
        <v>13</v>
      </c>
      <c r="Q1531" t="s">
        <v>14</v>
      </c>
      <c r="R1531" s="3">
        <f t="shared" si="93"/>
        <v>25</v>
      </c>
      <c r="S1531">
        <v>25000000</v>
      </c>
      <c r="T1531">
        <v>1994</v>
      </c>
      <c r="U1531">
        <v>6</v>
      </c>
      <c r="V1531" s="3">
        <f t="shared" si="94"/>
        <v>7.0552479999999989</v>
      </c>
      <c r="W1531" s="3"/>
      <c r="AH1531" t="str">
        <v>Rodman Flender</v>
      </c>
      <c r="AI1531" s="4">
        <f t="shared" si="95"/>
        <v>6.2</v>
      </c>
    </row>
    <row r="1532" spans="1:35" x14ac:dyDescent="0.3">
      <c r="A1532" t="s">
        <v>9</v>
      </c>
      <c r="B1532" t="s">
        <v>813</v>
      </c>
      <c r="C1532">
        <v>128</v>
      </c>
      <c r="D1532">
        <v>37036404</v>
      </c>
      <c r="E1532" s="3">
        <f t="shared" si="92"/>
        <v>37.036403999999997</v>
      </c>
      <c r="F1532" t="s">
        <v>205</v>
      </c>
      <c r="G1532" t="s">
        <v>356</v>
      </c>
      <c r="H1532" t="s">
        <v>1788</v>
      </c>
      <c r="N1532" t="s">
        <v>3328</v>
      </c>
      <c r="O1532" t="s">
        <v>12</v>
      </c>
      <c r="P1532" t="s">
        <v>13</v>
      </c>
      <c r="Q1532" t="s">
        <v>14</v>
      </c>
      <c r="R1532" s="3">
        <f t="shared" si="93"/>
        <v>30</v>
      </c>
      <c r="S1532">
        <v>30000000</v>
      </c>
      <c r="T1532">
        <v>2000</v>
      </c>
      <c r="U1532">
        <v>6.4</v>
      </c>
      <c r="V1532" s="3">
        <f t="shared" si="94"/>
        <v>7.0364039999999974</v>
      </c>
      <c r="W1532" s="3"/>
      <c r="AH1532" t="str">
        <v>Michael Dowse</v>
      </c>
      <c r="AI1532" s="4">
        <f t="shared" si="95"/>
        <v>6.3</v>
      </c>
    </row>
    <row r="1533" spans="1:35" x14ac:dyDescent="0.3">
      <c r="A1533" t="s">
        <v>9</v>
      </c>
      <c r="B1533" t="s">
        <v>384</v>
      </c>
      <c r="C1533">
        <v>134</v>
      </c>
      <c r="D1533">
        <v>47034272</v>
      </c>
      <c r="E1533" s="3">
        <f t="shared" si="92"/>
        <v>47.034272000000001</v>
      </c>
      <c r="F1533" t="s">
        <v>1793</v>
      </c>
      <c r="G1533" t="s">
        <v>356</v>
      </c>
      <c r="H1533" t="s">
        <v>1798</v>
      </c>
      <c r="I1533" t="s">
        <v>1791</v>
      </c>
      <c r="N1533" t="s">
        <v>3329</v>
      </c>
      <c r="O1533" t="s">
        <v>12</v>
      </c>
      <c r="P1533" t="s">
        <v>13</v>
      </c>
      <c r="Q1533" t="s">
        <v>90</v>
      </c>
      <c r="R1533" s="3">
        <f t="shared" si="93"/>
        <v>40</v>
      </c>
      <c r="S1533">
        <v>40000000</v>
      </c>
      <c r="T1533">
        <v>2014</v>
      </c>
      <c r="U1533">
        <v>6.9</v>
      </c>
      <c r="V1533" s="3">
        <f t="shared" si="94"/>
        <v>7.0342720000000014</v>
      </c>
      <c r="W1533" s="3"/>
      <c r="AH1533" t="str">
        <v>Mabrouk El Mechri</v>
      </c>
      <c r="AI1533" s="4">
        <f t="shared" si="95"/>
        <v>4.9000000000000004</v>
      </c>
    </row>
    <row r="1534" spans="1:35" x14ac:dyDescent="0.3">
      <c r="A1534" t="s">
        <v>9</v>
      </c>
      <c r="B1534" t="s">
        <v>1577</v>
      </c>
      <c r="C1534">
        <v>84</v>
      </c>
      <c r="D1534">
        <v>10017041</v>
      </c>
      <c r="E1534" s="3">
        <f t="shared" si="92"/>
        <v>10.017041000000001</v>
      </c>
      <c r="F1534" t="s">
        <v>171</v>
      </c>
      <c r="G1534" t="s">
        <v>205</v>
      </c>
      <c r="H1534" t="s">
        <v>1792</v>
      </c>
      <c r="N1534" t="s">
        <v>3330</v>
      </c>
      <c r="O1534" t="s">
        <v>12</v>
      </c>
      <c r="P1534" t="s">
        <v>13</v>
      </c>
      <c r="Q1534" t="s">
        <v>90</v>
      </c>
      <c r="R1534" s="3">
        <f t="shared" si="93"/>
        <v>3</v>
      </c>
      <c r="S1534">
        <v>3000000</v>
      </c>
      <c r="T1534">
        <v>2009</v>
      </c>
      <c r="U1534">
        <v>5.9</v>
      </c>
      <c r="V1534" s="3">
        <f t="shared" si="94"/>
        <v>7.0170410000000007</v>
      </c>
      <c r="W1534" s="3"/>
      <c r="AH1534" t="str">
        <v>Jean-Jacques Annaud</v>
      </c>
      <c r="AI1534" s="4">
        <f t="shared" si="95"/>
        <v>7.2333333333333334</v>
      </c>
    </row>
    <row r="1535" spans="1:35" x14ac:dyDescent="0.3">
      <c r="A1535" t="s">
        <v>9</v>
      </c>
      <c r="B1535" t="s">
        <v>133</v>
      </c>
      <c r="C1535">
        <v>84</v>
      </c>
      <c r="D1535">
        <v>140015224</v>
      </c>
      <c r="E1535" s="3">
        <f t="shared" si="92"/>
        <v>140.01522399999999</v>
      </c>
      <c r="F1535" t="s">
        <v>134</v>
      </c>
      <c r="G1535" t="s">
        <v>205</v>
      </c>
      <c r="H1535" t="s">
        <v>1789</v>
      </c>
      <c r="I1535" t="s">
        <v>1786</v>
      </c>
      <c r="N1535" t="s">
        <v>3331</v>
      </c>
      <c r="O1535" t="s">
        <v>12</v>
      </c>
      <c r="P1535" t="s">
        <v>113</v>
      </c>
      <c r="Q1535" t="s">
        <v>24</v>
      </c>
      <c r="R1535" s="3">
        <f t="shared" si="93"/>
        <v>133</v>
      </c>
      <c r="S1535">
        <v>133000000</v>
      </c>
      <c r="T1535">
        <v>1999</v>
      </c>
      <c r="U1535">
        <v>5.9</v>
      </c>
      <c r="V1535" s="3">
        <f t="shared" si="94"/>
        <v>7.0152239999999892</v>
      </c>
      <c r="W1535" s="3"/>
      <c r="AH1535" t="str">
        <v>Emile Ardolino</v>
      </c>
      <c r="AI1535" s="4">
        <f t="shared" si="95"/>
        <v>5.7</v>
      </c>
    </row>
    <row r="1536" spans="1:35" x14ac:dyDescent="0.3">
      <c r="A1536" t="s">
        <v>9</v>
      </c>
      <c r="B1536" t="s">
        <v>573</v>
      </c>
      <c r="C1536">
        <v>94</v>
      </c>
      <c r="D1536">
        <v>32003620</v>
      </c>
      <c r="E1536" s="3">
        <f t="shared" si="92"/>
        <v>32.003619999999998</v>
      </c>
      <c r="F1536" t="s">
        <v>171</v>
      </c>
      <c r="G1536" t="s">
        <v>1792</v>
      </c>
      <c r="H1536" t="s">
        <v>918</v>
      </c>
      <c r="N1536" t="s">
        <v>3332</v>
      </c>
      <c r="O1536" t="s">
        <v>12</v>
      </c>
      <c r="P1536" t="s">
        <v>13</v>
      </c>
      <c r="Q1536" t="s">
        <v>14</v>
      </c>
      <c r="R1536" s="3">
        <f t="shared" si="93"/>
        <v>25</v>
      </c>
      <c r="S1536">
        <v>25000000</v>
      </c>
      <c r="T1536">
        <v>2004</v>
      </c>
      <c r="U1536">
        <v>6.5</v>
      </c>
      <c r="V1536" s="3">
        <f t="shared" si="94"/>
        <v>7.003619999999998</v>
      </c>
      <c r="W1536" s="3"/>
      <c r="AH1536" t="str">
        <v>Matt Dillon</v>
      </c>
      <c r="AI1536" s="4">
        <f t="shared" si="95"/>
        <v>6</v>
      </c>
    </row>
    <row r="1537" spans="1:35" x14ac:dyDescent="0.3">
      <c r="A1537" t="s">
        <v>9</v>
      </c>
      <c r="B1537" t="s">
        <v>704</v>
      </c>
      <c r="C1537">
        <v>95</v>
      </c>
      <c r="D1537">
        <v>14003141</v>
      </c>
      <c r="E1537" s="3">
        <f t="shared" si="92"/>
        <v>14.003140999999999</v>
      </c>
      <c r="F1537" t="s">
        <v>1792</v>
      </c>
      <c r="G1537" t="s">
        <v>356</v>
      </c>
      <c r="H1537" t="s">
        <v>918</v>
      </c>
      <c r="N1537" t="s">
        <v>3333</v>
      </c>
      <c r="O1537" t="s">
        <v>12</v>
      </c>
      <c r="P1537" t="s">
        <v>13</v>
      </c>
      <c r="Q1537" t="s">
        <v>90</v>
      </c>
      <c r="R1537" s="3">
        <f t="shared" si="93"/>
        <v>7</v>
      </c>
      <c r="S1537">
        <v>7000000</v>
      </c>
      <c r="T1537">
        <v>1999</v>
      </c>
      <c r="U1537">
        <v>6.1</v>
      </c>
      <c r="V1537" s="3">
        <f t="shared" si="94"/>
        <v>7.0031409999999994</v>
      </c>
      <c r="W1537" s="3"/>
      <c r="AH1537" t="str">
        <v>Frederik Du Chau</v>
      </c>
      <c r="AI1537" s="4">
        <f t="shared" si="95"/>
        <v>6.2</v>
      </c>
    </row>
    <row r="1538" spans="1:35" x14ac:dyDescent="0.3">
      <c r="A1538" t="s">
        <v>111</v>
      </c>
      <c r="B1538" t="s">
        <v>118</v>
      </c>
      <c r="C1538">
        <v>87</v>
      </c>
      <c r="D1538">
        <v>9003011</v>
      </c>
      <c r="E1538" s="3">
        <f t="shared" ref="E1538:E1601" si="96">D1538/1000000</f>
        <v>9.0030110000000008</v>
      </c>
      <c r="F1538" t="s">
        <v>171</v>
      </c>
      <c r="G1538" t="s">
        <v>134</v>
      </c>
      <c r="H1538" t="s">
        <v>1787</v>
      </c>
      <c r="I1538" t="s">
        <v>918</v>
      </c>
      <c r="N1538" t="s">
        <v>3334</v>
      </c>
      <c r="O1538" t="s">
        <v>12</v>
      </c>
      <c r="P1538" t="s">
        <v>63</v>
      </c>
      <c r="Q1538" t="s">
        <v>90</v>
      </c>
      <c r="R1538" s="3">
        <f t="shared" ref="R1538:R1601" si="97">S1538/1000000</f>
        <v>2</v>
      </c>
      <c r="S1538">
        <v>2000000</v>
      </c>
      <c r="T1538">
        <v>1981</v>
      </c>
      <c r="U1538">
        <v>7.6</v>
      </c>
      <c r="V1538" s="3">
        <f t="shared" ref="V1538:V1601" si="98">E1538-R1538</f>
        <v>7.0030110000000008</v>
      </c>
      <c r="W1538" s="3"/>
      <c r="AH1538" t="str">
        <v>Florent-Emilio Siri</v>
      </c>
      <c r="AI1538" s="4">
        <f t="shared" ref="AI1538:AI1601" si="99">AVERAGEIFS($U$2:$U$3724, $B$2:$B$3724, AH1538)</f>
        <v>6.6</v>
      </c>
    </row>
    <row r="1539" spans="1:35" x14ac:dyDescent="0.3">
      <c r="A1539" t="s">
        <v>9</v>
      </c>
      <c r="B1539" t="s">
        <v>328</v>
      </c>
      <c r="C1539">
        <v>98</v>
      </c>
      <c r="D1539">
        <v>33987757</v>
      </c>
      <c r="E1539" s="3">
        <f t="shared" si="96"/>
        <v>33.987757000000002</v>
      </c>
      <c r="F1539" t="s">
        <v>356</v>
      </c>
      <c r="G1539" t="s">
        <v>1788</v>
      </c>
      <c r="N1539" t="s">
        <v>3335</v>
      </c>
      <c r="O1539" t="s">
        <v>12</v>
      </c>
      <c r="P1539" t="s">
        <v>13</v>
      </c>
      <c r="Q1539" t="s">
        <v>90</v>
      </c>
      <c r="R1539" s="3">
        <f t="shared" si="97"/>
        <v>27</v>
      </c>
      <c r="S1539">
        <v>27000000</v>
      </c>
      <c r="T1539">
        <v>2004</v>
      </c>
      <c r="U1539">
        <v>7.3</v>
      </c>
      <c r="V1539" s="3">
        <f t="shared" si="98"/>
        <v>6.987757000000002</v>
      </c>
      <c r="W1539" s="3"/>
      <c r="AH1539" t="str">
        <v>John Herzfeld</v>
      </c>
      <c r="AI1539" s="4">
        <f t="shared" si="99"/>
        <v>6.1</v>
      </c>
    </row>
    <row r="1540" spans="1:35" x14ac:dyDescent="0.3">
      <c r="A1540" t="s">
        <v>111</v>
      </c>
      <c r="B1540" t="s">
        <v>503</v>
      </c>
      <c r="C1540">
        <v>88</v>
      </c>
      <c r="D1540">
        <v>7137502</v>
      </c>
      <c r="E1540" s="3">
        <f t="shared" si="96"/>
        <v>7.1375019999999996</v>
      </c>
      <c r="F1540" t="s">
        <v>205</v>
      </c>
      <c r="G1540" t="s">
        <v>1788</v>
      </c>
      <c r="N1540" t="s">
        <v>3336</v>
      </c>
      <c r="O1540" t="s">
        <v>12</v>
      </c>
      <c r="P1540" t="s">
        <v>13</v>
      </c>
      <c r="Q1540" t="s">
        <v>90</v>
      </c>
      <c r="R1540" s="3">
        <f t="shared" si="97"/>
        <v>0.17499999999999999</v>
      </c>
      <c r="S1540">
        <v>175000</v>
      </c>
      <c r="T1540">
        <v>1986</v>
      </c>
      <c r="U1540">
        <v>6.5</v>
      </c>
      <c r="V1540" s="3">
        <f t="shared" si="98"/>
        <v>6.9625019999999997</v>
      </c>
      <c r="W1540" s="3"/>
      <c r="AH1540" t="str">
        <v>Jean-Paul Rappeneau</v>
      </c>
      <c r="AI1540" s="4">
        <f t="shared" si="99"/>
        <v>6.9</v>
      </c>
    </row>
    <row r="1541" spans="1:35" x14ac:dyDescent="0.3">
      <c r="A1541" t="s">
        <v>9</v>
      </c>
      <c r="B1541" t="s">
        <v>64</v>
      </c>
      <c r="C1541">
        <v>147</v>
      </c>
      <c r="D1541">
        <v>41954997</v>
      </c>
      <c r="E1541" s="3">
        <f t="shared" si="96"/>
        <v>41.954996999999999</v>
      </c>
      <c r="F1541" t="s">
        <v>1793</v>
      </c>
      <c r="G1541" t="s">
        <v>1792</v>
      </c>
      <c r="H1541" t="s">
        <v>356</v>
      </c>
      <c r="N1541" t="s">
        <v>3337</v>
      </c>
      <c r="O1541" t="s">
        <v>12</v>
      </c>
      <c r="P1541" t="s">
        <v>13</v>
      </c>
      <c r="Q1541" t="s">
        <v>90</v>
      </c>
      <c r="R1541" s="3">
        <f t="shared" si="97"/>
        <v>35</v>
      </c>
      <c r="S1541">
        <v>35000000</v>
      </c>
      <c r="T1541">
        <v>1997</v>
      </c>
      <c r="U1541">
        <v>7.8</v>
      </c>
      <c r="V1541" s="3">
        <f t="shared" si="98"/>
        <v>6.9549969999999988</v>
      </c>
      <c r="W1541" s="3"/>
      <c r="AH1541" t="str">
        <v>Vondie Curtis-Hall</v>
      </c>
      <c r="AI1541" s="4">
        <f t="shared" si="99"/>
        <v>2.1</v>
      </c>
    </row>
    <row r="1542" spans="1:35" x14ac:dyDescent="0.3">
      <c r="A1542" t="s">
        <v>9</v>
      </c>
      <c r="B1542" t="s">
        <v>760</v>
      </c>
      <c r="C1542">
        <v>103</v>
      </c>
      <c r="D1542">
        <v>14879556</v>
      </c>
      <c r="E1542" s="3">
        <f t="shared" si="96"/>
        <v>14.879555999999999</v>
      </c>
      <c r="F1542" t="s">
        <v>205</v>
      </c>
      <c r="G1542" t="s">
        <v>356</v>
      </c>
      <c r="N1542" t="s">
        <v>3338</v>
      </c>
      <c r="O1542" t="s">
        <v>12</v>
      </c>
      <c r="P1542" t="s">
        <v>13</v>
      </c>
      <c r="Q1542" t="s">
        <v>90</v>
      </c>
      <c r="R1542" s="3">
        <f t="shared" si="97"/>
        <v>8</v>
      </c>
      <c r="S1542">
        <v>8000000</v>
      </c>
      <c r="T1542">
        <v>1999</v>
      </c>
      <c r="U1542">
        <v>7.3</v>
      </c>
      <c r="V1542" s="3">
        <f t="shared" si="98"/>
        <v>6.8795559999999991</v>
      </c>
      <c r="W1542" s="3"/>
      <c r="AH1542" t="str">
        <v>Angelo Pizzo</v>
      </c>
      <c r="AI1542" s="4">
        <f t="shared" si="99"/>
        <v>7</v>
      </c>
    </row>
    <row r="1543" spans="1:35" x14ac:dyDescent="0.3">
      <c r="A1543" t="s">
        <v>9</v>
      </c>
      <c r="B1543" t="s">
        <v>912</v>
      </c>
      <c r="C1543">
        <v>114</v>
      </c>
      <c r="D1543">
        <v>13876974</v>
      </c>
      <c r="E1543" s="3">
        <f t="shared" si="96"/>
        <v>13.876974000000001</v>
      </c>
      <c r="F1543" t="s">
        <v>205</v>
      </c>
      <c r="G1543" t="s">
        <v>356</v>
      </c>
      <c r="H1543" t="s">
        <v>1788</v>
      </c>
      <c r="N1543" t="s">
        <v>3339</v>
      </c>
      <c r="O1543" t="s">
        <v>553</v>
      </c>
      <c r="P1543" t="s">
        <v>554</v>
      </c>
      <c r="Q1543" t="s">
        <v>90</v>
      </c>
      <c r="R1543" s="3">
        <f t="shared" si="97"/>
        <v>7</v>
      </c>
      <c r="S1543">
        <v>7000000</v>
      </c>
      <c r="T1543">
        <v>2001</v>
      </c>
      <c r="U1543">
        <v>7.4</v>
      </c>
      <c r="V1543" s="3">
        <f t="shared" si="98"/>
        <v>6.8769740000000006</v>
      </c>
      <c r="W1543" s="3"/>
      <c r="AH1543" t="str">
        <v>Li Zhang</v>
      </c>
      <c r="AI1543" s="4">
        <f t="shared" si="99"/>
        <v>6</v>
      </c>
    </row>
    <row r="1544" spans="1:35" x14ac:dyDescent="0.3">
      <c r="A1544" t="s">
        <v>9</v>
      </c>
      <c r="B1544" t="s">
        <v>1382</v>
      </c>
      <c r="C1544">
        <v>88</v>
      </c>
      <c r="D1544">
        <v>13367101</v>
      </c>
      <c r="E1544" s="3">
        <f t="shared" si="96"/>
        <v>13.367101</v>
      </c>
      <c r="F1544" t="s">
        <v>205</v>
      </c>
      <c r="G1544" t="s">
        <v>356</v>
      </c>
      <c r="H1544" t="s">
        <v>1788</v>
      </c>
      <c r="N1544" t="s">
        <v>3340</v>
      </c>
      <c r="O1544" t="s">
        <v>12</v>
      </c>
      <c r="P1544" t="s">
        <v>13</v>
      </c>
      <c r="Q1544" t="s">
        <v>90</v>
      </c>
      <c r="R1544" s="3">
        <f t="shared" si="97"/>
        <v>6.5</v>
      </c>
      <c r="S1544">
        <v>6500000</v>
      </c>
      <c r="T1544">
        <v>2006</v>
      </c>
      <c r="U1544">
        <v>5.9</v>
      </c>
      <c r="V1544" s="3">
        <f t="shared" si="98"/>
        <v>6.8671009999999999</v>
      </c>
      <c r="W1544" s="3"/>
      <c r="AH1544" t="str">
        <v>Charlie Kaufman</v>
      </c>
      <c r="AI1544" s="4">
        <f t="shared" si="99"/>
        <v>7.5</v>
      </c>
    </row>
    <row r="1545" spans="1:35" x14ac:dyDescent="0.3">
      <c r="A1545" t="s">
        <v>9</v>
      </c>
      <c r="B1545" t="s">
        <v>1558</v>
      </c>
      <c r="C1545">
        <v>93</v>
      </c>
      <c r="D1545">
        <v>10305534</v>
      </c>
      <c r="E1545" s="3">
        <f t="shared" si="96"/>
        <v>10.305534</v>
      </c>
      <c r="F1545" t="s">
        <v>205</v>
      </c>
      <c r="N1545" t="s">
        <v>3341</v>
      </c>
      <c r="O1545" t="s">
        <v>12</v>
      </c>
      <c r="P1545" t="s">
        <v>13</v>
      </c>
      <c r="Q1545" t="s">
        <v>90</v>
      </c>
      <c r="R1545" s="3">
        <f t="shared" si="97"/>
        <v>3.5</v>
      </c>
      <c r="S1545">
        <v>3500000</v>
      </c>
      <c r="T1545">
        <v>1998</v>
      </c>
      <c r="U1545">
        <v>3.9</v>
      </c>
      <c r="V1545" s="3">
        <f t="shared" si="98"/>
        <v>6.8055339999999998</v>
      </c>
      <c r="W1545" s="3"/>
      <c r="AH1545" t="str">
        <v>Nancy Walker</v>
      </c>
      <c r="AI1545" s="4">
        <f t="shared" si="99"/>
        <v>4.5</v>
      </c>
    </row>
    <row r="1546" spans="1:35" x14ac:dyDescent="0.3">
      <c r="A1546" t="s">
        <v>9</v>
      </c>
      <c r="B1546" t="s">
        <v>1290</v>
      </c>
      <c r="C1546">
        <v>153</v>
      </c>
      <c r="D1546">
        <v>16800000</v>
      </c>
      <c r="E1546" s="3">
        <f t="shared" si="96"/>
        <v>16.8</v>
      </c>
      <c r="F1546" t="s">
        <v>356</v>
      </c>
      <c r="G1546" t="s">
        <v>1789</v>
      </c>
      <c r="H1546" t="s">
        <v>1791</v>
      </c>
      <c r="N1546" t="s">
        <v>3342</v>
      </c>
      <c r="O1546" t="s">
        <v>12</v>
      </c>
      <c r="P1546" t="s">
        <v>17</v>
      </c>
      <c r="Q1546" t="s">
        <v>52</v>
      </c>
      <c r="R1546" s="3">
        <f t="shared" si="97"/>
        <v>10</v>
      </c>
      <c r="S1546">
        <v>10000000</v>
      </c>
      <c r="T1546">
        <v>1968</v>
      </c>
      <c r="U1546">
        <v>7.5</v>
      </c>
      <c r="V1546" s="3">
        <f t="shared" si="98"/>
        <v>6.8000000000000007</v>
      </c>
      <c r="W1546" s="3"/>
      <c r="AH1546" t="str">
        <v>Peter Hastings</v>
      </c>
      <c r="AI1546" s="4">
        <f t="shared" si="99"/>
        <v>4</v>
      </c>
    </row>
    <row r="1547" spans="1:35" x14ac:dyDescent="0.3">
      <c r="A1547" t="s">
        <v>9</v>
      </c>
      <c r="B1547" t="s">
        <v>433</v>
      </c>
      <c r="C1547">
        <v>104</v>
      </c>
      <c r="D1547">
        <v>12793213</v>
      </c>
      <c r="E1547" s="3">
        <f t="shared" si="96"/>
        <v>12.793213</v>
      </c>
      <c r="F1547" t="s">
        <v>205</v>
      </c>
      <c r="G1547" t="s">
        <v>356</v>
      </c>
      <c r="H1547" t="s">
        <v>1788</v>
      </c>
      <c r="N1547" t="s">
        <v>3343</v>
      </c>
      <c r="O1547" t="s">
        <v>12</v>
      </c>
      <c r="P1547" t="s">
        <v>13</v>
      </c>
      <c r="Q1547" t="s">
        <v>90</v>
      </c>
      <c r="R1547" s="3">
        <f t="shared" si="97"/>
        <v>6</v>
      </c>
      <c r="S1547">
        <v>6000000</v>
      </c>
      <c r="T1547">
        <v>1988</v>
      </c>
      <c r="U1547">
        <v>6.2</v>
      </c>
      <c r="V1547" s="3">
        <f t="shared" si="98"/>
        <v>6.7932129999999997</v>
      </c>
      <c r="W1547" s="3"/>
      <c r="AH1547" t="str">
        <v>Barbet Schroeder</v>
      </c>
      <c r="AI1547" s="4">
        <f t="shared" si="99"/>
        <v>6</v>
      </c>
    </row>
    <row r="1548" spans="1:35" x14ac:dyDescent="0.3">
      <c r="A1548" t="s">
        <v>9</v>
      </c>
      <c r="B1548" t="s">
        <v>487</v>
      </c>
      <c r="C1548">
        <v>108</v>
      </c>
      <c r="D1548">
        <v>25753840</v>
      </c>
      <c r="E1548" s="3">
        <f t="shared" si="96"/>
        <v>25.75384</v>
      </c>
      <c r="F1548" t="s">
        <v>1792</v>
      </c>
      <c r="G1548" t="s">
        <v>1786</v>
      </c>
      <c r="H1548" t="s">
        <v>620</v>
      </c>
      <c r="N1548" t="s">
        <v>3344</v>
      </c>
      <c r="O1548" t="s">
        <v>12</v>
      </c>
      <c r="P1548" t="s">
        <v>13</v>
      </c>
      <c r="Q1548" t="s">
        <v>90</v>
      </c>
      <c r="R1548" s="3">
        <f t="shared" si="97"/>
        <v>19</v>
      </c>
      <c r="S1548">
        <v>19000000</v>
      </c>
      <c r="T1548">
        <v>1996</v>
      </c>
      <c r="U1548">
        <v>7.3</v>
      </c>
      <c r="V1548" s="3">
        <f t="shared" si="98"/>
        <v>6.7538400000000003</v>
      </c>
      <c r="W1548" s="3"/>
      <c r="AH1548" t="str">
        <v>Miguel Sapochnik</v>
      </c>
      <c r="AI1548" s="4">
        <f t="shared" si="99"/>
        <v>6.3</v>
      </c>
    </row>
    <row r="1549" spans="1:35" x14ac:dyDescent="0.3">
      <c r="A1549" t="s">
        <v>9</v>
      </c>
      <c r="B1549" t="s">
        <v>415</v>
      </c>
      <c r="C1549">
        <v>89</v>
      </c>
      <c r="D1549">
        <v>66734992</v>
      </c>
      <c r="E1549" s="3">
        <f t="shared" si="96"/>
        <v>66.734992000000005</v>
      </c>
      <c r="F1549" t="s">
        <v>171</v>
      </c>
      <c r="G1549" t="s">
        <v>134</v>
      </c>
      <c r="H1549" t="s">
        <v>205</v>
      </c>
      <c r="I1549" t="s">
        <v>1792</v>
      </c>
      <c r="N1549" t="s">
        <v>3345</v>
      </c>
      <c r="O1549" t="s">
        <v>12</v>
      </c>
      <c r="P1549" t="s">
        <v>13</v>
      </c>
      <c r="Q1549" t="s">
        <v>24</v>
      </c>
      <c r="R1549" s="3">
        <f t="shared" si="97"/>
        <v>60</v>
      </c>
      <c r="S1549">
        <v>60000000</v>
      </c>
      <c r="T1549">
        <v>2003</v>
      </c>
      <c r="U1549">
        <v>4.4000000000000004</v>
      </c>
      <c r="V1549" s="3">
        <f t="shared" si="98"/>
        <v>6.7349920000000054</v>
      </c>
      <c r="W1549" s="3"/>
      <c r="AH1549" t="str">
        <v>Russell Crowe</v>
      </c>
      <c r="AI1549" s="4">
        <f t="shared" si="99"/>
        <v>7.1</v>
      </c>
    </row>
    <row r="1550" spans="1:35" x14ac:dyDescent="0.3">
      <c r="A1550" t="s">
        <v>9</v>
      </c>
      <c r="B1550" t="s">
        <v>523</v>
      </c>
      <c r="C1550">
        <v>113</v>
      </c>
      <c r="D1550">
        <v>56724080</v>
      </c>
      <c r="E1550" s="3">
        <f t="shared" si="96"/>
        <v>56.724080000000001</v>
      </c>
      <c r="F1550" t="s">
        <v>205</v>
      </c>
      <c r="N1550" t="s">
        <v>3346</v>
      </c>
      <c r="O1550" t="s">
        <v>12</v>
      </c>
      <c r="P1550" t="s">
        <v>13</v>
      </c>
      <c r="Q1550" t="s">
        <v>90</v>
      </c>
      <c r="R1550" s="3">
        <f t="shared" si="97"/>
        <v>50</v>
      </c>
      <c r="S1550">
        <v>50000000</v>
      </c>
      <c r="T1550">
        <v>2012</v>
      </c>
      <c r="U1550">
        <v>6.7</v>
      </c>
      <c r="V1550" s="3">
        <f t="shared" si="98"/>
        <v>6.7240800000000007</v>
      </c>
      <c r="W1550" s="3"/>
      <c r="AH1550" t="str">
        <v>Chris Roberts</v>
      </c>
      <c r="AI1550" s="4">
        <f t="shared" si="99"/>
        <v>4.0999999999999996</v>
      </c>
    </row>
    <row r="1551" spans="1:35" x14ac:dyDescent="0.3">
      <c r="A1551" t="s">
        <v>9</v>
      </c>
      <c r="B1551" t="s">
        <v>1174</v>
      </c>
      <c r="C1551">
        <v>93</v>
      </c>
      <c r="D1551">
        <v>15171475</v>
      </c>
      <c r="E1551" s="3">
        <f t="shared" si="96"/>
        <v>15.171474999999999</v>
      </c>
      <c r="F1551" t="s">
        <v>1786</v>
      </c>
      <c r="G1551" t="s">
        <v>620</v>
      </c>
      <c r="N1551" t="s">
        <v>3347</v>
      </c>
      <c r="O1551" t="s">
        <v>12</v>
      </c>
      <c r="P1551" t="s">
        <v>13</v>
      </c>
      <c r="Q1551" t="s">
        <v>90</v>
      </c>
      <c r="R1551" s="3">
        <f t="shared" si="97"/>
        <v>8.5</v>
      </c>
      <c r="S1551">
        <v>8500000</v>
      </c>
      <c r="T1551">
        <v>1996</v>
      </c>
      <c r="U1551">
        <v>5.7</v>
      </c>
      <c r="V1551" s="3">
        <f t="shared" si="98"/>
        <v>6.6714749999999992</v>
      </c>
      <c r="W1551" s="3"/>
      <c r="AH1551" t="str">
        <v>Willard Huyck</v>
      </c>
      <c r="AI1551" s="4">
        <f t="shared" si="99"/>
        <v>4.5999999999999996</v>
      </c>
    </row>
    <row r="1552" spans="1:35" x14ac:dyDescent="0.3">
      <c r="A1552" t="s">
        <v>9</v>
      </c>
      <c r="B1552" t="s">
        <v>1721</v>
      </c>
      <c r="C1552">
        <v>123</v>
      </c>
      <c r="D1552">
        <v>7098492</v>
      </c>
      <c r="E1552" s="3">
        <f t="shared" si="96"/>
        <v>7.0984920000000002</v>
      </c>
      <c r="F1552" t="s">
        <v>356</v>
      </c>
      <c r="G1552" t="s">
        <v>1796</v>
      </c>
      <c r="N1552" t="s">
        <v>3348</v>
      </c>
      <c r="O1552" t="s">
        <v>1716</v>
      </c>
      <c r="P1552" t="s">
        <v>1183</v>
      </c>
      <c r="Q1552" t="s">
        <v>14</v>
      </c>
      <c r="R1552" s="3">
        <f t="shared" si="97"/>
        <v>0.5</v>
      </c>
      <c r="S1552">
        <v>500000</v>
      </c>
      <c r="T1552">
        <v>2011</v>
      </c>
      <c r="U1552">
        <v>8.4</v>
      </c>
      <c r="V1552" s="3">
        <f t="shared" si="98"/>
        <v>6.5984920000000002</v>
      </c>
      <c r="W1552" s="3"/>
      <c r="AH1552" t="str">
        <v>Joseph Kahn</v>
      </c>
      <c r="AI1552" s="4">
        <f t="shared" si="99"/>
        <v>4</v>
      </c>
    </row>
    <row r="1553" spans="1:35" x14ac:dyDescent="0.3">
      <c r="A1553" t="s">
        <v>9</v>
      </c>
      <c r="B1553" t="s">
        <v>1120</v>
      </c>
      <c r="C1553">
        <v>104</v>
      </c>
      <c r="D1553">
        <v>18595716</v>
      </c>
      <c r="E1553" s="3">
        <f t="shared" si="96"/>
        <v>18.595715999999999</v>
      </c>
      <c r="F1553" t="s">
        <v>205</v>
      </c>
      <c r="G1553" t="s">
        <v>1789</v>
      </c>
      <c r="H1553" t="s">
        <v>1786</v>
      </c>
      <c r="I1553" t="s">
        <v>1788</v>
      </c>
      <c r="N1553" t="s">
        <v>3349</v>
      </c>
      <c r="O1553" t="s">
        <v>12</v>
      </c>
      <c r="P1553" t="s">
        <v>13</v>
      </c>
      <c r="Q1553" t="s">
        <v>24</v>
      </c>
      <c r="R1553" s="3">
        <f t="shared" si="97"/>
        <v>12</v>
      </c>
      <c r="S1553">
        <v>12000000</v>
      </c>
      <c r="T1553">
        <v>2006</v>
      </c>
      <c r="U1553">
        <v>5.3</v>
      </c>
      <c r="V1553" s="3">
        <f t="shared" si="98"/>
        <v>6.5957159999999995</v>
      </c>
      <c r="W1553" s="3"/>
      <c r="AH1553" t="str">
        <v>Gordon Chan</v>
      </c>
      <c r="AI1553" s="4">
        <f t="shared" si="99"/>
        <v>5.2</v>
      </c>
    </row>
    <row r="1554" spans="1:35" x14ac:dyDescent="0.3">
      <c r="A1554" t="s">
        <v>9</v>
      </c>
      <c r="B1554" t="s">
        <v>392</v>
      </c>
      <c r="C1554">
        <v>91</v>
      </c>
      <c r="D1554">
        <v>6706368</v>
      </c>
      <c r="E1554" s="3">
        <f t="shared" si="96"/>
        <v>6.7063680000000003</v>
      </c>
      <c r="F1554" t="s">
        <v>20</v>
      </c>
      <c r="N1554" t="s">
        <v>3350</v>
      </c>
      <c r="O1554" t="s">
        <v>12</v>
      </c>
      <c r="P1554" t="s">
        <v>13</v>
      </c>
      <c r="Q1554" t="s">
        <v>90</v>
      </c>
      <c r="R1554" s="3">
        <f t="shared" si="97"/>
        <v>0.16</v>
      </c>
      <c r="S1554">
        <v>160000</v>
      </c>
      <c r="T1554">
        <v>1989</v>
      </c>
      <c r="U1554">
        <v>7.5</v>
      </c>
      <c r="V1554" s="3">
        <f t="shared" si="98"/>
        <v>6.5463680000000002</v>
      </c>
      <c r="W1554" s="3"/>
      <c r="AH1554" t="str">
        <v>Rowan Joffe</v>
      </c>
      <c r="AI1554" s="4">
        <f t="shared" si="99"/>
        <v>6.3</v>
      </c>
    </row>
    <row r="1555" spans="1:35" x14ac:dyDescent="0.3">
      <c r="A1555" t="s">
        <v>9</v>
      </c>
      <c r="B1555" t="s">
        <v>269</v>
      </c>
      <c r="C1555">
        <v>100</v>
      </c>
      <c r="D1555">
        <v>39532308</v>
      </c>
      <c r="E1555" s="3">
        <f t="shared" si="96"/>
        <v>39.532308</v>
      </c>
      <c r="F1555" t="s">
        <v>171</v>
      </c>
      <c r="G1555" t="s">
        <v>620</v>
      </c>
      <c r="H1555" t="s">
        <v>1787</v>
      </c>
      <c r="N1555" t="s">
        <v>3351</v>
      </c>
      <c r="O1555" t="s">
        <v>12</v>
      </c>
      <c r="P1555" t="s">
        <v>17</v>
      </c>
      <c r="Q1555" t="s">
        <v>90</v>
      </c>
      <c r="R1555" s="3">
        <f t="shared" si="97"/>
        <v>33</v>
      </c>
      <c r="S1555">
        <v>33000000</v>
      </c>
      <c r="T1555">
        <v>2002</v>
      </c>
      <c r="U1555">
        <v>6.7</v>
      </c>
      <c r="V1555" s="3">
        <f t="shared" si="98"/>
        <v>6.5323080000000004</v>
      </c>
      <c r="W1555" s="3"/>
      <c r="AH1555" t="str">
        <v>Niels Arden Oplev</v>
      </c>
      <c r="AI1555" s="4">
        <f t="shared" si="99"/>
        <v>6.5</v>
      </c>
    </row>
    <row r="1556" spans="1:35" x14ac:dyDescent="0.3">
      <c r="A1556" t="s">
        <v>9</v>
      </c>
      <c r="B1556" t="s">
        <v>862</v>
      </c>
      <c r="C1556">
        <v>97</v>
      </c>
      <c r="D1556">
        <v>31526393</v>
      </c>
      <c r="E1556" s="3">
        <f t="shared" si="96"/>
        <v>31.526392999999999</v>
      </c>
      <c r="F1556" t="s">
        <v>171</v>
      </c>
      <c r="G1556" t="s">
        <v>134</v>
      </c>
      <c r="H1556" t="s">
        <v>620</v>
      </c>
      <c r="I1556" t="s">
        <v>918</v>
      </c>
      <c r="N1556" t="s">
        <v>3352</v>
      </c>
      <c r="O1556" t="s">
        <v>12</v>
      </c>
      <c r="P1556" t="s">
        <v>13</v>
      </c>
      <c r="Q1556" t="s">
        <v>14</v>
      </c>
      <c r="R1556" s="3">
        <f t="shared" si="97"/>
        <v>25</v>
      </c>
      <c r="S1556">
        <v>25000000</v>
      </c>
      <c r="T1556">
        <v>2004</v>
      </c>
      <c r="U1556">
        <v>4.5999999999999996</v>
      </c>
      <c r="V1556" s="3">
        <f t="shared" si="98"/>
        <v>6.5263929999999988</v>
      </c>
      <c r="W1556" s="3"/>
      <c r="AH1556" t="str">
        <v>Marcos Siega</v>
      </c>
      <c r="AI1556" s="4">
        <f t="shared" si="99"/>
        <v>4.0999999999999996</v>
      </c>
    </row>
    <row r="1557" spans="1:35" x14ac:dyDescent="0.3">
      <c r="A1557" t="s">
        <v>9</v>
      </c>
      <c r="B1557" t="s">
        <v>408</v>
      </c>
      <c r="C1557">
        <v>96</v>
      </c>
      <c r="D1557">
        <v>10515579</v>
      </c>
      <c r="E1557" s="3">
        <f t="shared" si="96"/>
        <v>10.515579000000001</v>
      </c>
      <c r="F1557" t="s">
        <v>205</v>
      </c>
      <c r="G1557" t="s">
        <v>1792</v>
      </c>
      <c r="H1557" t="s">
        <v>1796</v>
      </c>
      <c r="N1557" t="s">
        <v>3353</v>
      </c>
      <c r="O1557" t="s">
        <v>12</v>
      </c>
      <c r="P1557" t="s">
        <v>17</v>
      </c>
      <c r="Q1557" t="s">
        <v>14</v>
      </c>
      <c r="R1557" s="3">
        <f t="shared" si="97"/>
        <v>4</v>
      </c>
      <c r="S1557">
        <v>4000000</v>
      </c>
      <c r="T1557">
        <v>2006</v>
      </c>
      <c r="U1557">
        <v>6.7</v>
      </c>
      <c r="V1557" s="3">
        <f t="shared" si="98"/>
        <v>6.5155790000000007</v>
      </c>
      <c r="W1557" s="3"/>
      <c r="AH1557" t="str">
        <v>James Algar</v>
      </c>
      <c r="AI1557" s="4">
        <f t="shared" si="99"/>
        <v>7.3</v>
      </c>
    </row>
    <row r="1558" spans="1:35" x14ac:dyDescent="0.3">
      <c r="A1558" t="s">
        <v>9</v>
      </c>
      <c r="B1558" t="s">
        <v>79</v>
      </c>
      <c r="C1558">
        <v>109</v>
      </c>
      <c r="D1558">
        <v>26415649</v>
      </c>
      <c r="E1558" s="3">
        <f t="shared" si="96"/>
        <v>26.415648999999998</v>
      </c>
      <c r="F1558" t="s">
        <v>171</v>
      </c>
      <c r="G1558" t="s">
        <v>1792</v>
      </c>
      <c r="H1558" t="s">
        <v>356</v>
      </c>
      <c r="I1558" t="s">
        <v>918</v>
      </c>
      <c r="N1558" t="s">
        <v>3354</v>
      </c>
      <c r="O1558" t="s">
        <v>12</v>
      </c>
      <c r="P1558" t="s">
        <v>13</v>
      </c>
      <c r="Q1558" t="s">
        <v>90</v>
      </c>
      <c r="R1558" s="3">
        <f t="shared" si="97"/>
        <v>20</v>
      </c>
      <c r="S1558">
        <v>20000000</v>
      </c>
      <c r="T1558">
        <v>2008</v>
      </c>
      <c r="U1558">
        <v>6.8</v>
      </c>
      <c r="V1558" s="3">
        <f t="shared" si="98"/>
        <v>6.4156489999999984</v>
      </c>
      <c r="W1558" s="3"/>
      <c r="AH1558" t="str">
        <v>Menno Meyjes</v>
      </c>
      <c r="AI1558" s="4">
        <f t="shared" si="99"/>
        <v>6.8</v>
      </c>
    </row>
    <row r="1559" spans="1:35" x14ac:dyDescent="0.3">
      <c r="A1559" t="s">
        <v>9</v>
      </c>
      <c r="B1559" t="s">
        <v>1128</v>
      </c>
      <c r="C1559">
        <v>140</v>
      </c>
      <c r="D1559">
        <v>21383298</v>
      </c>
      <c r="E1559" s="3">
        <f t="shared" si="96"/>
        <v>21.383298</v>
      </c>
      <c r="F1559" t="s">
        <v>1792</v>
      </c>
      <c r="G1559" t="s">
        <v>356</v>
      </c>
      <c r="H1559" t="s">
        <v>918</v>
      </c>
      <c r="N1559" t="s">
        <v>3355</v>
      </c>
      <c r="O1559" t="s">
        <v>12</v>
      </c>
      <c r="P1559" t="s">
        <v>13</v>
      </c>
      <c r="Q1559" t="s">
        <v>90</v>
      </c>
      <c r="R1559" s="3">
        <f t="shared" si="97"/>
        <v>15</v>
      </c>
      <c r="S1559">
        <v>15000000</v>
      </c>
      <c r="T1559">
        <v>2012</v>
      </c>
      <c r="U1559">
        <v>7.3</v>
      </c>
      <c r="V1559" s="3">
        <f t="shared" si="98"/>
        <v>6.3832979999999999</v>
      </c>
      <c r="W1559" s="3"/>
      <c r="AH1559" t="str">
        <v>David Anspaugh</v>
      </c>
      <c r="AI1559" s="4">
        <f t="shared" si="99"/>
        <v>6.2</v>
      </c>
    </row>
    <row r="1560" spans="1:35" x14ac:dyDescent="0.3">
      <c r="A1560" t="s">
        <v>9</v>
      </c>
      <c r="B1560" t="s">
        <v>1596</v>
      </c>
      <c r="C1560">
        <v>113</v>
      </c>
      <c r="D1560">
        <v>9054736</v>
      </c>
      <c r="E1560" s="3">
        <f t="shared" si="96"/>
        <v>9.0547360000000001</v>
      </c>
      <c r="F1560" t="s">
        <v>356</v>
      </c>
      <c r="N1560" t="s">
        <v>3356</v>
      </c>
      <c r="O1560" t="s">
        <v>12</v>
      </c>
      <c r="P1560" t="s">
        <v>13</v>
      </c>
      <c r="Q1560" t="s">
        <v>90</v>
      </c>
      <c r="R1560" s="3">
        <f t="shared" si="97"/>
        <v>2.7</v>
      </c>
      <c r="S1560">
        <v>2700000</v>
      </c>
      <c r="T1560">
        <v>1997</v>
      </c>
      <c r="U1560">
        <v>7.1</v>
      </c>
      <c r="V1560" s="3">
        <f t="shared" si="98"/>
        <v>6.3547359999999999</v>
      </c>
      <c r="W1560" s="3"/>
      <c r="AH1560" t="str">
        <v>AndrÃ© Ã˜vredal</v>
      </c>
      <c r="AI1560" s="4">
        <f t="shared" si="99"/>
        <v>7</v>
      </c>
    </row>
    <row r="1561" spans="1:35" x14ac:dyDescent="0.3">
      <c r="A1561" t="s">
        <v>9</v>
      </c>
      <c r="B1561" t="s">
        <v>201</v>
      </c>
      <c r="C1561">
        <v>117</v>
      </c>
      <c r="D1561">
        <v>46280507</v>
      </c>
      <c r="E1561" s="3">
        <f t="shared" si="96"/>
        <v>46.280507</v>
      </c>
      <c r="F1561" t="s">
        <v>205</v>
      </c>
      <c r="G1561" t="s">
        <v>1788</v>
      </c>
      <c r="N1561" t="s">
        <v>3357</v>
      </c>
      <c r="O1561" t="s">
        <v>12</v>
      </c>
      <c r="P1561" t="s">
        <v>13</v>
      </c>
      <c r="Q1561" t="s">
        <v>14</v>
      </c>
      <c r="R1561" s="3">
        <f t="shared" si="97"/>
        <v>40</v>
      </c>
      <c r="S1561">
        <v>40000000</v>
      </c>
      <c r="T1561">
        <v>2014</v>
      </c>
      <c r="U1561">
        <v>6.5</v>
      </c>
      <c r="V1561" s="3">
        <f t="shared" si="98"/>
        <v>6.2805070000000001</v>
      </c>
      <c r="W1561" s="3"/>
      <c r="AH1561" t="str">
        <v>Mike Disa</v>
      </c>
      <c r="AI1561" s="4">
        <f t="shared" si="99"/>
        <v>4.8</v>
      </c>
    </row>
    <row r="1562" spans="1:35" x14ac:dyDescent="0.3">
      <c r="A1562" t="s">
        <v>9</v>
      </c>
      <c r="B1562" t="s">
        <v>1171</v>
      </c>
      <c r="C1562">
        <v>103</v>
      </c>
      <c r="D1562">
        <v>20246959</v>
      </c>
      <c r="E1562" s="3">
        <f t="shared" si="96"/>
        <v>20.246959</v>
      </c>
      <c r="F1562" t="s">
        <v>205</v>
      </c>
      <c r="G1562" t="s">
        <v>1788</v>
      </c>
      <c r="N1562" t="s">
        <v>3358</v>
      </c>
      <c r="O1562" t="s">
        <v>12</v>
      </c>
      <c r="P1562" t="s">
        <v>13</v>
      </c>
      <c r="Q1562" t="s">
        <v>14</v>
      </c>
      <c r="R1562" s="3">
        <f t="shared" si="97"/>
        <v>14</v>
      </c>
      <c r="S1562">
        <v>14000000</v>
      </c>
      <c r="T1562">
        <v>2010</v>
      </c>
      <c r="U1562">
        <v>4.9000000000000004</v>
      </c>
      <c r="V1562" s="3">
        <f t="shared" si="98"/>
        <v>6.2469590000000004</v>
      </c>
      <c r="W1562" s="3"/>
      <c r="AH1562" t="str">
        <v>Blake Edwards</v>
      </c>
      <c r="AI1562" s="4">
        <f t="shared" si="99"/>
        <v>6.2</v>
      </c>
    </row>
    <row r="1563" spans="1:35" x14ac:dyDescent="0.3">
      <c r="A1563" t="s">
        <v>9</v>
      </c>
      <c r="B1563" t="s">
        <v>1128</v>
      </c>
      <c r="C1563">
        <v>112</v>
      </c>
      <c r="D1563">
        <v>9701559</v>
      </c>
      <c r="E1563" s="3">
        <f t="shared" si="96"/>
        <v>9.7015589999999996</v>
      </c>
      <c r="F1563" t="s">
        <v>356</v>
      </c>
      <c r="G1563" t="s">
        <v>1788</v>
      </c>
      <c r="N1563" t="s">
        <v>3359</v>
      </c>
      <c r="O1563" t="s">
        <v>12</v>
      </c>
      <c r="P1563" t="s">
        <v>13</v>
      </c>
      <c r="Q1563" t="s">
        <v>90</v>
      </c>
      <c r="R1563" s="3">
        <f t="shared" si="97"/>
        <v>3.5</v>
      </c>
      <c r="S1563">
        <v>3500000</v>
      </c>
      <c r="T1563">
        <v>2010</v>
      </c>
      <c r="U1563">
        <v>7.4</v>
      </c>
      <c r="V1563" s="3">
        <f t="shared" si="98"/>
        <v>6.2015589999999996</v>
      </c>
      <c r="W1563" s="3"/>
      <c r="AH1563" t="str">
        <v>Corey Yuen</v>
      </c>
      <c r="AI1563" s="4">
        <f t="shared" si="99"/>
        <v>4.8</v>
      </c>
    </row>
    <row r="1564" spans="1:35" x14ac:dyDescent="0.3">
      <c r="A1564" t="s">
        <v>9</v>
      </c>
      <c r="B1564" t="s">
        <v>503</v>
      </c>
      <c r="C1564">
        <v>129</v>
      </c>
      <c r="D1564">
        <v>16153600</v>
      </c>
      <c r="E1564" s="3">
        <f t="shared" si="96"/>
        <v>16.153600000000001</v>
      </c>
      <c r="F1564" t="s">
        <v>356</v>
      </c>
      <c r="G1564" t="s">
        <v>1798</v>
      </c>
      <c r="H1564" t="s">
        <v>1788</v>
      </c>
      <c r="N1564" t="s">
        <v>3360</v>
      </c>
      <c r="O1564" t="s">
        <v>12</v>
      </c>
      <c r="P1564" t="s">
        <v>13</v>
      </c>
      <c r="Q1564" t="s">
        <v>90</v>
      </c>
      <c r="R1564" s="3">
        <f t="shared" si="97"/>
        <v>10</v>
      </c>
      <c r="S1564">
        <v>10000000</v>
      </c>
      <c r="T1564">
        <v>1990</v>
      </c>
      <c r="U1564">
        <v>6.5</v>
      </c>
      <c r="V1564" s="3">
        <f t="shared" si="98"/>
        <v>6.1536000000000008</v>
      </c>
      <c r="W1564" s="3"/>
      <c r="AH1564" t="str">
        <v>Jacques Perrin</v>
      </c>
      <c r="AI1564" s="4">
        <f t="shared" si="99"/>
        <v>7.8</v>
      </c>
    </row>
    <row r="1565" spans="1:35" x14ac:dyDescent="0.3">
      <c r="A1565" t="s">
        <v>9</v>
      </c>
      <c r="B1565" t="s">
        <v>1533</v>
      </c>
      <c r="C1565">
        <v>93</v>
      </c>
      <c r="D1565">
        <v>10097096</v>
      </c>
      <c r="E1565" s="3">
        <f t="shared" si="96"/>
        <v>10.097096000000001</v>
      </c>
      <c r="F1565" t="s">
        <v>205</v>
      </c>
      <c r="N1565" t="s">
        <v>3361</v>
      </c>
      <c r="O1565" t="s">
        <v>12</v>
      </c>
      <c r="P1565" t="s">
        <v>13</v>
      </c>
      <c r="Q1565" t="s">
        <v>90</v>
      </c>
      <c r="R1565" s="3">
        <f t="shared" si="97"/>
        <v>4</v>
      </c>
      <c r="S1565">
        <v>4000000</v>
      </c>
      <c r="T1565">
        <v>2001</v>
      </c>
      <c r="U1565">
        <v>4.5999999999999996</v>
      </c>
      <c r="V1565" s="3">
        <f t="shared" si="98"/>
        <v>6.0970960000000005</v>
      </c>
      <c r="W1565" s="3"/>
      <c r="AH1565" t="str">
        <v>Bob Rafelson</v>
      </c>
      <c r="AI1565" s="4">
        <f t="shared" si="99"/>
        <v>6.1</v>
      </c>
    </row>
    <row r="1566" spans="1:35" x14ac:dyDescent="0.3">
      <c r="A1566" t="s">
        <v>9</v>
      </c>
      <c r="B1566" t="s">
        <v>496</v>
      </c>
      <c r="C1566">
        <v>81</v>
      </c>
      <c r="D1566">
        <v>16033556</v>
      </c>
      <c r="E1566" s="3">
        <f t="shared" si="96"/>
        <v>16.033556000000001</v>
      </c>
      <c r="F1566" t="s">
        <v>171</v>
      </c>
      <c r="G1566" t="s">
        <v>205</v>
      </c>
      <c r="N1566" t="s">
        <v>3362</v>
      </c>
      <c r="O1566" t="s">
        <v>12</v>
      </c>
      <c r="P1566" t="s">
        <v>13</v>
      </c>
      <c r="Q1566" t="s">
        <v>14</v>
      </c>
      <c r="R1566" s="3">
        <f t="shared" si="97"/>
        <v>10</v>
      </c>
      <c r="S1566">
        <v>10000000</v>
      </c>
      <c r="T1566">
        <v>2002</v>
      </c>
      <c r="U1566">
        <v>6.2</v>
      </c>
      <c r="V1566" s="3">
        <f t="shared" si="98"/>
        <v>6.0335560000000008</v>
      </c>
      <c r="W1566" s="3"/>
      <c r="AH1566" t="str">
        <v>Christian Carion</v>
      </c>
      <c r="AI1566" s="4">
        <f t="shared" si="99"/>
        <v>7.8</v>
      </c>
    </row>
    <row r="1567" spans="1:35" x14ac:dyDescent="0.3">
      <c r="A1567" t="s">
        <v>9</v>
      </c>
      <c r="B1567" t="s">
        <v>848</v>
      </c>
      <c r="C1567">
        <v>97</v>
      </c>
      <c r="D1567">
        <v>7022940</v>
      </c>
      <c r="E1567" s="3">
        <f t="shared" si="96"/>
        <v>7.0229400000000002</v>
      </c>
      <c r="F1567" t="s">
        <v>205</v>
      </c>
      <c r="G1567" t="s">
        <v>356</v>
      </c>
      <c r="H1567" t="s">
        <v>1788</v>
      </c>
      <c r="N1567" t="s">
        <v>3363</v>
      </c>
      <c r="O1567" t="s">
        <v>12</v>
      </c>
      <c r="P1567" t="s">
        <v>13</v>
      </c>
      <c r="Q1567" t="s">
        <v>90</v>
      </c>
      <c r="R1567" s="3">
        <f t="shared" si="97"/>
        <v>1</v>
      </c>
      <c r="S1567">
        <v>1000000</v>
      </c>
      <c r="T1567">
        <v>2001</v>
      </c>
      <c r="U1567">
        <v>6.7</v>
      </c>
      <c r="V1567" s="3">
        <f t="shared" si="98"/>
        <v>6.0229400000000002</v>
      </c>
      <c r="W1567" s="3"/>
      <c r="AH1567" t="str">
        <v>John Duigan</v>
      </c>
      <c r="AI1567" s="4">
        <f t="shared" si="99"/>
        <v>5.8</v>
      </c>
    </row>
    <row r="1568" spans="1:35" x14ac:dyDescent="0.3">
      <c r="A1568" t="s">
        <v>9</v>
      </c>
      <c r="B1568" t="s">
        <v>682</v>
      </c>
      <c r="C1568">
        <v>107</v>
      </c>
      <c r="D1568">
        <v>42019483</v>
      </c>
      <c r="E1568" s="3">
        <f t="shared" si="96"/>
        <v>42.019483000000001</v>
      </c>
      <c r="F1568" t="s">
        <v>356</v>
      </c>
      <c r="G1568" t="s">
        <v>1789</v>
      </c>
      <c r="N1568" t="s">
        <v>3364</v>
      </c>
      <c r="O1568" t="s">
        <v>12</v>
      </c>
      <c r="P1568" t="s">
        <v>13</v>
      </c>
      <c r="Q1568" t="s">
        <v>24</v>
      </c>
      <c r="R1568" s="3">
        <f t="shared" si="97"/>
        <v>36</v>
      </c>
      <c r="S1568">
        <v>36000000</v>
      </c>
      <c r="T1568">
        <v>2014</v>
      </c>
      <c r="U1568">
        <v>6.4</v>
      </c>
      <c r="V1568" s="3">
        <f t="shared" si="98"/>
        <v>6.019483000000001</v>
      </c>
      <c r="W1568" s="3"/>
      <c r="AH1568" t="str">
        <v>Annabel Jankel</v>
      </c>
      <c r="AI1568" s="4">
        <f t="shared" si="99"/>
        <v>4</v>
      </c>
    </row>
    <row r="1569" spans="1:35" x14ac:dyDescent="0.3">
      <c r="A1569" t="s">
        <v>9</v>
      </c>
      <c r="B1569" t="s">
        <v>628</v>
      </c>
      <c r="C1569">
        <v>101</v>
      </c>
      <c r="D1569">
        <v>46012734</v>
      </c>
      <c r="E1569" s="3">
        <f t="shared" si="96"/>
        <v>46.012734000000002</v>
      </c>
      <c r="F1569" t="s">
        <v>205</v>
      </c>
      <c r="G1569" t="s">
        <v>1788</v>
      </c>
      <c r="N1569" t="s">
        <v>3365</v>
      </c>
      <c r="O1569" t="s">
        <v>12</v>
      </c>
      <c r="P1569" t="s">
        <v>13</v>
      </c>
      <c r="Q1569" t="s">
        <v>14</v>
      </c>
      <c r="R1569" s="3">
        <f t="shared" si="97"/>
        <v>40</v>
      </c>
      <c r="S1569">
        <v>40000000</v>
      </c>
      <c r="T1569">
        <v>2008</v>
      </c>
      <c r="U1569">
        <v>5.8</v>
      </c>
      <c r="V1569" s="3">
        <f t="shared" si="98"/>
        <v>6.0127340000000018</v>
      </c>
      <c r="W1569" s="3"/>
      <c r="AH1569" t="str">
        <v>Kent Alterman</v>
      </c>
      <c r="AI1569" s="4">
        <f t="shared" si="99"/>
        <v>5.8</v>
      </c>
    </row>
    <row r="1570" spans="1:35" x14ac:dyDescent="0.3">
      <c r="A1570" t="s">
        <v>9</v>
      </c>
      <c r="B1570" t="s">
        <v>281</v>
      </c>
      <c r="C1570">
        <v>109</v>
      </c>
      <c r="D1570">
        <v>26003149</v>
      </c>
      <c r="E1570" s="3">
        <f t="shared" si="96"/>
        <v>26.003149000000001</v>
      </c>
      <c r="F1570" t="s">
        <v>171</v>
      </c>
      <c r="G1570" t="s">
        <v>205</v>
      </c>
      <c r="H1570" t="s">
        <v>1787</v>
      </c>
      <c r="N1570" t="s">
        <v>3366</v>
      </c>
      <c r="O1570" t="s">
        <v>12</v>
      </c>
      <c r="P1570" t="s">
        <v>17</v>
      </c>
      <c r="Q1570" t="s">
        <v>90</v>
      </c>
      <c r="R1570" s="3">
        <f t="shared" si="97"/>
        <v>20</v>
      </c>
      <c r="S1570">
        <v>20000000</v>
      </c>
      <c r="T1570">
        <v>2013</v>
      </c>
      <c r="U1570">
        <v>7</v>
      </c>
      <c r="V1570" s="3">
        <f t="shared" si="98"/>
        <v>6.0031490000000005</v>
      </c>
      <c r="W1570" s="3"/>
      <c r="AH1570" t="str">
        <v>Daniel Algrant</v>
      </c>
      <c r="AI1570" s="4">
        <f t="shared" si="99"/>
        <v>5.5</v>
      </c>
    </row>
    <row r="1571" spans="1:35" x14ac:dyDescent="0.3">
      <c r="A1571" t="s">
        <v>9</v>
      </c>
      <c r="B1571" t="s">
        <v>1121</v>
      </c>
      <c r="C1571">
        <v>95</v>
      </c>
      <c r="D1571">
        <v>20998709</v>
      </c>
      <c r="E1571" s="3">
        <f t="shared" si="96"/>
        <v>20.998709000000002</v>
      </c>
      <c r="F1571" t="s">
        <v>134</v>
      </c>
      <c r="G1571" t="s">
        <v>356</v>
      </c>
      <c r="H1571" t="s">
        <v>1789</v>
      </c>
      <c r="N1571" t="s">
        <v>3367</v>
      </c>
      <c r="O1571" t="s">
        <v>12</v>
      </c>
      <c r="P1571" t="s">
        <v>13</v>
      </c>
      <c r="Q1571" t="s">
        <v>24</v>
      </c>
      <c r="R1571" s="3">
        <f t="shared" si="97"/>
        <v>15</v>
      </c>
      <c r="S1571">
        <v>15000000</v>
      </c>
      <c r="T1571">
        <v>2006</v>
      </c>
      <c r="U1571">
        <v>6.2</v>
      </c>
      <c r="V1571" s="3">
        <f t="shared" si="98"/>
        <v>5.9987090000000016</v>
      </c>
      <c r="W1571" s="3"/>
      <c r="AH1571" t="str">
        <v>Peter Webber</v>
      </c>
      <c r="AI1571" s="4">
        <f t="shared" si="99"/>
        <v>6.2</v>
      </c>
    </row>
    <row r="1572" spans="1:35" x14ac:dyDescent="0.3">
      <c r="A1572" t="s">
        <v>9</v>
      </c>
      <c r="B1572" t="s">
        <v>1024</v>
      </c>
      <c r="C1572">
        <v>86</v>
      </c>
      <c r="D1572">
        <v>23993605</v>
      </c>
      <c r="E1572" s="3">
        <f t="shared" si="96"/>
        <v>23.993604999999999</v>
      </c>
      <c r="F1572" t="s">
        <v>205</v>
      </c>
      <c r="G1572" t="s">
        <v>1792</v>
      </c>
      <c r="H1572" t="s">
        <v>356</v>
      </c>
      <c r="N1572" t="s">
        <v>3368</v>
      </c>
      <c r="O1572" t="s">
        <v>12</v>
      </c>
      <c r="P1572" t="s">
        <v>13</v>
      </c>
      <c r="Q1572" t="s">
        <v>90</v>
      </c>
      <c r="R1572" s="3">
        <f t="shared" si="97"/>
        <v>18</v>
      </c>
      <c r="S1572">
        <v>18000000</v>
      </c>
      <c r="T1572">
        <v>2009</v>
      </c>
      <c r="U1572">
        <v>5.8</v>
      </c>
      <c r="V1572" s="3">
        <f t="shared" si="98"/>
        <v>5.9936049999999987</v>
      </c>
      <c r="W1572" s="3"/>
      <c r="AH1572" t="str">
        <v>Scott Waugh</v>
      </c>
      <c r="AI1572" s="4">
        <f t="shared" si="99"/>
        <v>6.5</v>
      </c>
    </row>
    <row r="1573" spans="1:35" x14ac:dyDescent="0.3">
      <c r="A1573" t="s">
        <v>9</v>
      </c>
      <c r="B1573" t="s">
        <v>1047</v>
      </c>
      <c r="C1573">
        <v>121</v>
      </c>
      <c r="D1573">
        <v>23472900</v>
      </c>
      <c r="E1573" s="3">
        <f t="shared" si="96"/>
        <v>23.472899999999999</v>
      </c>
      <c r="F1573" t="s">
        <v>356</v>
      </c>
      <c r="G1573" t="s">
        <v>1794</v>
      </c>
      <c r="H1573" t="s">
        <v>1795</v>
      </c>
      <c r="N1573" t="s">
        <v>3369</v>
      </c>
      <c r="O1573" t="s">
        <v>12</v>
      </c>
      <c r="P1573" t="s">
        <v>17</v>
      </c>
      <c r="Q1573" t="s">
        <v>14</v>
      </c>
      <c r="R1573" s="3">
        <f t="shared" si="97"/>
        <v>17.5</v>
      </c>
      <c r="S1573">
        <v>17500000</v>
      </c>
      <c r="T1573">
        <v>2004</v>
      </c>
      <c r="U1573">
        <v>8.1</v>
      </c>
      <c r="V1573" s="3">
        <f t="shared" si="98"/>
        <v>5.9728999999999992</v>
      </c>
      <c r="W1573" s="3"/>
      <c r="AH1573" t="str">
        <v>Roger Christian</v>
      </c>
      <c r="AI1573" s="4">
        <f t="shared" si="99"/>
        <v>2.4</v>
      </c>
    </row>
    <row r="1574" spans="1:35" x14ac:dyDescent="0.3">
      <c r="A1574" t="s">
        <v>9</v>
      </c>
      <c r="B1574" t="s">
        <v>1548</v>
      </c>
      <c r="C1574">
        <v>96</v>
      </c>
      <c r="D1574">
        <v>9449219</v>
      </c>
      <c r="E1574" s="3">
        <f t="shared" si="96"/>
        <v>9.4492189999999994</v>
      </c>
      <c r="F1574" t="s">
        <v>205</v>
      </c>
      <c r="G1574" t="s">
        <v>356</v>
      </c>
      <c r="H1574" t="s">
        <v>1788</v>
      </c>
      <c r="N1574" t="s">
        <v>3370</v>
      </c>
      <c r="O1574" t="s">
        <v>12</v>
      </c>
      <c r="P1574" t="s">
        <v>13</v>
      </c>
      <c r="Q1574" t="s">
        <v>90</v>
      </c>
      <c r="R1574" s="3">
        <f t="shared" si="97"/>
        <v>3.5</v>
      </c>
      <c r="S1574">
        <v>3500000</v>
      </c>
      <c r="T1574">
        <v>1996</v>
      </c>
      <c r="U1574">
        <v>6.1</v>
      </c>
      <c r="V1574" s="3">
        <f t="shared" si="98"/>
        <v>5.9492189999999994</v>
      </c>
      <c r="W1574" s="3"/>
      <c r="AH1574" t="str">
        <v>John Maybury</v>
      </c>
      <c r="AI1574" s="4">
        <f t="shared" si="99"/>
        <v>7.1</v>
      </c>
    </row>
    <row r="1575" spans="1:35" x14ac:dyDescent="0.3">
      <c r="A1575" t="s">
        <v>9</v>
      </c>
      <c r="B1575" t="s">
        <v>774</v>
      </c>
      <c r="C1575">
        <v>95</v>
      </c>
      <c r="D1575">
        <v>35927406</v>
      </c>
      <c r="E1575" s="3">
        <f t="shared" si="96"/>
        <v>35.927405999999998</v>
      </c>
      <c r="F1575" t="s">
        <v>171</v>
      </c>
      <c r="G1575" t="s">
        <v>134</v>
      </c>
      <c r="H1575" t="s">
        <v>1786</v>
      </c>
      <c r="I1575" t="s">
        <v>1787</v>
      </c>
      <c r="J1575" t="s">
        <v>918</v>
      </c>
      <c r="N1575" t="s">
        <v>3371</v>
      </c>
      <c r="O1575" t="s">
        <v>12</v>
      </c>
      <c r="P1575" t="s">
        <v>13</v>
      </c>
      <c r="Q1575" t="s">
        <v>14</v>
      </c>
      <c r="R1575" s="3">
        <f t="shared" si="97"/>
        <v>30</v>
      </c>
      <c r="S1575">
        <v>30000000</v>
      </c>
      <c r="T1575">
        <v>1997</v>
      </c>
      <c r="U1575">
        <v>3.7</v>
      </c>
      <c r="V1575" s="3">
        <f t="shared" si="98"/>
        <v>5.9274059999999977</v>
      </c>
      <c r="W1575" s="3"/>
      <c r="AH1575" t="str">
        <v>Hugh Johnson</v>
      </c>
      <c r="AI1575" s="4">
        <f t="shared" si="99"/>
        <v>5.2</v>
      </c>
    </row>
    <row r="1576" spans="1:35" x14ac:dyDescent="0.3">
      <c r="A1576" t="s">
        <v>9</v>
      </c>
      <c r="B1576" t="s">
        <v>355</v>
      </c>
      <c r="C1576">
        <v>118</v>
      </c>
      <c r="D1576">
        <v>30920167</v>
      </c>
      <c r="E1576" s="3">
        <f t="shared" si="96"/>
        <v>30.920166999999999</v>
      </c>
      <c r="F1576" t="s">
        <v>205</v>
      </c>
      <c r="G1576" t="s">
        <v>1798</v>
      </c>
      <c r="N1576" t="s">
        <v>3372</v>
      </c>
      <c r="O1576" t="s">
        <v>12</v>
      </c>
      <c r="P1576" t="s">
        <v>13</v>
      </c>
      <c r="Q1576" t="s">
        <v>14</v>
      </c>
      <c r="R1576" s="3">
        <f t="shared" si="97"/>
        <v>25</v>
      </c>
      <c r="S1576">
        <v>25000000</v>
      </c>
      <c r="T1576">
        <v>2012</v>
      </c>
      <c r="U1576">
        <v>5.7</v>
      </c>
      <c r="V1576" s="3">
        <f t="shared" si="98"/>
        <v>5.9201669999999993</v>
      </c>
      <c r="W1576" s="3"/>
      <c r="AH1576" t="str">
        <v>Simon Wells</v>
      </c>
      <c r="AI1576" s="4">
        <f t="shared" si="99"/>
        <v>5.65</v>
      </c>
    </row>
    <row r="1577" spans="1:35" x14ac:dyDescent="0.3">
      <c r="A1577" t="s">
        <v>9</v>
      </c>
      <c r="B1577" t="s">
        <v>497</v>
      </c>
      <c r="C1577">
        <v>113</v>
      </c>
      <c r="D1577">
        <v>37911876</v>
      </c>
      <c r="E1577" s="3">
        <f t="shared" si="96"/>
        <v>37.911875999999999</v>
      </c>
      <c r="F1577" t="s">
        <v>171</v>
      </c>
      <c r="G1577" t="s">
        <v>205</v>
      </c>
      <c r="H1577" t="s">
        <v>1792</v>
      </c>
      <c r="N1577" t="s">
        <v>3373</v>
      </c>
      <c r="O1577" t="s">
        <v>12</v>
      </c>
      <c r="P1577" t="s">
        <v>13</v>
      </c>
      <c r="Q1577" t="s">
        <v>14</v>
      </c>
      <c r="R1577" s="3">
        <f t="shared" si="97"/>
        <v>32</v>
      </c>
      <c r="S1577">
        <v>32000000</v>
      </c>
      <c r="T1577">
        <v>2011</v>
      </c>
      <c r="U1577">
        <v>4.4000000000000004</v>
      </c>
      <c r="V1577" s="3">
        <f t="shared" si="98"/>
        <v>5.9118759999999995</v>
      </c>
      <c r="W1577" s="3"/>
      <c r="AH1577" t="str">
        <v>Rand Ravich</v>
      </c>
      <c r="AI1577" s="4">
        <f t="shared" si="99"/>
        <v>5.3</v>
      </c>
    </row>
    <row r="1578" spans="1:35" x14ac:dyDescent="0.3">
      <c r="A1578" t="s">
        <v>9</v>
      </c>
      <c r="B1578" t="s">
        <v>1329</v>
      </c>
      <c r="C1578">
        <v>88</v>
      </c>
      <c r="D1578">
        <v>7362100</v>
      </c>
      <c r="E1578" s="3">
        <f t="shared" si="96"/>
        <v>7.3620999999999999</v>
      </c>
      <c r="F1578" t="s">
        <v>205</v>
      </c>
      <c r="G1578" t="s">
        <v>356</v>
      </c>
      <c r="N1578" t="s">
        <v>3374</v>
      </c>
      <c r="O1578" t="s">
        <v>12</v>
      </c>
      <c r="P1578" t="s">
        <v>13</v>
      </c>
      <c r="Q1578" t="s">
        <v>90</v>
      </c>
      <c r="R1578" s="3">
        <f t="shared" si="97"/>
        <v>1.5</v>
      </c>
      <c r="S1578">
        <v>1500000</v>
      </c>
      <c r="T1578">
        <v>2005</v>
      </c>
      <c r="U1578">
        <v>7.4</v>
      </c>
      <c r="V1578" s="3">
        <f t="shared" si="98"/>
        <v>5.8620999999999999</v>
      </c>
      <c r="W1578" s="3"/>
      <c r="AH1578" t="str">
        <v>Asger Leth</v>
      </c>
      <c r="AI1578" s="4">
        <f t="shared" si="99"/>
        <v>6.6</v>
      </c>
    </row>
    <row r="1579" spans="1:35" x14ac:dyDescent="0.3">
      <c r="A1579" t="s">
        <v>9</v>
      </c>
      <c r="B1579" t="s">
        <v>484</v>
      </c>
      <c r="C1579">
        <v>135</v>
      </c>
      <c r="D1579">
        <v>45856732</v>
      </c>
      <c r="E1579" s="3">
        <f t="shared" si="96"/>
        <v>45.856732000000001</v>
      </c>
      <c r="F1579" t="s">
        <v>1792</v>
      </c>
      <c r="G1579" t="s">
        <v>356</v>
      </c>
      <c r="H1579" t="s">
        <v>918</v>
      </c>
      <c r="N1579" t="s">
        <v>3375</v>
      </c>
      <c r="O1579" t="s">
        <v>12</v>
      </c>
      <c r="P1579" t="s">
        <v>13</v>
      </c>
      <c r="Q1579" t="s">
        <v>14</v>
      </c>
      <c r="R1579" s="3">
        <f t="shared" si="97"/>
        <v>40</v>
      </c>
      <c r="S1579">
        <v>40000000</v>
      </c>
      <c r="T1579">
        <v>1997</v>
      </c>
      <c r="U1579">
        <v>7.1</v>
      </c>
      <c r="V1579" s="3">
        <f t="shared" si="98"/>
        <v>5.8567320000000009</v>
      </c>
      <c r="W1579" s="3"/>
      <c r="AH1579" t="str">
        <v>Steve Hickner</v>
      </c>
      <c r="AI1579" s="4">
        <f t="shared" si="99"/>
        <v>6.2</v>
      </c>
    </row>
    <row r="1580" spans="1:35" x14ac:dyDescent="0.3">
      <c r="A1580" t="s">
        <v>9</v>
      </c>
      <c r="B1580" t="s">
        <v>174</v>
      </c>
      <c r="C1580">
        <v>123</v>
      </c>
      <c r="D1580">
        <v>115802596</v>
      </c>
      <c r="E1580" s="3">
        <f t="shared" si="96"/>
        <v>115.80259599999999</v>
      </c>
      <c r="F1580" t="s">
        <v>171</v>
      </c>
      <c r="G1580" t="s">
        <v>1786</v>
      </c>
      <c r="H1580" t="s">
        <v>918</v>
      </c>
      <c r="N1580" t="s">
        <v>3376</v>
      </c>
      <c r="O1580" t="s">
        <v>12</v>
      </c>
      <c r="P1580" t="s">
        <v>13</v>
      </c>
      <c r="Q1580" t="s">
        <v>14</v>
      </c>
      <c r="R1580" s="3">
        <f t="shared" si="97"/>
        <v>110</v>
      </c>
      <c r="S1580">
        <v>110000000</v>
      </c>
      <c r="T1580">
        <v>2007</v>
      </c>
      <c r="U1580">
        <v>5.2</v>
      </c>
      <c r="V1580" s="3">
        <f t="shared" si="98"/>
        <v>5.8025959999999941</v>
      </c>
      <c r="W1580" s="3"/>
      <c r="AH1580" t="str">
        <v>Mary McGuckian</v>
      </c>
      <c r="AI1580" s="4">
        <f t="shared" si="99"/>
        <v>5.0999999999999996</v>
      </c>
    </row>
    <row r="1581" spans="1:35" x14ac:dyDescent="0.3">
      <c r="A1581" t="s">
        <v>9</v>
      </c>
      <c r="B1581" t="s">
        <v>1122</v>
      </c>
      <c r="C1581">
        <v>89</v>
      </c>
      <c r="D1581">
        <v>20801344</v>
      </c>
      <c r="E1581" s="3">
        <f t="shared" si="96"/>
        <v>20.801344</v>
      </c>
      <c r="F1581" t="s">
        <v>620</v>
      </c>
      <c r="N1581" t="s">
        <v>3377</v>
      </c>
      <c r="O1581" t="s">
        <v>12</v>
      </c>
      <c r="P1581" t="s">
        <v>13</v>
      </c>
      <c r="Q1581" t="s">
        <v>90</v>
      </c>
      <c r="R1581" s="3">
        <f t="shared" si="97"/>
        <v>15</v>
      </c>
      <c r="S1581">
        <v>15000000</v>
      </c>
      <c r="T1581">
        <v>2007</v>
      </c>
      <c r="U1581">
        <v>5.0999999999999996</v>
      </c>
      <c r="V1581" s="3">
        <f t="shared" si="98"/>
        <v>5.8013440000000003</v>
      </c>
      <c r="W1581" s="3"/>
      <c r="AH1581" t="str">
        <v>Diane Keaton</v>
      </c>
      <c r="AI1581" s="4">
        <f t="shared" si="99"/>
        <v>4.7</v>
      </c>
    </row>
    <row r="1582" spans="1:35" x14ac:dyDescent="0.3">
      <c r="A1582" t="s">
        <v>9</v>
      </c>
      <c r="B1582" t="s">
        <v>1442</v>
      </c>
      <c r="C1582">
        <v>98</v>
      </c>
      <c r="D1582">
        <v>11797927</v>
      </c>
      <c r="E1582" s="3">
        <f t="shared" si="96"/>
        <v>11.797927</v>
      </c>
      <c r="F1582" t="s">
        <v>205</v>
      </c>
      <c r="G1582" t="s">
        <v>620</v>
      </c>
      <c r="H1582" t="s">
        <v>918</v>
      </c>
      <c r="N1582" t="s">
        <v>3378</v>
      </c>
      <c r="O1582" t="s">
        <v>12</v>
      </c>
      <c r="P1582" t="s">
        <v>13</v>
      </c>
      <c r="Q1582" t="s">
        <v>90</v>
      </c>
      <c r="R1582" s="3">
        <f t="shared" si="97"/>
        <v>6</v>
      </c>
      <c r="S1582">
        <v>6000000</v>
      </c>
      <c r="T1582">
        <v>1995</v>
      </c>
      <c r="U1582">
        <v>6.1</v>
      </c>
      <c r="V1582" s="3">
        <f t="shared" si="98"/>
        <v>5.7979269999999996</v>
      </c>
      <c r="W1582" s="3"/>
      <c r="AH1582" t="str">
        <v>Robert Towne</v>
      </c>
      <c r="AI1582" s="4">
        <f t="shared" si="99"/>
        <v>7.2</v>
      </c>
    </row>
    <row r="1583" spans="1:35" x14ac:dyDescent="0.3">
      <c r="A1583" t="s">
        <v>9</v>
      </c>
      <c r="B1583" t="s">
        <v>1362</v>
      </c>
      <c r="C1583">
        <v>84</v>
      </c>
      <c r="D1583">
        <v>14373825</v>
      </c>
      <c r="E1583" s="3">
        <f t="shared" si="96"/>
        <v>14.373825</v>
      </c>
      <c r="F1583" t="s">
        <v>1792</v>
      </c>
      <c r="G1583" t="s">
        <v>1796</v>
      </c>
      <c r="H1583" t="s">
        <v>918</v>
      </c>
      <c r="N1583" t="s">
        <v>3379</v>
      </c>
      <c r="O1583" t="s">
        <v>12</v>
      </c>
      <c r="P1583" t="s">
        <v>13</v>
      </c>
      <c r="Q1583" t="s">
        <v>90</v>
      </c>
      <c r="R1583" s="3">
        <f t="shared" si="97"/>
        <v>8.6</v>
      </c>
      <c r="S1583">
        <v>8600000</v>
      </c>
      <c r="T1583">
        <v>2007</v>
      </c>
      <c r="U1583">
        <v>6.5</v>
      </c>
      <c r="V1583" s="3">
        <f t="shared" si="98"/>
        <v>5.7738250000000004</v>
      </c>
      <c r="W1583" s="3"/>
      <c r="AH1583" t="str">
        <v>Robert B. Weide</v>
      </c>
      <c r="AI1583" s="4">
        <f t="shared" si="99"/>
        <v>6.5</v>
      </c>
    </row>
    <row r="1584" spans="1:35" x14ac:dyDescent="0.3">
      <c r="A1584" t="s">
        <v>9</v>
      </c>
      <c r="B1584" t="s">
        <v>526</v>
      </c>
      <c r="C1584">
        <v>98</v>
      </c>
      <c r="D1584">
        <v>50740078</v>
      </c>
      <c r="E1584" s="3">
        <f t="shared" si="96"/>
        <v>50.740077999999997</v>
      </c>
      <c r="F1584" t="s">
        <v>171</v>
      </c>
      <c r="G1584" t="s">
        <v>620</v>
      </c>
      <c r="H1584" t="s">
        <v>1787</v>
      </c>
      <c r="I1584" t="s">
        <v>918</v>
      </c>
      <c r="N1584" t="s">
        <v>3380</v>
      </c>
      <c r="O1584" t="s">
        <v>12</v>
      </c>
      <c r="P1584" t="s">
        <v>113</v>
      </c>
      <c r="Q1584" t="s">
        <v>90</v>
      </c>
      <c r="R1584" s="3">
        <f t="shared" si="97"/>
        <v>45</v>
      </c>
      <c r="S1584">
        <v>45000000</v>
      </c>
      <c r="T1584">
        <v>2004</v>
      </c>
      <c r="U1584">
        <v>6.2</v>
      </c>
      <c r="V1584" s="3">
        <f t="shared" si="98"/>
        <v>5.7400779999999969</v>
      </c>
      <c r="W1584" s="3"/>
      <c r="AH1584" t="str">
        <v>John Gray</v>
      </c>
      <c r="AI1584" s="4">
        <f t="shared" si="99"/>
        <v>5.3</v>
      </c>
    </row>
    <row r="1585" spans="1:35" x14ac:dyDescent="0.3">
      <c r="A1585" t="s">
        <v>9</v>
      </c>
      <c r="B1585" t="s">
        <v>462</v>
      </c>
      <c r="C1585">
        <v>98</v>
      </c>
      <c r="D1585">
        <v>22734486</v>
      </c>
      <c r="E1585" s="3">
        <f t="shared" si="96"/>
        <v>22.734486</v>
      </c>
      <c r="F1585" t="s">
        <v>205</v>
      </c>
      <c r="N1585" t="s">
        <v>3381</v>
      </c>
      <c r="O1585" t="s">
        <v>12</v>
      </c>
      <c r="P1585" t="s">
        <v>13</v>
      </c>
      <c r="Q1585" t="s">
        <v>14</v>
      </c>
      <c r="R1585" s="3">
        <f t="shared" si="97"/>
        <v>17</v>
      </c>
      <c r="S1585">
        <v>17000000</v>
      </c>
      <c r="T1585">
        <v>2003</v>
      </c>
      <c r="U1585">
        <v>5.6</v>
      </c>
      <c r="V1585" s="3">
        <f t="shared" si="98"/>
        <v>5.7344860000000004</v>
      </c>
      <c r="W1585" s="3"/>
      <c r="AH1585" t="str">
        <v>Danny Pang</v>
      </c>
      <c r="AI1585" s="4">
        <f t="shared" si="99"/>
        <v>5.4</v>
      </c>
    </row>
    <row r="1586" spans="1:35" x14ac:dyDescent="0.3">
      <c r="A1586" t="s">
        <v>9</v>
      </c>
      <c r="B1586" t="s">
        <v>249</v>
      </c>
      <c r="C1586">
        <v>103</v>
      </c>
      <c r="D1586">
        <v>40687294</v>
      </c>
      <c r="E1586" s="3">
        <f t="shared" si="96"/>
        <v>40.687294000000001</v>
      </c>
      <c r="F1586" t="s">
        <v>171</v>
      </c>
      <c r="G1586" t="s">
        <v>1792</v>
      </c>
      <c r="H1586" t="s">
        <v>356</v>
      </c>
      <c r="I1586" t="s">
        <v>1796</v>
      </c>
      <c r="J1586" t="s">
        <v>918</v>
      </c>
      <c r="N1586" t="s">
        <v>3382</v>
      </c>
      <c r="O1586" t="s">
        <v>12</v>
      </c>
      <c r="P1586" t="s">
        <v>49</v>
      </c>
      <c r="Q1586" t="s">
        <v>14</v>
      </c>
      <c r="R1586" s="3">
        <f t="shared" si="97"/>
        <v>35</v>
      </c>
      <c r="S1586">
        <v>35000000</v>
      </c>
      <c r="T1586">
        <v>2008</v>
      </c>
      <c r="U1586">
        <v>5.4</v>
      </c>
      <c r="V1586" s="3">
        <f t="shared" si="98"/>
        <v>5.6872940000000014</v>
      </c>
      <c r="W1586" s="3"/>
      <c r="AH1586" t="str">
        <v>Guillaume Canet</v>
      </c>
      <c r="AI1586" s="4">
        <f t="shared" si="99"/>
        <v>6.8</v>
      </c>
    </row>
    <row r="1587" spans="1:35" x14ac:dyDescent="0.3">
      <c r="A1587" t="s">
        <v>9</v>
      </c>
      <c r="B1587" t="s">
        <v>516</v>
      </c>
      <c r="C1587">
        <v>98</v>
      </c>
      <c r="D1587">
        <v>55682070</v>
      </c>
      <c r="E1587" s="3">
        <f t="shared" si="96"/>
        <v>55.682070000000003</v>
      </c>
      <c r="F1587" t="s">
        <v>171</v>
      </c>
      <c r="G1587" t="s">
        <v>1786</v>
      </c>
      <c r="H1587" t="s">
        <v>620</v>
      </c>
      <c r="N1587" t="s">
        <v>3383</v>
      </c>
      <c r="O1587" t="s">
        <v>12</v>
      </c>
      <c r="P1587" t="s">
        <v>113</v>
      </c>
      <c r="Q1587" t="s">
        <v>90</v>
      </c>
      <c r="R1587" s="3">
        <f t="shared" si="97"/>
        <v>50</v>
      </c>
      <c r="S1587">
        <v>50000000</v>
      </c>
      <c r="T1587">
        <v>2013</v>
      </c>
      <c r="U1587">
        <v>6.1</v>
      </c>
      <c r="V1587" s="3">
        <f t="shared" si="98"/>
        <v>5.6820700000000031</v>
      </c>
      <c r="W1587" s="3"/>
      <c r="AH1587" t="str">
        <v>Hark Tsui</v>
      </c>
      <c r="AI1587" s="4">
        <f t="shared" si="99"/>
        <v>4.8</v>
      </c>
    </row>
    <row r="1588" spans="1:35" x14ac:dyDescent="0.3">
      <c r="A1588" t="s">
        <v>9</v>
      </c>
      <c r="B1588" t="s">
        <v>511</v>
      </c>
      <c r="C1588">
        <v>105</v>
      </c>
      <c r="D1588">
        <v>25677801</v>
      </c>
      <c r="E1588" s="3">
        <f t="shared" si="96"/>
        <v>25.677800999999999</v>
      </c>
      <c r="F1588" t="s">
        <v>205</v>
      </c>
      <c r="G1588" t="s">
        <v>1789</v>
      </c>
      <c r="H1588" t="s">
        <v>1788</v>
      </c>
      <c r="N1588" t="s">
        <v>3384</v>
      </c>
      <c r="O1588" t="s">
        <v>12</v>
      </c>
      <c r="P1588" t="s">
        <v>13</v>
      </c>
      <c r="Q1588" t="s">
        <v>24</v>
      </c>
      <c r="R1588" s="3">
        <f t="shared" si="97"/>
        <v>20</v>
      </c>
      <c r="S1588">
        <v>20000000</v>
      </c>
      <c r="T1588">
        <v>2010</v>
      </c>
      <c r="U1588">
        <v>5.8</v>
      </c>
      <c r="V1588" s="3">
        <f t="shared" si="98"/>
        <v>5.6778009999999988</v>
      </c>
      <c r="W1588" s="3"/>
      <c r="AH1588" t="str">
        <v>Stefen Fangmeier</v>
      </c>
      <c r="AI1588" s="4">
        <f t="shared" si="99"/>
        <v>5.0999999999999996</v>
      </c>
    </row>
    <row r="1589" spans="1:35" x14ac:dyDescent="0.3">
      <c r="A1589" t="s">
        <v>9</v>
      </c>
      <c r="B1589" t="s">
        <v>234</v>
      </c>
      <c r="C1589">
        <v>96</v>
      </c>
      <c r="D1589">
        <v>16667084</v>
      </c>
      <c r="E1589" s="3">
        <f t="shared" si="96"/>
        <v>16.667083999999999</v>
      </c>
      <c r="F1589" t="s">
        <v>205</v>
      </c>
      <c r="G1589" t="s">
        <v>620</v>
      </c>
      <c r="H1589" t="s">
        <v>1787</v>
      </c>
      <c r="N1589" t="s">
        <v>3385</v>
      </c>
      <c r="O1589" t="s">
        <v>12</v>
      </c>
      <c r="P1589" t="s">
        <v>13</v>
      </c>
      <c r="Q1589" t="s">
        <v>14</v>
      </c>
      <c r="R1589" s="3">
        <f t="shared" si="97"/>
        <v>11</v>
      </c>
      <c r="S1589">
        <v>11000000</v>
      </c>
      <c r="T1589">
        <v>1990</v>
      </c>
      <c r="U1589">
        <v>7.1</v>
      </c>
      <c r="V1589" s="3">
        <f t="shared" si="98"/>
        <v>5.6670839999999991</v>
      </c>
      <c r="W1589" s="3"/>
      <c r="AH1589" t="str">
        <v>Jonathan Newman</v>
      </c>
      <c r="AI1589" s="4">
        <f t="shared" si="99"/>
        <v>5.4</v>
      </c>
    </row>
    <row r="1590" spans="1:35" x14ac:dyDescent="0.3">
      <c r="A1590" t="s">
        <v>9</v>
      </c>
      <c r="B1590" t="s">
        <v>572</v>
      </c>
      <c r="C1590">
        <v>94</v>
      </c>
      <c r="D1590">
        <v>50648679</v>
      </c>
      <c r="E1590" s="3">
        <f t="shared" si="96"/>
        <v>50.648679000000001</v>
      </c>
      <c r="F1590" t="s">
        <v>171</v>
      </c>
      <c r="G1590" t="s">
        <v>620</v>
      </c>
      <c r="H1590" t="s">
        <v>1787</v>
      </c>
      <c r="I1590" t="s">
        <v>918</v>
      </c>
      <c r="N1590" t="s">
        <v>3386</v>
      </c>
      <c r="O1590" t="s">
        <v>12</v>
      </c>
      <c r="P1590" t="s">
        <v>184</v>
      </c>
      <c r="Q1590" t="s">
        <v>90</v>
      </c>
      <c r="R1590" s="3">
        <f t="shared" si="97"/>
        <v>45</v>
      </c>
      <c r="S1590">
        <v>45000000</v>
      </c>
      <c r="T1590">
        <v>2007</v>
      </c>
      <c r="U1590">
        <v>6.3</v>
      </c>
      <c r="V1590" s="3">
        <f t="shared" si="98"/>
        <v>5.6486790000000013</v>
      </c>
      <c r="W1590" s="3"/>
      <c r="AH1590" t="str">
        <v>Susan Stroman</v>
      </c>
      <c r="AI1590" s="4">
        <f t="shared" si="99"/>
        <v>6.4</v>
      </c>
    </row>
    <row r="1591" spans="1:35" x14ac:dyDescent="0.3">
      <c r="A1591" t="s">
        <v>111</v>
      </c>
      <c r="B1591" t="s">
        <v>760</v>
      </c>
      <c r="C1591">
        <v>115</v>
      </c>
      <c r="D1591">
        <v>17613460</v>
      </c>
      <c r="E1591" s="3">
        <f t="shared" si="96"/>
        <v>17.61346</v>
      </c>
      <c r="F1591" t="s">
        <v>134</v>
      </c>
      <c r="G1591" t="s">
        <v>205</v>
      </c>
      <c r="H1591" t="s">
        <v>356</v>
      </c>
      <c r="N1591" t="s">
        <v>3387</v>
      </c>
      <c r="O1591" t="s">
        <v>12</v>
      </c>
      <c r="P1591" t="s">
        <v>13</v>
      </c>
      <c r="Q1591" t="s">
        <v>90</v>
      </c>
      <c r="R1591" s="3">
        <f t="shared" si="97"/>
        <v>12</v>
      </c>
      <c r="S1591">
        <v>12000000</v>
      </c>
      <c r="T1591">
        <v>2013</v>
      </c>
      <c r="U1591">
        <v>7.8</v>
      </c>
      <c r="V1591" s="3">
        <f t="shared" si="98"/>
        <v>5.6134599999999999</v>
      </c>
      <c r="W1591" s="3"/>
      <c r="AH1591" t="str">
        <v>Jean-Pierre Jeunet</v>
      </c>
      <c r="AI1591" s="4">
        <f t="shared" si="99"/>
        <v>7.3400000000000007</v>
      </c>
    </row>
    <row r="1592" spans="1:35" x14ac:dyDescent="0.3">
      <c r="A1592" t="s">
        <v>9</v>
      </c>
      <c r="B1592" t="s">
        <v>961</v>
      </c>
      <c r="C1592">
        <v>99</v>
      </c>
      <c r="D1592">
        <v>25584685</v>
      </c>
      <c r="E1592" s="3">
        <f t="shared" si="96"/>
        <v>25.584685</v>
      </c>
      <c r="F1592" t="s">
        <v>205</v>
      </c>
      <c r="G1592" t="s">
        <v>1792</v>
      </c>
      <c r="H1592" t="s">
        <v>1789</v>
      </c>
      <c r="I1592" t="s">
        <v>1796</v>
      </c>
      <c r="J1592" t="s">
        <v>1788</v>
      </c>
      <c r="K1592" t="s">
        <v>918</v>
      </c>
      <c r="N1592" t="s">
        <v>3388</v>
      </c>
      <c r="O1592" t="s">
        <v>12</v>
      </c>
      <c r="P1592" t="s">
        <v>13</v>
      </c>
      <c r="Q1592" t="s">
        <v>24</v>
      </c>
      <c r="R1592" s="3">
        <f t="shared" si="97"/>
        <v>20</v>
      </c>
      <c r="S1592">
        <v>20000000</v>
      </c>
      <c r="T1592">
        <v>2007</v>
      </c>
      <c r="U1592">
        <v>5.9</v>
      </c>
      <c r="V1592" s="3">
        <f t="shared" si="98"/>
        <v>5.5846850000000003</v>
      </c>
      <c r="W1592" s="3"/>
      <c r="AH1592" t="str">
        <v>Michael Cristofer</v>
      </c>
      <c r="AI1592" s="4">
        <f t="shared" si="99"/>
        <v>6</v>
      </c>
    </row>
    <row r="1593" spans="1:35" x14ac:dyDescent="0.3">
      <c r="A1593" t="s">
        <v>111</v>
      </c>
      <c r="B1593" t="s">
        <v>1111</v>
      </c>
      <c r="C1593">
        <v>105</v>
      </c>
      <c r="D1593">
        <v>12583510</v>
      </c>
      <c r="E1593" s="3">
        <f t="shared" si="96"/>
        <v>12.58351</v>
      </c>
      <c r="F1593" t="s">
        <v>620</v>
      </c>
      <c r="N1593" t="s">
        <v>3389</v>
      </c>
      <c r="O1593" t="s">
        <v>12</v>
      </c>
      <c r="P1593" t="s">
        <v>13</v>
      </c>
      <c r="Q1593" t="s">
        <v>90</v>
      </c>
      <c r="R1593" s="3">
        <f t="shared" si="97"/>
        <v>7</v>
      </c>
      <c r="S1593">
        <v>7000000</v>
      </c>
      <c r="T1593">
        <v>2003</v>
      </c>
      <c r="U1593">
        <v>6</v>
      </c>
      <c r="V1593" s="3">
        <f t="shared" si="98"/>
        <v>5.5835100000000004</v>
      </c>
      <c r="W1593" s="3"/>
      <c r="AH1593" t="str">
        <v>Demian Lichtenstein</v>
      </c>
      <c r="AI1593" s="4">
        <f t="shared" si="99"/>
        <v>5.9</v>
      </c>
    </row>
    <row r="1594" spans="1:35" x14ac:dyDescent="0.3">
      <c r="A1594" t="s">
        <v>9</v>
      </c>
      <c r="B1594" t="s">
        <v>1125</v>
      </c>
      <c r="C1594">
        <v>100</v>
      </c>
      <c r="D1594">
        <v>20566327</v>
      </c>
      <c r="E1594" s="3">
        <f t="shared" si="96"/>
        <v>20.566327000000001</v>
      </c>
      <c r="F1594" t="s">
        <v>171</v>
      </c>
      <c r="G1594" t="s">
        <v>205</v>
      </c>
      <c r="N1594" t="s">
        <v>3390</v>
      </c>
      <c r="O1594" t="s">
        <v>12</v>
      </c>
      <c r="P1594" t="s">
        <v>13</v>
      </c>
      <c r="Q1594" t="s">
        <v>90</v>
      </c>
      <c r="R1594" s="3">
        <f t="shared" si="97"/>
        <v>15</v>
      </c>
      <c r="S1594">
        <v>15000000</v>
      </c>
      <c r="T1594">
        <v>2016</v>
      </c>
      <c r="U1594">
        <v>6.4</v>
      </c>
      <c r="V1594" s="3">
        <f t="shared" si="98"/>
        <v>5.5663270000000011</v>
      </c>
      <c r="W1594" s="3"/>
      <c r="AH1594" t="str">
        <v>Ulu Grosbard</v>
      </c>
      <c r="AI1594" s="4">
        <f t="shared" si="99"/>
        <v>6.3</v>
      </c>
    </row>
    <row r="1595" spans="1:35" x14ac:dyDescent="0.3">
      <c r="A1595" t="s">
        <v>9</v>
      </c>
      <c r="B1595" t="s">
        <v>58</v>
      </c>
      <c r="C1595">
        <v>98</v>
      </c>
      <c r="D1595">
        <v>35565975</v>
      </c>
      <c r="E1595" s="3">
        <f t="shared" si="96"/>
        <v>35.565975000000002</v>
      </c>
      <c r="F1595" t="s">
        <v>205</v>
      </c>
      <c r="G1595" t="s">
        <v>356</v>
      </c>
      <c r="H1595" t="s">
        <v>1788</v>
      </c>
      <c r="N1595" t="s">
        <v>3391</v>
      </c>
      <c r="O1595" t="s">
        <v>12</v>
      </c>
      <c r="P1595" t="s">
        <v>13</v>
      </c>
      <c r="Q1595" t="s">
        <v>14</v>
      </c>
      <c r="R1595" s="3">
        <f t="shared" si="97"/>
        <v>30</v>
      </c>
      <c r="S1595">
        <v>30000000</v>
      </c>
      <c r="T1595">
        <v>2011</v>
      </c>
      <c r="U1595">
        <v>6.1</v>
      </c>
      <c r="V1595" s="3">
        <f t="shared" si="98"/>
        <v>5.5659750000000017</v>
      </c>
      <c r="W1595" s="3"/>
      <c r="AH1595" t="str">
        <v>Lexi Alexander</v>
      </c>
      <c r="AI1595" s="4">
        <f t="shared" si="99"/>
        <v>6</v>
      </c>
    </row>
    <row r="1596" spans="1:35" x14ac:dyDescent="0.3">
      <c r="A1596" t="s">
        <v>9</v>
      </c>
      <c r="B1596" t="s">
        <v>168</v>
      </c>
      <c r="C1596">
        <v>106</v>
      </c>
      <c r="D1596">
        <v>45500797</v>
      </c>
      <c r="E1596" s="3">
        <f t="shared" si="96"/>
        <v>45.500796999999999</v>
      </c>
      <c r="F1596" t="s">
        <v>134</v>
      </c>
      <c r="G1596" t="s">
        <v>356</v>
      </c>
      <c r="H1596" t="s">
        <v>1788</v>
      </c>
      <c r="N1596" t="s">
        <v>3392</v>
      </c>
      <c r="O1596" t="s">
        <v>12</v>
      </c>
      <c r="P1596" t="s">
        <v>13</v>
      </c>
      <c r="Q1596" t="s">
        <v>14</v>
      </c>
      <c r="R1596" s="3">
        <f t="shared" si="97"/>
        <v>40</v>
      </c>
      <c r="S1596">
        <v>40000000</v>
      </c>
      <c r="T1596">
        <v>1992</v>
      </c>
      <c r="U1596">
        <v>6</v>
      </c>
      <c r="V1596" s="3">
        <f t="shared" si="98"/>
        <v>5.5007969999999986</v>
      </c>
      <c r="W1596" s="3"/>
      <c r="AH1596" t="str">
        <v>Richard Williams</v>
      </c>
      <c r="AI1596" s="4">
        <f t="shared" si="99"/>
        <v>7.2</v>
      </c>
    </row>
    <row r="1597" spans="1:35" x14ac:dyDescent="0.3">
      <c r="A1597" t="s">
        <v>9</v>
      </c>
      <c r="B1597" t="s">
        <v>101</v>
      </c>
      <c r="C1597">
        <v>145</v>
      </c>
      <c r="D1597">
        <v>55473600</v>
      </c>
      <c r="E1597" s="3">
        <f t="shared" si="96"/>
        <v>55.473599999999998</v>
      </c>
      <c r="F1597" t="s">
        <v>171</v>
      </c>
      <c r="G1597" t="s">
        <v>620</v>
      </c>
      <c r="H1597" t="s">
        <v>1787</v>
      </c>
      <c r="N1597" t="s">
        <v>3393</v>
      </c>
      <c r="O1597" t="s">
        <v>12</v>
      </c>
      <c r="P1597" t="s">
        <v>13</v>
      </c>
      <c r="Q1597" t="s">
        <v>90</v>
      </c>
      <c r="R1597" s="3">
        <f t="shared" si="97"/>
        <v>50</v>
      </c>
      <c r="S1597">
        <v>50000000</v>
      </c>
      <c r="T1597">
        <v>1992</v>
      </c>
      <c r="U1597">
        <v>6.4</v>
      </c>
      <c r="V1597" s="3">
        <f t="shared" si="98"/>
        <v>5.4735999999999976</v>
      </c>
      <c r="W1597" s="3"/>
      <c r="AH1597" t="str">
        <v>Jorge Blanco</v>
      </c>
      <c r="AI1597" s="4">
        <f t="shared" si="99"/>
        <v>6.1</v>
      </c>
    </row>
    <row r="1598" spans="1:35" x14ac:dyDescent="0.3">
      <c r="A1598" t="s">
        <v>9</v>
      </c>
      <c r="B1598" t="s">
        <v>1445</v>
      </c>
      <c r="C1598">
        <v>102</v>
      </c>
      <c r="D1598">
        <v>11434867</v>
      </c>
      <c r="E1598" s="3">
        <f t="shared" si="96"/>
        <v>11.434867000000001</v>
      </c>
      <c r="F1598" t="s">
        <v>356</v>
      </c>
      <c r="G1598" t="s">
        <v>1796</v>
      </c>
      <c r="H1598" t="s">
        <v>1788</v>
      </c>
      <c r="I1598" t="s">
        <v>918</v>
      </c>
      <c r="N1598" t="s">
        <v>3394</v>
      </c>
      <c r="O1598" t="s">
        <v>12</v>
      </c>
      <c r="P1598" t="s">
        <v>13</v>
      </c>
      <c r="Q1598" t="s">
        <v>14</v>
      </c>
      <c r="R1598" s="3">
        <f t="shared" si="97"/>
        <v>6</v>
      </c>
      <c r="S1598">
        <v>6000000</v>
      </c>
      <c r="T1598">
        <v>2012</v>
      </c>
      <c r="U1598">
        <v>7.1</v>
      </c>
      <c r="V1598" s="3">
        <f t="shared" si="98"/>
        <v>5.4348670000000006</v>
      </c>
      <c r="W1598" s="3"/>
      <c r="AH1598" t="str">
        <v>Paul Hunter</v>
      </c>
      <c r="AI1598" s="4">
        <f t="shared" si="99"/>
        <v>5.5</v>
      </c>
    </row>
    <row r="1599" spans="1:35" x14ac:dyDescent="0.3">
      <c r="A1599" t="s">
        <v>111</v>
      </c>
      <c r="B1599" t="s">
        <v>285</v>
      </c>
      <c r="C1599">
        <v>97</v>
      </c>
      <c r="D1599">
        <v>20433940</v>
      </c>
      <c r="E1599" s="3">
        <f t="shared" si="96"/>
        <v>20.43394</v>
      </c>
      <c r="F1599" t="s">
        <v>620</v>
      </c>
      <c r="N1599" t="s">
        <v>3395</v>
      </c>
      <c r="O1599" t="s">
        <v>12</v>
      </c>
      <c r="P1599" t="s">
        <v>49</v>
      </c>
      <c r="Q1599" t="s">
        <v>90</v>
      </c>
      <c r="R1599" s="3">
        <f t="shared" si="97"/>
        <v>15</v>
      </c>
      <c r="S1599">
        <v>15000000</v>
      </c>
      <c r="T1599">
        <v>2005</v>
      </c>
      <c r="U1599">
        <v>6.2</v>
      </c>
      <c r="V1599" s="3">
        <f t="shared" si="98"/>
        <v>5.4339399999999998</v>
      </c>
      <c r="W1599" s="3"/>
      <c r="AH1599" t="str">
        <v>Doug Lefler</v>
      </c>
      <c r="AI1599" s="4">
        <f t="shared" si="99"/>
        <v>5.4</v>
      </c>
    </row>
    <row r="1600" spans="1:35" x14ac:dyDescent="0.3">
      <c r="A1600" t="s">
        <v>9</v>
      </c>
      <c r="B1600" t="s">
        <v>1626</v>
      </c>
      <c r="C1600">
        <v>98</v>
      </c>
      <c r="D1600">
        <v>7369373</v>
      </c>
      <c r="E1600" s="3">
        <f t="shared" si="96"/>
        <v>7.3693730000000004</v>
      </c>
      <c r="F1600" t="s">
        <v>620</v>
      </c>
      <c r="G1600" t="s">
        <v>1796</v>
      </c>
      <c r="H1600" t="s">
        <v>918</v>
      </c>
      <c r="N1600" t="s">
        <v>3396</v>
      </c>
      <c r="O1600" t="s">
        <v>12</v>
      </c>
      <c r="P1600" t="s">
        <v>17</v>
      </c>
      <c r="Q1600" t="s">
        <v>90</v>
      </c>
      <c r="R1600" s="3">
        <f t="shared" si="97"/>
        <v>2</v>
      </c>
      <c r="S1600">
        <v>2000000</v>
      </c>
      <c r="T1600">
        <v>1986</v>
      </c>
      <c r="U1600">
        <v>5.7</v>
      </c>
      <c r="V1600" s="3">
        <f t="shared" si="98"/>
        <v>5.3693730000000004</v>
      </c>
      <c r="W1600" s="3"/>
      <c r="AH1600" t="str">
        <v>Vincent Ward</v>
      </c>
      <c r="AI1600" s="4">
        <f t="shared" si="99"/>
        <v>7</v>
      </c>
    </row>
    <row r="1601" spans="1:35" x14ac:dyDescent="0.3">
      <c r="A1601" t="s">
        <v>9</v>
      </c>
      <c r="B1601" t="s">
        <v>668</v>
      </c>
      <c r="C1601">
        <v>123</v>
      </c>
      <c r="D1601">
        <v>40334024</v>
      </c>
      <c r="E1601" s="3">
        <f t="shared" si="96"/>
        <v>40.334023999999999</v>
      </c>
      <c r="F1601" t="s">
        <v>205</v>
      </c>
      <c r="G1601" t="s">
        <v>1792</v>
      </c>
      <c r="H1601" t="s">
        <v>1788</v>
      </c>
      <c r="N1601" t="s">
        <v>3397</v>
      </c>
      <c r="O1601" t="s">
        <v>12</v>
      </c>
      <c r="P1601" t="s">
        <v>13</v>
      </c>
      <c r="Q1601" t="s">
        <v>14</v>
      </c>
      <c r="R1601" s="3">
        <f t="shared" si="97"/>
        <v>35</v>
      </c>
      <c r="S1601">
        <v>35000000</v>
      </c>
      <c r="T1601">
        <v>2001</v>
      </c>
      <c r="U1601">
        <v>6.2</v>
      </c>
      <c r="V1601" s="3">
        <f t="shared" si="98"/>
        <v>5.3340239999999994</v>
      </c>
      <c r="W1601" s="3"/>
      <c r="AH1601" t="str">
        <v>Marco Schnabel</v>
      </c>
      <c r="AI1601" s="4">
        <f t="shared" si="99"/>
        <v>3.8</v>
      </c>
    </row>
    <row r="1602" spans="1:35" x14ac:dyDescent="0.3">
      <c r="A1602" t="s">
        <v>9</v>
      </c>
      <c r="B1602" t="s">
        <v>404</v>
      </c>
      <c r="C1602">
        <v>91</v>
      </c>
      <c r="D1602">
        <v>17292381</v>
      </c>
      <c r="E1602" s="3">
        <f t="shared" ref="E1602:E1665" si="100">D1602/1000000</f>
        <v>17.292380999999999</v>
      </c>
      <c r="F1602" t="s">
        <v>205</v>
      </c>
      <c r="G1602" t="s">
        <v>1792</v>
      </c>
      <c r="H1602" t="s">
        <v>1789</v>
      </c>
      <c r="N1602" t="s">
        <v>3398</v>
      </c>
      <c r="O1602" t="s">
        <v>12</v>
      </c>
      <c r="P1602" t="s">
        <v>13</v>
      </c>
      <c r="Q1602" t="s">
        <v>24</v>
      </c>
      <c r="R1602" s="3">
        <f t="shared" ref="R1602:R1665" si="101">S1602/1000000</f>
        <v>12</v>
      </c>
      <c r="S1602">
        <v>12000000</v>
      </c>
      <c r="T1602">
        <v>2001</v>
      </c>
      <c r="U1602">
        <v>5.3</v>
      </c>
      <c r="V1602" s="3">
        <f t="shared" ref="V1602:V1665" si="102">E1602-R1602</f>
        <v>5.2923809999999989</v>
      </c>
      <c r="W1602" s="3"/>
      <c r="AH1602" t="str">
        <v>Jeb Stuart</v>
      </c>
      <c r="AI1602" s="4">
        <f t="shared" ref="AI1602:AI1660" si="103">AVERAGEIFS($U$2:$U$3724, $B$2:$B$3724, AH1602)</f>
        <v>6.4</v>
      </c>
    </row>
    <row r="1603" spans="1:35" x14ac:dyDescent="0.3">
      <c r="A1603" t="s">
        <v>9</v>
      </c>
      <c r="B1603" t="s">
        <v>775</v>
      </c>
      <c r="C1603">
        <v>100</v>
      </c>
      <c r="D1603">
        <v>35266619</v>
      </c>
      <c r="E1603" s="3">
        <f t="shared" si="100"/>
        <v>35.266618999999999</v>
      </c>
      <c r="F1603" t="s">
        <v>356</v>
      </c>
      <c r="G1603" t="s">
        <v>1786</v>
      </c>
      <c r="H1603" t="s">
        <v>620</v>
      </c>
      <c r="N1603" t="s">
        <v>3399</v>
      </c>
      <c r="O1603" t="s">
        <v>12</v>
      </c>
      <c r="P1603" t="s">
        <v>13</v>
      </c>
      <c r="Q1603" t="s">
        <v>90</v>
      </c>
      <c r="R1603" s="3">
        <f t="shared" si="101"/>
        <v>30</v>
      </c>
      <c r="S1603">
        <v>30000000</v>
      </c>
      <c r="T1603">
        <v>2013</v>
      </c>
      <c r="U1603">
        <v>5.9</v>
      </c>
      <c r="V1603" s="3">
        <f t="shared" si="102"/>
        <v>5.2666189999999986</v>
      </c>
      <c r="W1603" s="3"/>
      <c r="AH1603" t="str">
        <v>Hoyt Yeatman</v>
      </c>
      <c r="AI1603" s="4">
        <f t="shared" si="103"/>
        <v>5.0999999999999996</v>
      </c>
    </row>
    <row r="1604" spans="1:35" x14ac:dyDescent="0.3">
      <c r="A1604" t="s">
        <v>9</v>
      </c>
      <c r="B1604" t="s">
        <v>71</v>
      </c>
      <c r="C1604">
        <v>89</v>
      </c>
      <c r="D1604">
        <v>5739376</v>
      </c>
      <c r="E1604" s="3">
        <f t="shared" si="100"/>
        <v>5.739376</v>
      </c>
      <c r="F1604" t="s">
        <v>205</v>
      </c>
      <c r="G1604" t="s">
        <v>356</v>
      </c>
      <c r="N1604" t="s">
        <v>3400</v>
      </c>
      <c r="O1604" t="s">
        <v>12</v>
      </c>
      <c r="P1604" t="s">
        <v>13</v>
      </c>
      <c r="Q1604" t="s">
        <v>90</v>
      </c>
      <c r="R1604" s="3">
        <f t="shared" si="101"/>
        <v>0.5</v>
      </c>
      <c r="S1604">
        <v>500000</v>
      </c>
      <c r="T1604">
        <v>2003</v>
      </c>
      <c r="U1604">
        <v>7.7</v>
      </c>
      <c r="V1604" s="3">
        <f t="shared" si="102"/>
        <v>5.239376</v>
      </c>
      <c r="W1604" s="3"/>
      <c r="AH1604" t="str">
        <v>Yimou Zhang</v>
      </c>
      <c r="AI1604" s="4">
        <f t="shared" si="103"/>
        <v>7.5250000000000004</v>
      </c>
    </row>
    <row r="1605" spans="1:35" x14ac:dyDescent="0.3">
      <c r="A1605" t="s">
        <v>9</v>
      </c>
      <c r="B1605" t="s">
        <v>858</v>
      </c>
      <c r="C1605">
        <v>94</v>
      </c>
      <c r="D1605">
        <v>30222640</v>
      </c>
      <c r="E1605" s="3">
        <f t="shared" si="100"/>
        <v>30.222639999999998</v>
      </c>
      <c r="F1605" t="s">
        <v>356</v>
      </c>
      <c r="G1605" t="s">
        <v>1798</v>
      </c>
      <c r="H1605" t="s">
        <v>1788</v>
      </c>
      <c r="N1605" t="s">
        <v>3401</v>
      </c>
      <c r="O1605" t="s">
        <v>12</v>
      </c>
      <c r="P1605" t="s">
        <v>13</v>
      </c>
      <c r="Q1605" t="s">
        <v>14</v>
      </c>
      <c r="R1605" s="3">
        <f t="shared" si="101"/>
        <v>25</v>
      </c>
      <c r="S1605">
        <v>25000000</v>
      </c>
      <c r="T1605">
        <v>2003</v>
      </c>
      <c r="U1605">
        <v>5.3</v>
      </c>
      <c r="V1605" s="3">
        <f t="shared" si="102"/>
        <v>5.2226399999999984</v>
      </c>
      <c r="W1605" s="3"/>
      <c r="AH1605" t="str">
        <v>Paul Bolger</v>
      </c>
      <c r="AI1605" s="4">
        <f t="shared" si="103"/>
        <v>4.5</v>
      </c>
    </row>
    <row r="1606" spans="1:35" x14ac:dyDescent="0.3">
      <c r="A1606" t="s">
        <v>9</v>
      </c>
      <c r="B1606" t="s">
        <v>971</v>
      </c>
      <c r="C1606">
        <v>117</v>
      </c>
      <c r="D1606">
        <v>20218921</v>
      </c>
      <c r="E1606" s="3">
        <f t="shared" si="100"/>
        <v>20.218921000000002</v>
      </c>
      <c r="F1606" t="s">
        <v>356</v>
      </c>
      <c r="G1606" t="s">
        <v>1798</v>
      </c>
      <c r="N1606" t="s">
        <v>3402</v>
      </c>
      <c r="O1606" t="s">
        <v>12</v>
      </c>
      <c r="P1606" t="s">
        <v>1126</v>
      </c>
      <c r="Q1606" t="s">
        <v>14</v>
      </c>
      <c r="R1606" s="3">
        <f t="shared" si="101"/>
        <v>15</v>
      </c>
      <c r="S1606">
        <v>15000000</v>
      </c>
      <c r="T1606">
        <v>2010</v>
      </c>
      <c r="U1606">
        <v>6.3</v>
      </c>
      <c r="V1606" s="3">
        <f t="shared" si="102"/>
        <v>5.2189210000000017</v>
      </c>
      <c r="W1606" s="3"/>
      <c r="AH1606" t="str">
        <v>Kerry Conran</v>
      </c>
      <c r="AI1606" s="4">
        <f t="shared" si="103"/>
        <v>6.1</v>
      </c>
    </row>
    <row r="1607" spans="1:35" x14ac:dyDescent="0.3">
      <c r="A1607" t="s">
        <v>9</v>
      </c>
      <c r="B1607" t="s">
        <v>1565</v>
      </c>
      <c r="C1607">
        <v>81</v>
      </c>
      <c r="D1607">
        <v>5228617</v>
      </c>
      <c r="E1607" s="3">
        <f t="shared" si="100"/>
        <v>5.2286169999999998</v>
      </c>
      <c r="F1607" t="s">
        <v>205</v>
      </c>
      <c r="N1607" t="s">
        <v>3403</v>
      </c>
      <c r="O1607" t="s">
        <v>12</v>
      </c>
      <c r="P1607" t="s">
        <v>13</v>
      </c>
      <c r="Q1607" t="s">
        <v>90</v>
      </c>
      <c r="R1607" s="3">
        <f t="shared" si="101"/>
        <v>0.1</v>
      </c>
      <c r="S1607">
        <v>100000</v>
      </c>
      <c r="T1607">
        <v>1987</v>
      </c>
      <c r="U1607">
        <v>7</v>
      </c>
      <c r="V1607" s="3">
        <f t="shared" si="102"/>
        <v>5.1286170000000002</v>
      </c>
      <c r="W1607" s="3"/>
      <c r="AH1607" t="str">
        <v>Joseph Ruben</v>
      </c>
      <c r="AI1607" s="4">
        <f t="shared" si="103"/>
        <v>5.6</v>
      </c>
    </row>
    <row r="1608" spans="1:35" x14ac:dyDescent="0.3">
      <c r="A1608" t="s">
        <v>9</v>
      </c>
      <c r="B1608" t="s">
        <v>832</v>
      </c>
      <c r="C1608">
        <v>109</v>
      </c>
      <c r="D1608">
        <v>8114507</v>
      </c>
      <c r="E1608" s="3">
        <f t="shared" si="100"/>
        <v>8.1145069999999997</v>
      </c>
      <c r="F1608" t="s">
        <v>356</v>
      </c>
      <c r="G1608" t="s">
        <v>1788</v>
      </c>
      <c r="N1608" t="s">
        <v>3404</v>
      </c>
      <c r="O1608" t="s">
        <v>12</v>
      </c>
      <c r="P1608" t="s">
        <v>13</v>
      </c>
      <c r="Q1608" t="s">
        <v>90</v>
      </c>
      <c r="R1608" s="3">
        <f t="shared" si="101"/>
        <v>3</v>
      </c>
      <c r="S1608">
        <v>3000000</v>
      </c>
      <c r="T1608">
        <v>2013</v>
      </c>
      <c r="U1608">
        <v>7.9</v>
      </c>
      <c r="V1608" s="3">
        <f t="shared" si="102"/>
        <v>5.1145069999999997</v>
      </c>
      <c r="W1608" s="3"/>
      <c r="AH1608" t="str">
        <v>Bille August</v>
      </c>
      <c r="AI1608" s="4">
        <f t="shared" si="103"/>
        <v>6.4</v>
      </c>
    </row>
    <row r="1609" spans="1:35" x14ac:dyDescent="0.3">
      <c r="A1609" t="s">
        <v>9</v>
      </c>
      <c r="B1609" t="s">
        <v>1407</v>
      </c>
      <c r="C1609">
        <v>100</v>
      </c>
      <c r="D1609">
        <v>12610552</v>
      </c>
      <c r="E1609" s="3">
        <f t="shared" si="100"/>
        <v>12.610552</v>
      </c>
      <c r="F1609" t="s">
        <v>171</v>
      </c>
      <c r="G1609" t="s">
        <v>134</v>
      </c>
      <c r="H1609" t="s">
        <v>1786</v>
      </c>
      <c r="I1609" t="s">
        <v>1787</v>
      </c>
      <c r="J1609" t="s">
        <v>918</v>
      </c>
      <c r="N1609" t="s">
        <v>3405</v>
      </c>
      <c r="O1609" t="s">
        <v>12</v>
      </c>
      <c r="P1609" t="s">
        <v>13</v>
      </c>
      <c r="Q1609" t="s">
        <v>14</v>
      </c>
      <c r="R1609" s="3">
        <f t="shared" si="101"/>
        <v>7.5</v>
      </c>
      <c r="S1609">
        <v>7500000</v>
      </c>
      <c r="T1609">
        <v>1999</v>
      </c>
      <c r="U1609">
        <v>3.5</v>
      </c>
      <c r="V1609" s="3">
        <f t="shared" si="102"/>
        <v>5.1105520000000002</v>
      </c>
      <c r="W1609" s="3"/>
      <c r="AH1609" t="str">
        <v>Charles S. Dutton</v>
      </c>
      <c r="AI1609" s="4">
        <f t="shared" si="103"/>
        <v>5.3</v>
      </c>
    </row>
    <row r="1610" spans="1:35" x14ac:dyDescent="0.3">
      <c r="A1610" t="s">
        <v>9</v>
      </c>
      <c r="B1610" t="s">
        <v>35</v>
      </c>
      <c r="C1610">
        <v>164</v>
      </c>
      <c r="D1610">
        <v>255108370</v>
      </c>
      <c r="E1610" s="3">
        <f t="shared" si="100"/>
        <v>255.10837000000001</v>
      </c>
      <c r="F1610" t="s">
        <v>134</v>
      </c>
      <c r="G1610" t="s">
        <v>1786</v>
      </c>
      <c r="N1610" t="s">
        <v>3406</v>
      </c>
      <c r="O1610" t="s">
        <v>12</v>
      </c>
      <c r="P1610" t="s">
        <v>36</v>
      </c>
      <c r="Q1610" t="s">
        <v>14</v>
      </c>
      <c r="R1610" s="3">
        <f t="shared" si="101"/>
        <v>250</v>
      </c>
      <c r="S1610">
        <v>250000000</v>
      </c>
      <c r="T1610">
        <v>2014</v>
      </c>
      <c r="U1610">
        <v>7.5</v>
      </c>
      <c r="V1610" s="3">
        <f t="shared" si="102"/>
        <v>5.1083700000000078</v>
      </c>
      <c r="W1610" s="3"/>
      <c r="AH1610" t="str">
        <v>Akiva Schaffer</v>
      </c>
      <c r="AI1610" s="4">
        <f t="shared" si="103"/>
        <v>5.7</v>
      </c>
    </row>
    <row r="1611" spans="1:35" x14ac:dyDescent="0.3">
      <c r="A1611" t="s">
        <v>9</v>
      </c>
      <c r="B1611" t="s">
        <v>967</v>
      </c>
      <c r="C1611">
        <v>90</v>
      </c>
      <c r="D1611">
        <v>25077977</v>
      </c>
      <c r="E1611" s="3">
        <f t="shared" si="100"/>
        <v>25.077977000000001</v>
      </c>
      <c r="F1611" t="s">
        <v>134</v>
      </c>
      <c r="G1611" t="s">
        <v>1790</v>
      </c>
      <c r="H1611" t="s">
        <v>205</v>
      </c>
      <c r="I1611" t="s">
        <v>1789</v>
      </c>
      <c r="J1611" t="s">
        <v>1788</v>
      </c>
      <c r="N1611" t="s">
        <v>3407</v>
      </c>
      <c r="O1611" t="s">
        <v>12</v>
      </c>
      <c r="P1611" t="s">
        <v>13</v>
      </c>
      <c r="Q1611" t="s">
        <v>24</v>
      </c>
      <c r="R1611" s="3">
        <f t="shared" si="101"/>
        <v>20</v>
      </c>
      <c r="S1611">
        <v>20000000</v>
      </c>
      <c r="T1611">
        <v>2010</v>
      </c>
      <c r="U1611">
        <v>5.3</v>
      </c>
      <c r="V1611" s="3">
        <f t="shared" si="102"/>
        <v>5.0779770000000006</v>
      </c>
      <c r="W1611" s="3"/>
      <c r="AH1611" t="str">
        <v>Patrick Gilmore</v>
      </c>
      <c r="AI1611" s="4">
        <f t="shared" si="103"/>
        <v>6.7</v>
      </c>
    </row>
    <row r="1612" spans="1:35" x14ac:dyDescent="0.3">
      <c r="A1612" t="s">
        <v>9</v>
      </c>
      <c r="B1612" t="s">
        <v>1062</v>
      </c>
      <c r="C1612">
        <v>101</v>
      </c>
      <c r="D1612">
        <v>8243880</v>
      </c>
      <c r="E1612" s="3">
        <f t="shared" si="100"/>
        <v>8.2438800000000008</v>
      </c>
      <c r="F1612" t="s">
        <v>1792</v>
      </c>
      <c r="G1612" t="s">
        <v>356</v>
      </c>
      <c r="H1612" t="s">
        <v>1786</v>
      </c>
      <c r="I1612" t="s">
        <v>1788</v>
      </c>
      <c r="N1612" t="s">
        <v>3408</v>
      </c>
      <c r="O1612" t="s">
        <v>12</v>
      </c>
      <c r="P1612" t="s">
        <v>13</v>
      </c>
      <c r="Q1612" t="s">
        <v>90</v>
      </c>
      <c r="R1612" s="3">
        <f t="shared" si="101"/>
        <v>3.2</v>
      </c>
      <c r="S1612">
        <v>3200000</v>
      </c>
      <c r="T1612">
        <v>2003</v>
      </c>
      <c r="U1612">
        <v>7</v>
      </c>
      <c r="V1612" s="3">
        <f t="shared" si="102"/>
        <v>5.0438800000000006</v>
      </c>
      <c r="W1612" s="3"/>
      <c r="AH1612" t="str">
        <v>Wilson Yip</v>
      </c>
      <c r="AI1612" s="4">
        <f t="shared" si="103"/>
        <v>7.2</v>
      </c>
    </row>
    <row r="1613" spans="1:35" x14ac:dyDescent="0.3">
      <c r="A1613" t="s">
        <v>9</v>
      </c>
      <c r="B1613" t="s">
        <v>815</v>
      </c>
      <c r="C1613">
        <v>88</v>
      </c>
      <c r="D1613">
        <v>17016190</v>
      </c>
      <c r="E1613" s="3">
        <f t="shared" si="100"/>
        <v>17.016190000000002</v>
      </c>
      <c r="F1613" t="s">
        <v>205</v>
      </c>
      <c r="G1613" t="s">
        <v>1786</v>
      </c>
      <c r="H1613" t="s">
        <v>620</v>
      </c>
      <c r="I1613" t="s">
        <v>918</v>
      </c>
      <c r="N1613" t="s">
        <v>3409</v>
      </c>
      <c r="O1613" t="s">
        <v>12</v>
      </c>
      <c r="P1613" t="s">
        <v>816</v>
      </c>
      <c r="Q1613" t="s">
        <v>90</v>
      </c>
      <c r="R1613" s="3">
        <f t="shared" si="101"/>
        <v>12</v>
      </c>
      <c r="S1613">
        <v>12000000</v>
      </c>
      <c r="T1613">
        <v>2004</v>
      </c>
      <c r="U1613">
        <v>4.9000000000000004</v>
      </c>
      <c r="V1613" s="3">
        <f t="shared" si="102"/>
        <v>5.0161900000000017</v>
      </c>
      <c r="W1613" s="3"/>
      <c r="AH1613" t="str">
        <v>Joon-ho Bong</v>
      </c>
      <c r="AI1613" s="4">
        <f t="shared" si="103"/>
        <v>7</v>
      </c>
    </row>
    <row r="1614" spans="1:35" x14ac:dyDescent="0.3">
      <c r="A1614" t="s">
        <v>9</v>
      </c>
      <c r="B1614" t="s">
        <v>476</v>
      </c>
      <c r="C1614">
        <v>124</v>
      </c>
      <c r="D1614">
        <v>30012990</v>
      </c>
      <c r="E1614" s="3">
        <f t="shared" si="100"/>
        <v>30.012989999999999</v>
      </c>
      <c r="F1614" t="s">
        <v>1793</v>
      </c>
      <c r="G1614" t="s">
        <v>356</v>
      </c>
      <c r="H1614" t="s">
        <v>1794</v>
      </c>
      <c r="N1614" t="s">
        <v>3410</v>
      </c>
      <c r="O1614" t="s">
        <v>12</v>
      </c>
      <c r="P1614" t="s">
        <v>17</v>
      </c>
      <c r="Q1614" t="s">
        <v>90</v>
      </c>
      <c r="R1614" s="3">
        <f t="shared" si="101"/>
        <v>25</v>
      </c>
      <c r="S1614">
        <v>25000000</v>
      </c>
      <c r="T1614">
        <v>1998</v>
      </c>
      <c r="U1614">
        <v>7.5</v>
      </c>
      <c r="V1614" s="3">
        <f t="shared" si="102"/>
        <v>5.0129899999999985</v>
      </c>
      <c r="W1614" s="3"/>
      <c r="AH1614" t="str">
        <v>Roland JoffÃ©</v>
      </c>
      <c r="AI1614" s="4">
        <f t="shared" si="103"/>
        <v>5.5</v>
      </c>
    </row>
    <row r="1615" spans="1:35" x14ac:dyDescent="0.3">
      <c r="A1615" t="s">
        <v>9</v>
      </c>
      <c r="B1615" t="s">
        <v>214</v>
      </c>
      <c r="C1615">
        <v>107</v>
      </c>
      <c r="D1615">
        <v>18004225</v>
      </c>
      <c r="E1615" s="3">
        <f t="shared" si="100"/>
        <v>18.004225000000002</v>
      </c>
      <c r="F1615" t="s">
        <v>205</v>
      </c>
      <c r="G1615" t="s">
        <v>356</v>
      </c>
      <c r="H1615" t="s">
        <v>1788</v>
      </c>
      <c r="N1615" t="s">
        <v>3411</v>
      </c>
      <c r="O1615" t="s">
        <v>12</v>
      </c>
      <c r="P1615" t="s">
        <v>13</v>
      </c>
      <c r="Q1615" t="s">
        <v>14</v>
      </c>
      <c r="R1615" s="3">
        <f t="shared" si="101"/>
        <v>13</v>
      </c>
      <c r="S1615">
        <v>13000000</v>
      </c>
      <c r="T1615">
        <v>2013</v>
      </c>
      <c r="U1615">
        <v>5.7</v>
      </c>
      <c r="V1615" s="3">
        <f t="shared" si="102"/>
        <v>5.0042250000000017</v>
      </c>
      <c r="W1615" s="3"/>
      <c r="AH1615" t="str">
        <v>Johnnie To</v>
      </c>
      <c r="AI1615" s="4">
        <f t="shared" si="103"/>
        <v>7.3</v>
      </c>
    </row>
    <row r="1616" spans="1:35" x14ac:dyDescent="0.3">
      <c r="A1616" t="s">
        <v>9</v>
      </c>
      <c r="B1616" t="s">
        <v>548</v>
      </c>
      <c r="C1616">
        <v>99</v>
      </c>
      <c r="D1616">
        <v>33000377</v>
      </c>
      <c r="E1616" s="3">
        <f t="shared" si="100"/>
        <v>33.000377</v>
      </c>
      <c r="F1616" t="s">
        <v>171</v>
      </c>
      <c r="G1616" t="s">
        <v>1786</v>
      </c>
      <c r="H1616" t="s">
        <v>620</v>
      </c>
      <c r="I1616" t="s">
        <v>918</v>
      </c>
      <c r="N1616" t="s">
        <v>3412</v>
      </c>
      <c r="O1616" t="s">
        <v>12</v>
      </c>
      <c r="P1616" t="s">
        <v>13</v>
      </c>
      <c r="Q1616" t="s">
        <v>90</v>
      </c>
      <c r="R1616" s="3">
        <f t="shared" si="101"/>
        <v>28</v>
      </c>
      <c r="S1616">
        <v>28000000</v>
      </c>
      <c r="T1616">
        <v>2000</v>
      </c>
      <c r="U1616">
        <v>4.9000000000000004</v>
      </c>
      <c r="V1616" s="3">
        <f t="shared" si="102"/>
        <v>5.0003770000000003</v>
      </c>
      <c r="W1616" s="3"/>
      <c r="AH1616" t="str">
        <v>Jean-Marie PoirÃ©</v>
      </c>
      <c r="AI1616" s="4">
        <f t="shared" si="103"/>
        <v>6.4</v>
      </c>
    </row>
    <row r="1617" spans="1:35" x14ac:dyDescent="0.3">
      <c r="A1617" t="s">
        <v>9</v>
      </c>
      <c r="B1617" t="s">
        <v>515</v>
      </c>
      <c r="C1617">
        <v>113</v>
      </c>
      <c r="D1617">
        <v>54997476</v>
      </c>
      <c r="E1617" s="3">
        <f t="shared" si="100"/>
        <v>54.997475999999999</v>
      </c>
      <c r="F1617" t="s">
        <v>1792</v>
      </c>
      <c r="G1617" t="s">
        <v>356</v>
      </c>
      <c r="H1617" t="s">
        <v>1796</v>
      </c>
      <c r="I1617" t="s">
        <v>918</v>
      </c>
      <c r="N1617" t="s">
        <v>3413</v>
      </c>
      <c r="O1617" t="s">
        <v>12</v>
      </c>
      <c r="P1617" t="s">
        <v>13</v>
      </c>
      <c r="Q1617" t="s">
        <v>90</v>
      </c>
      <c r="R1617" s="3">
        <f t="shared" si="101"/>
        <v>50</v>
      </c>
      <c r="S1617">
        <v>50000000</v>
      </c>
      <c r="T1617">
        <v>2001</v>
      </c>
      <c r="U1617">
        <v>6.3</v>
      </c>
      <c r="V1617" s="3">
        <f t="shared" si="102"/>
        <v>4.9974759999999989</v>
      </c>
      <c r="W1617" s="3"/>
      <c r="AH1617" t="str">
        <v>Kinka Usher</v>
      </c>
      <c r="AI1617" s="4">
        <f t="shared" si="103"/>
        <v>6</v>
      </c>
    </row>
    <row r="1618" spans="1:35" x14ac:dyDescent="0.3">
      <c r="A1618" t="s">
        <v>9</v>
      </c>
      <c r="B1618" t="s">
        <v>1691</v>
      </c>
      <c r="C1618">
        <v>95</v>
      </c>
      <c r="D1618">
        <v>5997134</v>
      </c>
      <c r="E1618" s="3">
        <f t="shared" si="100"/>
        <v>5.997134</v>
      </c>
      <c r="F1618" t="s">
        <v>1793</v>
      </c>
      <c r="G1618" t="s">
        <v>205</v>
      </c>
      <c r="H1618" t="s">
        <v>356</v>
      </c>
      <c r="I1618" t="s">
        <v>1788</v>
      </c>
      <c r="N1618" t="s">
        <v>3414</v>
      </c>
      <c r="O1618" t="s">
        <v>12</v>
      </c>
      <c r="P1618" t="s">
        <v>13</v>
      </c>
      <c r="Q1618" t="s">
        <v>90</v>
      </c>
      <c r="R1618" s="3">
        <f t="shared" si="101"/>
        <v>1</v>
      </c>
      <c r="S1618">
        <v>1000000</v>
      </c>
      <c r="T1618">
        <v>2012</v>
      </c>
      <c r="U1618">
        <v>7.2</v>
      </c>
      <c r="V1618" s="3">
        <f t="shared" si="102"/>
        <v>4.997134</v>
      </c>
      <c r="W1618" s="3"/>
      <c r="AH1618" t="str">
        <v>Byron Howard</v>
      </c>
      <c r="AI1618" s="4">
        <f t="shared" si="103"/>
        <v>6.9</v>
      </c>
    </row>
    <row r="1619" spans="1:35" x14ac:dyDescent="0.3">
      <c r="A1619" t="s">
        <v>9</v>
      </c>
      <c r="B1619" t="s">
        <v>145</v>
      </c>
      <c r="C1619">
        <v>127</v>
      </c>
      <c r="D1619">
        <v>124976634</v>
      </c>
      <c r="E1619" s="3">
        <f t="shared" si="100"/>
        <v>124.976634</v>
      </c>
      <c r="F1619" t="s">
        <v>134</v>
      </c>
      <c r="G1619" t="s">
        <v>356</v>
      </c>
      <c r="H1619" t="s">
        <v>1786</v>
      </c>
      <c r="N1619" t="s">
        <v>3415</v>
      </c>
      <c r="O1619" t="s">
        <v>12</v>
      </c>
      <c r="P1619" t="s">
        <v>13</v>
      </c>
      <c r="Q1619" t="s">
        <v>24</v>
      </c>
      <c r="R1619" s="3">
        <f t="shared" si="101"/>
        <v>120</v>
      </c>
      <c r="S1619">
        <v>120000000</v>
      </c>
      <c r="T1619">
        <v>2012</v>
      </c>
      <c r="U1619">
        <v>8</v>
      </c>
      <c r="V1619" s="3">
        <f t="shared" si="102"/>
        <v>4.9766340000000042</v>
      </c>
      <c r="W1619" s="3"/>
      <c r="AH1619" t="str">
        <v>Elaine May</v>
      </c>
      <c r="AI1619" s="4">
        <f t="shared" si="103"/>
        <v>4.2</v>
      </c>
    </row>
    <row r="1620" spans="1:35" x14ac:dyDescent="0.3">
      <c r="A1620" t="s">
        <v>9</v>
      </c>
      <c r="B1620" t="s">
        <v>1025</v>
      </c>
      <c r="C1620">
        <v>109</v>
      </c>
      <c r="D1620">
        <v>22927390</v>
      </c>
      <c r="E1620" s="3">
        <f t="shared" si="100"/>
        <v>22.927389999999999</v>
      </c>
      <c r="F1620" t="s">
        <v>356</v>
      </c>
      <c r="G1620" t="s">
        <v>1788</v>
      </c>
      <c r="N1620" t="s">
        <v>3416</v>
      </c>
      <c r="O1620" t="s">
        <v>12</v>
      </c>
      <c r="P1620" t="s">
        <v>13</v>
      </c>
      <c r="Q1620" t="s">
        <v>14</v>
      </c>
      <c r="R1620" s="3">
        <f t="shared" si="101"/>
        <v>18</v>
      </c>
      <c r="S1620">
        <v>18000000</v>
      </c>
      <c r="T1620">
        <v>2009</v>
      </c>
      <c r="U1620">
        <v>5.6</v>
      </c>
      <c r="V1620" s="3">
        <f t="shared" si="102"/>
        <v>4.927389999999999</v>
      </c>
      <c r="W1620" s="3"/>
      <c r="AH1620" t="str">
        <v>Karey Kirkpatrick</v>
      </c>
      <c r="AI1620" s="4">
        <f t="shared" si="103"/>
        <v>5.6</v>
      </c>
    </row>
    <row r="1621" spans="1:35" x14ac:dyDescent="0.3">
      <c r="A1621" t="s">
        <v>9</v>
      </c>
      <c r="B1621" t="s">
        <v>803</v>
      </c>
      <c r="C1621">
        <v>142</v>
      </c>
      <c r="D1621">
        <v>6100000</v>
      </c>
      <c r="E1621" s="3">
        <f t="shared" si="100"/>
        <v>6.1</v>
      </c>
      <c r="F1621" t="s">
        <v>1304</v>
      </c>
      <c r="N1621" t="s">
        <v>3417</v>
      </c>
      <c r="O1621" t="s">
        <v>878</v>
      </c>
      <c r="P1621" t="s">
        <v>674</v>
      </c>
      <c r="Q1621" t="s">
        <v>591</v>
      </c>
      <c r="R1621" s="3">
        <f t="shared" si="101"/>
        <v>1.2</v>
      </c>
      <c r="S1621">
        <v>1200000</v>
      </c>
      <c r="T1621">
        <v>1966</v>
      </c>
      <c r="U1621">
        <v>8.9</v>
      </c>
      <c r="V1621" s="3">
        <f t="shared" si="102"/>
        <v>4.8999999999999995</v>
      </c>
      <c r="W1621" s="3"/>
      <c r="AH1621" t="str">
        <v>Sngmoo Lee</v>
      </c>
      <c r="AI1621" s="4">
        <f t="shared" si="103"/>
        <v>6.3</v>
      </c>
    </row>
    <row r="1622" spans="1:35" x14ac:dyDescent="0.3">
      <c r="A1622" t="s">
        <v>9</v>
      </c>
      <c r="B1622" t="s">
        <v>1579</v>
      </c>
      <c r="C1622">
        <v>95</v>
      </c>
      <c r="D1622">
        <v>7888703</v>
      </c>
      <c r="E1622" s="3">
        <f t="shared" si="100"/>
        <v>7.8887029999999996</v>
      </c>
      <c r="F1622" t="s">
        <v>205</v>
      </c>
      <c r="G1622" t="s">
        <v>1786</v>
      </c>
      <c r="N1622" t="s">
        <v>3418</v>
      </c>
      <c r="O1622" t="s">
        <v>12</v>
      </c>
      <c r="P1622" t="s">
        <v>13</v>
      </c>
      <c r="Q1622" t="s">
        <v>24</v>
      </c>
      <c r="R1622" s="3">
        <f t="shared" si="101"/>
        <v>3</v>
      </c>
      <c r="S1622">
        <v>3000000</v>
      </c>
      <c r="T1622">
        <v>1987</v>
      </c>
      <c r="U1622">
        <v>3.2</v>
      </c>
      <c r="V1622" s="3">
        <f t="shared" si="102"/>
        <v>4.8887029999999996</v>
      </c>
      <c r="W1622" s="3"/>
      <c r="AH1622" t="str">
        <v>Costa-Gavras</v>
      </c>
      <c r="AI1622" s="4">
        <f t="shared" si="103"/>
        <v>6.75</v>
      </c>
    </row>
    <row r="1623" spans="1:35" x14ac:dyDescent="0.3">
      <c r="A1623" t="s">
        <v>111</v>
      </c>
      <c r="B1623" t="s">
        <v>62</v>
      </c>
      <c r="C1623">
        <v>127</v>
      </c>
      <c r="D1623">
        <v>57386369</v>
      </c>
      <c r="E1623" s="3">
        <f t="shared" si="100"/>
        <v>57.386369000000002</v>
      </c>
      <c r="F1623" t="s">
        <v>356</v>
      </c>
      <c r="G1623" t="s">
        <v>1791</v>
      </c>
      <c r="H1623" t="s">
        <v>1788</v>
      </c>
      <c r="N1623" t="s">
        <v>3419</v>
      </c>
      <c r="O1623" t="s">
        <v>12</v>
      </c>
      <c r="P1623" t="s">
        <v>13</v>
      </c>
      <c r="Q1623" t="s">
        <v>14</v>
      </c>
      <c r="R1623" s="3">
        <f t="shared" si="101"/>
        <v>52.5</v>
      </c>
      <c r="S1623">
        <v>52500000</v>
      </c>
      <c r="T1623">
        <v>2001</v>
      </c>
      <c r="U1623">
        <v>7.6</v>
      </c>
      <c r="V1623" s="3">
        <f t="shared" si="102"/>
        <v>4.886369000000002</v>
      </c>
      <c r="W1623" s="3"/>
      <c r="AH1623" t="str">
        <v>Marc F. Adler</v>
      </c>
      <c r="AI1623" s="4">
        <f t="shared" si="103"/>
        <v>4.4000000000000004</v>
      </c>
    </row>
    <row r="1624" spans="1:35" x14ac:dyDescent="0.3">
      <c r="A1624" t="s">
        <v>9</v>
      </c>
      <c r="B1624" t="s">
        <v>179</v>
      </c>
      <c r="C1624">
        <v>127</v>
      </c>
      <c r="D1624">
        <v>28871190</v>
      </c>
      <c r="E1624" s="3">
        <f t="shared" si="100"/>
        <v>28.871189999999999</v>
      </c>
      <c r="F1624" t="s">
        <v>1793</v>
      </c>
      <c r="G1624" t="s">
        <v>356</v>
      </c>
      <c r="N1624" t="s">
        <v>3420</v>
      </c>
      <c r="O1624" t="s">
        <v>12</v>
      </c>
      <c r="P1624" t="s">
        <v>13</v>
      </c>
      <c r="Q1624" t="s">
        <v>90</v>
      </c>
      <c r="R1624" s="3">
        <f t="shared" si="101"/>
        <v>24</v>
      </c>
      <c r="S1624">
        <v>24000000</v>
      </c>
      <c r="T1624">
        <v>1999</v>
      </c>
      <c r="U1624">
        <v>7.3</v>
      </c>
      <c r="V1624" s="3">
        <f t="shared" si="102"/>
        <v>4.8711899999999986</v>
      </c>
      <c r="W1624" s="3"/>
      <c r="AH1624" t="str">
        <v>Peter Ho-Sun Chan</v>
      </c>
      <c r="AI1624" s="4">
        <f t="shared" si="103"/>
        <v>7.1</v>
      </c>
    </row>
    <row r="1625" spans="1:35" x14ac:dyDescent="0.3">
      <c r="A1625" t="s">
        <v>9</v>
      </c>
      <c r="B1625" t="s">
        <v>823</v>
      </c>
      <c r="C1625">
        <v>110</v>
      </c>
      <c r="D1625">
        <v>24848292</v>
      </c>
      <c r="E1625" s="3">
        <f t="shared" si="100"/>
        <v>24.848292000000001</v>
      </c>
      <c r="F1625" t="s">
        <v>171</v>
      </c>
      <c r="G1625" t="s">
        <v>356</v>
      </c>
      <c r="H1625" t="s">
        <v>1797</v>
      </c>
      <c r="N1625" t="s">
        <v>3421</v>
      </c>
      <c r="O1625" t="s">
        <v>12</v>
      </c>
      <c r="P1625" t="s">
        <v>13</v>
      </c>
      <c r="Q1625" t="s">
        <v>14</v>
      </c>
      <c r="R1625" s="3">
        <f t="shared" si="101"/>
        <v>20</v>
      </c>
      <c r="S1625">
        <v>20000000</v>
      </c>
      <c r="T1625">
        <v>2008</v>
      </c>
      <c r="U1625">
        <v>6.6</v>
      </c>
      <c r="V1625" s="3">
        <f t="shared" si="102"/>
        <v>4.8482920000000007</v>
      </c>
      <c r="W1625" s="3"/>
      <c r="AH1625" t="str">
        <v>Ash Brannon</v>
      </c>
      <c r="AI1625" s="4">
        <f t="shared" si="103"/>
        <v>6.8</v>
      </c>
    </row>
    <row r="1626" spans="1:35" x14ac:dyDescent="0.3">
      <c r="A1626" t="s">
        <v>9</v>
      </c>
      <c r="B1626" t="s">
        <v>996</v>
      </c>
      <c r="C1626">
        <v>91</v>
      </c>
      <c r="D1626">
        <v>8108247</v>
      </c>
      <c r="E1626" s="3">
        <f t="shared" si="100"/>
        <v>8.1082470000000004</v>
      </c>
      <c r="F1626" t="s">
        <v>356</v>
      </c>
      <c r="G1626" t="s">
        <v>1788</v>
      </c>
      <c r="N1626" t="s">
        <v>3422</v>
      </c>
      <c r="O1626" t="s">
        <v>12</v>
      </c>
      <c r="P1626" t="s">
        <v>13</v>
      </c>
      <c r="Q1626" t="s">
        <v>14</v>
      </c>
      <c r="R1626" s="3">
        <f t="shared" si="101"/>
        <v>3.3</v>
      </c>
      <c r="S1626">
        <v>3300000</v>
      </c>
      <c r="T1626">
        <v>2006</v>
      </c>
      <c r="U1626">
        <v>7.4</v>
      </c>
      <c r="V1626" s="3">
        <f t="shared" si="102"/>
        <v>4.8082470000000006</v>
      </c>
      <c r="W1626" s="3"/>
      <c r="AH1626" t="str">
        <v>Peter Ramsey</v>
      </c>
      <c r="AI1626" s="4">
        <f t="shared" si="103"/>
        <v>7.3</v>
      </c>
    </row>
    <row r="1627" spans="1:35" x14ac:dyDescent="0.3">
      <c r="A1627" t="s">
        <v>111</v>
      </c>
      <c r="B1627" t="s">
        <v>447</v>
      </c>
      <c r="C1627">
        <v>104</v>
      </c>
      <c r="D1627">
        <v>47806295</v>
      </c>
      <c r="E1627" s="3">
        <f t="shared" si="100"/>
        <v>47.806294999999999</v>
      </c>
      <c r="F1627" t="s">
        <v>620</v>
      </c>
      <c r="G1627" t="s">
        <v>1796</v>
      </c>
      <c r="H1627" t="s">
        <v>918</v>
      </c>
      <c r="N1627" t="s">
        <v>3423</v>
      </c>
      <c r="O1627" t="s">
        <v>12</v>
      </c>
      <c r="P1627" t="s">
        <v>13</v>
      </c>
      <c r="Q1627" t="s">
        <v>14</v>
      </c>
      <c r="R1627" s="3">
        <f t="shared" si="101"/>
        <v>43</v>
      </c>
      <c r="S1627">
        <v>43000000</v>
      </c>
      <c r="T1627">
        <v>2005</v>
      </c>
      <c r="U1627">
        <v>6.5</v>
      </c>
      <c r="V1627" s="3">
        <f t="shared" si="102"/>
        <v>4.8062949999999987</v>
      </c>
      <c r="W1627" s="3"/>
      <c r="AH1627" t="str">
        <v>Michael Cimino</v>
      </c>
      <c r="AI1627" s="4">
        <f t="shared" si="103"/>
        <v>6.8</v>
      </c>
    </row>
    <row r="1628" spans="1:35" x14ac:dyDescent="0.3">
      <c r="A1628" t="s">
        <v>111</v>
      </c>
      <c r="B1628" t="s">
        <v>1765</v>
      </c>
      <c r="C1628">
        <v>80</v>
      </c>
      <c r="D1628">
        <v>5000000</v>
      </c>
      <c r="E1628" s="3">
        <f t="shared" si="100"/>
        <v>5</v>
      </c>
      <c r="F1628" t="s">
        <v>134</v>
      </c>
      <c r="G1628" t="s">
        <v>620</v>
      </c>
      <c r="H1628" t="s">
        <v>1787</v>
      </c>
      <c r="N1628" t="s">
        <v>3424</v>
      </c>
      <c r="O1628" t="s">
        <v>12</v>
      </c>
      <c r="P1628" t="s">
        <v>13</v>
      </c>
      <c r="Q1628" t="s">
        <v>591</v>
      </c>
      <c r="R1628" s="3">
        <f t="shared" si="101"/>
        <v>0.21</v>
      </c>
      <c r="S1628">
        <v>210000</v>
      </c>
      <c r="T1628">
        <v>1953</v>
      </c>
      <c r="U1628">
        <v>6.7</v>
      </c>
      <c r="V1628" s="3">
        <f t="shared" si="102"/>
        <v>4.79</v>
      </c>
      <c r="W1628" s="3"/>
      <c r="AH1628" t="str">
        <v>Barry Cook</v>
      </c>
      <c r="AI1628" s="4">
        <f t="shared" si="103"/>
        <v>5.2</v>
      </c>
    </row>
    <row r="1629" spans="1:35" x14ac:dyDescent="0.3">
      <c r="A1629" t="s">
        <v>9</v>
      </c>
      <c r="B1629" t="s">
        <v>1722</v>
      </c>
      <c r="C1629">
        <v>86</v>
      </c>
      <c r="D1629">
        <v>5518918</v>
      </c>
      <c r="E1629" s="3">
        <f t="shared" si="100"/>
        <v>5.5189180000000002</v>
      </c>
      <c r="F1629" t="s">
        <v>171</v>
      </c>
      <c r="G1629" t="s">
        <v>134</v>
      </c>
      <c r="H1629" t="s">
        <v>1790</v>
      </c>
      <c r="I1629" t="s">
        <v>205</v>
      </c>
      <c r="J1629" t="s">
        <v>1786</v>
      </c>
      <c r="K1629" t="s">
        <v>1787</v>
      </c>
      <c r="N1629" t="s">
        <v>3425</v>
      </c>
      <c r="O1629" t="s">
        <v>12</v>
      </c>
      <c r="P1629" t="s">
        <v>13</v>
      </c>
      <c r="Q1629" t="s">
        <v>90</v>
      </c>
      <c r="R1629" s="3">
        <f t="shared" si="101"/>
        <v>0.75</v>
      </c>
      <c r="S1629">
        <v>750000</v>
      </c>
      <c r="T1629">
        <v>2007</v>
      </c>
      <c r="U1629">
        <v>6.9</v>
      </c>
      <c r="V1629" s="3">
        <f t="shared" si="102"/>
        <v>4.7689180000000002</v>
      </c>
      <c r="W1629" s="3"/>
      <c r="AH1629" t="str">
        <v>Ole Christian Madsen</v>
      </c>
      <c r="AI1629" s="4">
        <f t="shared" si="103"/>
        <v>7.3</v>
      </c>
    </row>
    <row r="1630" spans="1:35" x14ac:dyDescent="0.3">
      <c r="A1630" t="s">
        <v>9</v>
      </c>
      <c r="B1630" t="s">
        <v>672</v>
      </c>
      <c r="C1630">
        <v>82</v>
      </c>
      <c r="D1630">
        <v>31768374</v>
      </c>
      <c r="E1630" s="3">
        <f t="shared" si="100"/>
        <v>31.768374000000001</v>
      </c>
      <c r="F1630" t="s">
        <v>171</v>
      </c>
      <c r="G1630" t="s">
        <v>205</v>
      </c>
      <c r="H1630" t="s">
        <v>620</v>
      </c>
      <c r="N1630" t="s">
        <v>3426</v>
      </c>
      <c r="O1630" t="s">
        <v>12</v>
      </c>
      <c r="P1630" t="s">
        <v>13</v>
      </c>
      <c r="Q1630" t="s">
        <v>90</v>
      </c>
      <c r="R1630" s="3">
        <f t="shared" si="101"/>
        <v>27</v>
      </c>
      <c r="S1630">
        <v>27000000</v>
      </c>
      <c r="T1630">
        <v>1999</v>
      </c>
      <c r="U1630">
        <v>5.6</v>
      </c>
      <c r="V1630" s="3">
        <f t="shared" si="102"/>
        <v>4.7683740000000014</v>
      </c>
      <c r="W1630" s="3"/>
      <c r="AH1630" t="str">
        <v>Stuart Beattie</v>
      </c>
      <c r="AI1630" s="4">
        <f t="shared" si="103"/>
        <v>5.0999999999999996</v>
      </c>
    </row>
    <row r="1631" spans="1:35" x14ac:dyDescent="0.3">
      <c r="A1631" t="s">
        <v>9</v>
      </c>
      <c r="B1631" t="s">
        <v>1210</v>
      </c>
      <c r="C1631">
        <v>102</v>
      </c>
      <c r="D1631">
        <v>17738570</v>
      </c>
      <c r="E1631" s="3">
        <f t="shared" si="100"/>
        <v>17.738569999999999</v>
      </c>
      <c r="F1631" t="s">
        <v>356</v>
      </c>
      <c r="G1631" t="s">
        <v>1788</v>
      </c>
      <c r="N1631" t="s">
        <v>3427</v>
      </c>
      <c r="O1631" t="s">
        <v>12</v>
      </c>
      <c r="P1631" t="s">
        <v>13</v>
      </c>
      <c r="Q1631" t="s">
        <v>14</v>
      </c>
      <c r="R1631" s="3">
        <f t="shared" si="101"/>
        <v>13</v>
      </c>
      <c r="S1631">
        <v>13000000</v>
      </c>
      <c r="T1631">
        <v>2012</v>
      </c>
      <c r="U1631">
        <v>8</v>
      </c>
      <c r="V1631" s="3">
        <f t="shared" si="102"/>
        <v>4.7385699999999993</v>
      </c>
      <c r="W1631" s="3"/>
      <c r="AH1631" t="str">
        <v>Charles Shyer</v>
      </c>
      <c r="AI1631" s="4">
        <f t="shared" si="103"/>
        <v>6.2</v>
      </c>
    </row>
    <row r="1632" spans="1:35" x14ac:dyDescent="0.3">
      <c r="A1632" t="s">
        <v>9</v>
      </c>
      <c r="B1632" t="s">
        <v>506</v>
      </c>
      <c r="C1632">
        <v>120</v>
      </c>
      <c r="D1632">
        <v>36733909</v>
      </c>
      <c r="E1632" s="3">
        <f t="shared" si="100"/>
        <v>36.733908999999997</v>
      </c>
      <c r="F1632" t="s">
        <v>134</v>
      </c>
      <c r="G1632" t="s">
        <v>1793</v>
      </c>
      <c r="H1632" t="s">
        <v>356</v>
      </c>
      <c r="I1632" t="s">
        <v>918</v>
      </c>
      <c r="N1632" t="s">
        <v>3428</v>
      </c>
      <c r="O1632" t="s">
        <v>12</v>
      </c>
      <c r="P1632" t="s">
        <v>13</v>
      </c>
      <c r="Q1632" t="s">
        <v>90</v>
      </c>
      <c r="R1632" s="3">
        <f t="shared" si="101"/>
        <v>32</v>
      </c>
      <c r="S1632">
        <v>32000000</v>
      </c>
      <c r="T1632">
        <v>1993</v>
      </c>
      <c r="U1632">
        <v>7.1</v>
      </c>
      <c r="V1632" s="3">
        <f t="shared" si="102"/>
        <v>4.733908999999997</v>
      </c>
      <c r="W1632" s="3"/>
      <c r="AH1632" t="str">
        <v>Tony Bill</v>
      </c>
      <c r="AI1632" s="4">
        <f t="shared" si="103"/>
        <v>6.6</v>
      </c>
    </row>
    <row r="1633" spans="1:35" x14ac:dyDescent="0.3">
      <c r="A1633" t="s">
        <v>9</v>
      </c>
      <c r="B1633" t="s">
        <v>1621</v>
      </c>
      <c r="C1633">
        <v>89</v>
      </c>
      <c r="D1633">
        <v>6719300</v>
      </c>
      <c r="E1633" s="3">
        <f t="shared" si="100"/>
        <v>6.7192999999999996</v>
      </c>
      <c r="F1633" t="s">
        <v>205</v>
      </c>
      <c r="G1633" t="s">
        <v>356</v>
      </c>
      <c r="N1633" t="s">
        <v>3429</v>
      </c>
      <c r="O1633" t="s">
        <v>12</v>
      </c>
      <c r="P1633" t="s">
        <v>49</v>
      </c>
      <c r="Q1633" t="s">
        <v>14</v>
      </c>
      <c r="R1633" s="3">
        <f t="shared" si="101"/>
        <v>2</v>
      </c>
      <c r="S1633">
        <v>2000000</v>
      </c>
      <c r="T1633">
        <v>1998</v>
      </c>
      <c r="U1633">
        <v>7.2</v>
      </c>
      <c r="V1633" s="3">
        <f t="shared" si="102"/>
        <v>4.7192999999999996</v>
      </c>
      <c r="W1633" s="3"/>
      <c r="AH1633" t="str">
        <v>Des McAnuff</v>
      </c>
      <c r="AI1633" s="4">
        <f t="shared" si="103"/>
        <v>4.0999999999999996</v>
      </c>
    </row>
    <row r="1634" spans="1:35" x14ac:dyDescent="0.3">
      <c r="A1634" t="s">
        <v>9</v>
      </c>
      <c r="B1634" t="s">
        <v>776</v>
      </c>
      <c r="C1634">
        <v>118</v>
      </c>
      <c r="D1634">
        <v>34703228</v>
      </c>
      <c r="E1634" s="3">
        <f t="shared" si="100"/>
        <v>34.703228000000003</v>
      </c>
      <c r="F1634" t="s">
        <v>356</v>
      </c>
      <c r="G1634" t="s">
        <v>1798</v>
      </c>
      <c r="N1634" t="s">
        <v>3430</v>
      </c>
      <c r="O1634" t="s">
        <v>12</v>
      </c>
      <c r="P1634" t="s">
        <v>13</v>
      </c>
      <c r="Q1634" t="s">
        <v>14</v>
      </c>
      <c r="R1634" s="3">
        <f t="shared" si="101"/>
        <v>30</v>
      </c>
      <c r="S1634">
        <v>30000000</v>
      </c>
      <c r="T1634">
        <v>2006</v>
      </c>
      <c r="U1634">
        <v>6.7</v>
      </c>
      <c r="V1634" s="3">
        <f t="shared" si="102"/>
        <v>4.7032280000000029</v>
      </c>
      <c r="W1634" s="3"/>
      <c r="AH1634" t="str">
        <v>Mikael Salomon</v>
      </c>
      <c r="AI1634" s="4">
        <f t="shared" si="103"/>
        <v>5.8</v>
      </c>
    </row>
    <row r="1635" spans="1:35" x14ac:dyDescent="0.3">
      <c r="A1635" t="s">
        <v>9</v>
      </c>
      <c r="B1635" t="s">
        <v>678</v>
      </c>
      <c r="C1635">
        <v>104</v>
      </c>
      <c r="D1635">
        <v>39692139</v>
      </c>
      <c r="E1635" s="3">
        <f t="shared" si="100"/>
        <v>39.692138999999997</v>
      </c>
      <c r="F1635" t="s">
        <v>205</v>
      </c>
      <c r="G1635" t="s">
        <v>1792</v>
      </c>
      <c r="H1635" t="s">
        <v>918</v>
      </c>
      <c r="N1635" t="s">
        <v>3431</v>
      </c>
      <c r="O1635" t="s">
        <v>12</v>
      </c>
      <c r="P1635" t="s">
        <v>13</v>
      </c>
      <c r="Q1635" t="s">
        <v>90</v>
      </c>
      <c r="R1635" s="3">
        <f t="shared" si="101"/>
        <v>35</v>
      </c>
      <c r="S1635">
        <v>35000000</v>
      </c>
      <c r="T1635">
        <v>2004</v>
      </c>
      <c r="U1635">
        <v>6.2</v>
      </c>
      <c r="V1635" s="3">
        <f t="shared" si="102"/>
        <v>4.6921389999999974</v>
      </c>
      <c r="W1635" s="3"/>
      <c r="AH1635" t="str">
        <v>Patrick Hughes</v>
      </c>
      <c r="AI1635" s="4">
        <f t="shared" si="103"/>
        <v>6.1</v>
      </c>
    </row>
    <row r="1636" spans="1:35" x14ac:dyDescent="0.3">
      <c r="A1636" t="s">
        <v>9</v>
      </c>
      <c r="B1636" t="s">
        <v>724</v>
      </c>
      <c r="C1636">
        <v>105</v>
      </c>
      <c r="D1636">
        <v>30659817</v>
      </c>
      <c r="E1636" s="3">
        <f t="shared" si="100"/>
        <v>30.659817</v>
      </c>
      <c r="F1636" t="s">
        <v>205</v>
      </c>
      <c r="G1636" t="s">
        <v>356</v>
      </c>
      <c r="N1636" t="s">
        <v>3432</v>
      </c>
      <c r="O1636" t="s">
        <v>12</v>
      </c>
      <c r="P1636" t="s">
        <v>13</v>
      </c>
      <c r="Q1636" t="s">
        <v>14</v>
      </c>
      <c r="R1636" s="3">
        <f t="shared" si="101"/>
        <v>26</v>
      </c>
      <c r="S1636">
        <v>26000000</v>
      </c>
      <c r="T1636">
        <v>2013</v>
      </c>
      <c r="U1636">
        <v>6.4</v>
      </c>
      <c r="V1636" s="3">
        <f t="shared" si="102"/>
        <v>4.6598170000000003</v>
      </c>
      <c r="W1636" s="3"/>
      <c r="AH1636" t="str">
        <v>David Soren</v>
      </c>
      <c r="AI1636" s="4">
        <f t="shared" si="103"/>
        <v>6.5</v>
      </c>
    </row>
    <row r="1637" spans="1:35" x14ac:dyDescent="0.3">
      <c r="A1637" t="s">
        <v>9</v>
      </c>
      <c r="B1637" t="s">
        <v>1498</v>
      </c>
      <c r="C1637">
        <v>82</v>
      </c>
      <c r="D1637">
        <v>9628751</v>
      </c>
      <c r="E1637" s="3">
        <f t="shared" si="100"/>
        <v>9.6287509999999994</v>
      </c>
      <c r="F1637" t="s">
        <v>171</v>
      </c>
      <c r="G1637" t="s">
        <v>134</v>
      </c>
      <c r="H1637" t="s">
        <v>1790</v>
      </c>
      <c r="I1637" t="s">
        <v>1789</v>
      </c>
      <c r="J1637" t="s">
        <v>1787</v>
      </c>
      <c r="N1637" t="s">
        <v>3433</v>
      </c>
      <c r="O1637" t="s">
        <v>12</v>
      </c>
      <c r="P1637" t="s">
        <v>13</v>
      </c>
      <c r="Q1637" t="s">
        <v>24</v>
      </c>
      <c r="R1637" s="3">
        <f t="shared" si="101"/>
        <v>5</v>
      </c>
      <c r="S1637">
        <v>5000000</v>
      </c>
      <c r="T1637">
        <v>2000</v>
      </c>
      <c r="U1637">
        <v>5.9</v>
      </c>
      <c r="V1637" s="3">
        <f t="shared" si="102"/>
        <v>4.6287509999999994</v>
      </c>
      <c r="W1637" s="3"/>
      <c r="AH1637" t="str">
        <v>Antony Hoffman</v>
      </c>
      <c r="AI1637" s="4">
        <f t="shared" si="103"/>
        <v>5.7</v>
      </c>
    </row>
    <row r="1638" spans="1:35" x14ac:dyDescent="0.3">
      <c r="A1638" t="s">
        <v>9</v>
      </c>
      <c r="B1638" t="s">
        <v>1080</v>
      </c>
      <c r="C1638">
        <v>94</v>
      </c>
      <c r="D1638">
        <v>20627372</v>
      </c>
      <c r="E1638" s="3">
        <f t="shared" si="100"/>
        <v>20.627372000000001</v>
      </c>
      <c r="F1638" t="s">
        <v>205</v>
      </c>
      <c r="G1638" t="s">
        <v>356</v>
      </c>
      <c r="H1638" t="s">
        <v>1788</v>
      </c>
      <c r="N1638" t="s">
        <v>3434</v>
      </c>
      <c r="O1638" t="s">
        <v>12</v>
      </c>
      <c r="P1638" t="s">
        <v>13</v>
      </c>
      <c r="Q1638" t="s">
        <v>14</v>
      </c>
      <c r="R1638" s="3">
        <f t="shared" si="101"/>
        <v>16</v>
      </c>
      <c r="S1638">
        <v>16000000</v>
      </c>
      <c r="T1638">
        <v>2000</v>
      </c>
      <c r="U1638">
        <v>5.3</v>
      </c>
      <c r="V1638" s="3">
        <f t="shared" si="102"/>
        <v>4.6273720000000012</v>
      </c>
      <c r="W1638" s="3"/>
      <c r="AH1638" t="str">
        <v>Sarah Smith</v>
      </c>
      <c r="AI1638" s="4">
        <f t="shared" si="103"/>
        <v>7.1</v>
      </c>
    </row>
    <row r="1639" spans="1:35" x14ac:dyDescent="0.3">
      <c r="A1639" t="s">
        <v>9</v>
      </c>
      <c r="B1639" t="s">
        <v>358</v>
      </c>
      <c r="C1639">
        <v>101</v>
      </c>
      <c r="D1639">
        <v>34604054</v>
      </c>
      <c r="E1639" s="3">
        <f t="shared" si="100"/>
        <v>34.604053999999998</v>
      </c>
      <c r="F1639" t="s">
        <v>171</v>
      </c>
      <c r="G1639" t="s">
        <v>1792</v>
      </c>
      <c r="H1639" t="s">
        <v>356</v>
      </c>
      <c r="I1639" t="s">
        <v>918</v>
      </c>
      <c r="N1639" t="s">
        <v>3435</v>
      </c>
      <c r="O1639" t="s">
        <v>12</v>
      </c>
      <c r="P1639" t="s">
        <v>13</v>
      </c>
      <c r="Q1639" t="s">
        <v>90</v>
      </c>
      <c r="R1639" s="3">
        <f t="shared" si="101"/>
        <v>30</v>
      </c>
      <c r="S1639">
        <v>30000000</v>
      </c>
      <c r="T1639">
        <v>2003</v>
      </c>
      <c r="U1639">
        <v>5.8</v>
      </c>
      <c r="V1639" s="3">
        <f t="shared" si="102"/>
        <v>4.6040539999999979</v>
      </c>
      <c r="W1639" s="3"/>
      <c r="AH1639" t="str">
        <v>Wych Kaosayananda</v>
      </c>
      <c r="AI1639" s="4">
        <f t="shared" si="103"/>
        <v>3.6</v>
      </c>
    </row>
    <row r="1640" spans="1:35" x14ac:dyDescent="0.3">
      <c r="A1640" t="s">
        <v>9</v>
      </c>
      <c r="B1640" t="s">
        <v>587</v>
      </c>
      <c r="C1640">
        <v>97</v>
      </c>
      <c r="D1640">
        <v>18535191</v>
      </c>
      <c r="E1640" s="3">
        <f t="shared" si="100"/>
        <v>18.535191000000001</v>
      </c>
      <c r="F1640" t="s">
        <v>205</v>
      </c>
      <c r="G1640" t="s">
        <v>1788</v>
      </c>
      <c r="N1640" t="s">
        <v>3436</v>
      </c>
      <c r="O1640" t="s">
        <v>12</v>
      </c>
      <c r="P1640" t="s">
        <v>17</v>
      </c>
      <c r="Q1640" t="s">
        <v>14</v>
      </c>
      <c r="R1640" s="3">
        <f t="shared" si="101"/>
        <v>14</v>
      </c>
      <c r="S1640">
        <v>14000000</v>
      </c>
      <c r="T1640">
        <v>1999</v>
      </c>
      <c r="U1640">
        <v>6.9</v>
      </c>
      <c r="V1640" s="3">
        <f t="shared" si="102"/>
        <v>4.5351910000000011</v>
      </c>
      <c r="W1640" s="3"/>
      <c r="AH1640" t="str">
        <v>Nathan Greno</v>
      </c>
      <c r="AI1640" s="4">
        <f t="shared" si="103"/>
        <v>7.8</v>
      </c>
    </row>
    <row r="1641" spans="1:35" x14ac:dyDescent="0.3">
      <c r="A1641" t="s">
        <v>9</v>
      </c>
      <c r="B1641" t="s">
        <v>1623</v>
      </c>
      <c r="C1641">
        <v>100</v>
      </c>
      <c r="D1641">
        <v>6531491</v>
      </c>
      <c r="E1641" s="3">
        <f t="shared" si="100"/>
        <v>6.5314909999999999</v>
      </c>
      <c r="F1641" t="s">
        <v>356</v>
      </c>
      <c r="N1641" t="s">
        <v>3437</v>
      </c>
      <c r="O1641" t="s">
        <v>12</v>
      </c>
      <c r="P1641" t="s">
        <v>13</v>
      </c>
      <c r="Q1641" t="s">
        <v>90</v>
      </c>
      <c r="R1641" s="3">
        <f t="shared" si="101"/>
        <v>2</v>
      </c>
      <c r="S1641">
        <v>2000000</v>
      </c>
      <c r="T1641">
        <v>2010</v>
      </c>
      <c r="U1641">
        <v>7.2</v>
      </c>
      <c r="V1641" s="3">
        <f t="shared" si="102"/>
        <v>4.5314909999999999</v>
      </c>
      <c r="W1641" s="3"/>
      <c r="AH1641" t="str">
        <v>Kaige Chen</v>
      </c>
      <c r="AI1641" s="4">
        <f t="shared" si="103"/>
        <v>5.6</v>
      </c>
    </row>
    <row r="1642" spans="1:35" x14ac:dyDescent="0.3">
      <c r="A1642" t="s">
        <v>9</v>
      </c>
      <c r="B1642" t="s">
        <v>47</v>
      </c>
      <c r="C1642">
        <v>106</v>
      </c>
      <c r="D1642">
        <v>14479776</v>
      </c>
      <c r="E1642" s="3">
        <f t="shared" si="100"/>
        <v>14.479775999999999</v>
      </c>
      <c r="F1642" t="s">
        <v>1793</v>
      </c>
      <c r="G1642" t="s">
        <v>1792</v>
      </c>
      <c r="H1642" t="s">
        <v>356</v>
      </c>
      <c r="I1642" t="s">
        <v>1788</v>
      </c>
      <c r="N1642" t="s">
        <v>3438</v>
      </c>
      <c r="O1642" t="s">
        <v>12</v>
      </c>
      <c r="P1642" t="s">
        <v>13</v>
      </c>
      <c r="Q1642" t="s">
        <v>14</v>
      </c>
      <c r="R1642" s="3">
        <f t="shared" si="101"/>
        <v>10</v>
      </c>
      <c r="S1642">
        <v>10000000</v>
      </c>
      <c r="T1642">
        <v>2014</v>
      </c>
      <c r="U1642">
        <v>7</v>
      </c>
      <c r="V1642" s="3">
        <f t="shared" si="102"/>
        <v>4.4797759999999993</v>
      </c>
      <c r="W1642" s="3"/>
      <c r="AH1642" t="str">
        <v>Robert Butler</v>
      </c>
      <c r="AI1642" s="4">
        <f t="shared" si="103"/>
        <v>4.7</v>
      </c>
    </row>
    <row r="1643" spans="1:35" x14ac:dyDescent="0.3">
      <c r="A1643" t="s">
        <v>9</v>
      </c>
      <c r="B1643" t="s">
        <v>1026</v>
      </c>
      <c r="C1643">
        <v>123</v>
      </c>
      <c r="D1643">
        <v>22452209</v>
      </c>
      <c r="E1643" s="3">
        <f t="shared" si="100"/>
        <v>22.452209</v>
      </c>
      <c r="F1643" t="s">
        <v>205</v>
      </c>
      <c r="G1643" t="s">
        <v>356</v>
      </c>
      <c r="H1643" t="s">
        <v>1791</v>
      </c>
      <c r="I1643" t="s">
        <v>1788</v>
      </c>
      <c r="N1643" t="s">
        <v>3439</v>
      </c>
      <c r="O1643" t="s">
        <v>12</v>
      </c>
      <c r="P1643" t="s">
        <v>13</v>
      </c>
      <c r="Q1643" t="s">
        <v>24</v>
      </c>
      <c r="R1643" s="3">
        <f t="shared" si="101"/>
        <v>18</v>
      </c>
      <c r="S1643">
        <v>18000000</v>
      </c>
      <c r="T1643">
        <v>2009</v>
      </c>
      <c r="U1643">
        <v>5</v>
      </c>
      <c r="V1643" s="3">
        <f t="shared" si="102"/>
        <v>4.4522089999999999</v>
      </c>
      <c r="W1643" s="3"/>
      <c r="AH1643" t="str">
        <v>Pitof</v>
      </c>
      <c r="AI1643" s="4">
        <f t="shared" si="103"/>
        <v>3.3</v>
      </c>
    </row>
    <row r="1644" spans="1:35" x14ac:dyDescent="0.3">
      <c r="A1644" t="s">
        <v>9</v>
      </c>
      <c r="B1644" t="s">
        <v>583</v>
      </c>
      <c r="C1644">
        <v>92</v>
      </c>
      <c r="D1644">
        <v>25590119</v>
      </c>
      <c r="E1644" s="3">
        <f t="shared" si="100"/>
        <v>25.590119000000001</v>
      </c>
      <c r="F1644" t="s">
        <v>134</v>
      </c>
      <c r="G1644" t="s">
        <v>205</v>
      </c>
      <c r="H1644" t="s">
        <v>1792</v>
      </c>
      <c r="N1644" t="s">
        <v>3440</v>
      </c>
      <c r="O1644" t="s">
        <v>12</v>
      </c>
      <c r="P1644" t="s">
        <v>63</v>
      </c>
      <c r="Q1644" t="s">
        <v>24</v>
      </c>
      <c r="R1644" s="3">
        <f t="shared" si="101"/>
        <v>21.15</v>
      </c>
      <c r="S1644">
        <v>21150000</v>
      </c>
      <c r="T1644">
        <v>2001</v>
      </c>
      <c r="U1644">
        <v>4.8</v>
      </c>
      <c r="V1644" s="3">
        <f t="shared" si="102"/>
        <v>4.4401190000000028</v>
      </c>
      <c r="W1644" s="3"/>
      <c r="AH1644" t="str">
        <v>Will Finn</v>
      </c>
      <c r="AI1644" s="4">
        <f t="shared" si="103"/>
        <v>5.4</v>
      </c>
    </row>
    <row r="1645" spans="1:35" x14ac:dyDescent="0.3">
      <c r="A1645" t="s">
        <v>9</v>
      </c>
      <c r="B1645" t="s">
        <v>1604</v>
      </c>
      <c r="C1645">
        <v>95</v>
      </c>
      <c r="D1645">
        <v>6851969</v>
      </c>
      <c r="E1645" s="3">
        <f t="shared" si="100"/>
        <v>6.8519690000000004</v>
      </c>
      <c r="F1645" t="s">
        <v>205</v>
      </c>
      <c r="G1645" t="s">
        <v>356</v>
      </c>
      <c r="H1645" t="s">
        <v>1788</v>
      </c>
      <c r="N1645" t="s">
        <v>3441</v>
      </c>
      <c r="O1645" t="s">
        <v>12</v>
      </c>
      <c r="P1645" t="s">
        <v>13</v>
      </c>
      <c r="Q1645" t="s">
        <v>90</v>
      </c>
      <c r="R1645" s="3">
        <f t="shared" si="101"/>
        <v>2.5</v>
      </c>
      <c r="S1645">
        <v>2500000</v>
      </c>
      <c r="T1645">
        <v>2013</v>
      </c>
      <c r="U1645">
        <v>7.1</v>
      </c>
      <c r="V1645" s="3">
        <f t="shared" si="102"/>
        <v>4.3519690000000004</v>
      </c>
      <c r="W1645" s="3"/>
      <c r="AH1645" t="str">
        <v>Akiva Goldsman</v>
      </c>
      <c r="AI1645" s="4">
        <f t="shared" si="103"/>
        <v>6.2</v>
      </c>
    </row>
    <row r="1646" spans="1:35" x14ac:dyDescent="0.3">
      <c r="A1646" t="s">
        <v>9</v>
      </c>
      <c r="B1646" t="s">
        <v>141</v>
      </c>
      <c r="C1646">
        <v>97</v>
      </c>
      <c r="D1646">
        <v>27338033</v>
      </c>
      <c r="E1646" s="3">
        <f t="shared" si="100"/>
        <v>27.338032999999999</v>
      </c>
      <c r="F1646" t="s">
        <v>205</v>
      </c>
      <c r="G1646" t="s">
        <v>1788</v>
      </c>
      <c r="N1646" t="s">
        <v>3442</v>
      </c>
      <c r="O1646" t="s">
        <v>12</v>
      </c>
      <c r="P1646" t="s">
        <v>13</v>
      </c>
      <c r="Q1646" t="s">
        <v>14</v>
      </c>
      <c r="R1646" s="3">
        <f t="shared" si="101"/>
        <v>23</v>
      </c>
      <c r="S1646">
        <v>23000000</v>
      </c>
      <c r="T1646">
        <v>2001</v>
      </c>
      <c r="U1646">
        <v>6.1</v>
      </c>
      <c r="V1646" s="3">
        <f t="shared" si="102"/>
        <v>4.3380329999999994</v>
      </c>
      <c r="W1646" s="3"/>
      <c r="AH1646" t="str">
        <v>Daniel Lee</v>
      </c>
      <c r="AI1646" s="4">
        <f t="shared" si="103"/>
        <v>6.1</v>
      </c>
    </row>
    <row r="1647" spans="1:35" x14ac:dyDescent="0.3">
      <c r="A1647" t="s">
        <v>9</v>
      </c>
      <c r="B1647" t="s">
        <v>300</v>
      </c>
      <c r="C1647">
        <v>98</v>
      </c>
      <c r="D1647">
        <v>74329966</v>
      </c>
      <c r="E1647" s="3">
        <f t="shared" si="100"/>
        <v>74.329965999999999</v>
      </c>
      <c r="F1647" t="s">
        <v>171</v>
      </c>
      <c r="G1647" t="s">
        <v>134</v>
      </c>
      <c r="H1647" t="s">
        <v>205</v>
      </c>
      <c r="I1647" t="s">
        <v>1788</v>
      </c>
      <c r="N1647" t="s">
        <v>3443</v>
      </c>
      <c r="O1647" t="s">
        <v>12</v>
      </c>
      <c r="P1647" t="s">
        <v>13</v>
      </c>
      <c r="Q1647" t="s">
        <v>14</v>
      </c>
      <c r="R1647" s="3">
        <f t="shared" si="101"/>
        <v>70</v>
      </c>
      <c r="S1647">
        <v>70000000</v>
      </c>
      <c r="T1647">
        <v>1998</v>
      </c>
      <c r="U1647">
        <v>5.7</v>
      </c>
      <c r="V1647" s="3">
        <f t="shared" si="102"/>
        <v>4.3299659999999989</v>
      </c>
      <c r="W1647" s="3"/>
      <c r="AH1647" t="str">
        <v>Cedric Nicolas-Troyan</v>
      </c>
      <c r="AI1647" s="4">
        <f t="shared" si="103"/>
        <v>6.1</v>
      </c>
    </row>
    <row r="1648" spans="1:35" x14ac:dyDescent="0.3">
      <c r="A1648" t="s">
        <v>9</v>
      </c>
      <c r="B1648" t="s">
        <v>81</v>
      </c>
      <c r="C1648">
        <v>96</v>
      </c>
      <c r="D1648">
        <v>4505922</v>
      </c>
      <c r="E1648" s="3">
        <f t="shared" si="100"/>
        <v>4.505922</v>
      </c>
      <c r="F1648" t="s">
        <v>205</v>
      </c>
      <c r="G1648" t="s">
        <v>356</v>
      </c>
      <c r="N1648" t="s">
        <v>3444</v>
      </c>
      <c r="O1648" t="s">
        <v>12</v>
      </c>
      <c r="P1648" t="s">
        <v>13</v>
      </c>
      <c r="Q1648" t="s">
        <v>90</v>
      </c>
      <c r="R1648" s="3">
        <f t="shared" si="101"/>
        <v>0.2</v>
      </c>
      <c r="S1648">
        <v>200000</v>
      </c>
      <c r="T1648">
        <v>1996</v>
      </c>
      <c r="U1648">
        <v>7.4</v>
      </c>
      <c r="V1648" s="3">
        <f t="shared" si="102"/>
        <v>4.3059219999999998</v>
      </c>
      <c r="W1648" s="3"/>
      <c r="AH1648" t="str">
        <v>Ericson Core</v>
      </c>
      <c r="AI1648" s="4">
        <f t="shared" si="103"/>
        <v>5.3</v>
      </c>
    </row>
    <row r="1649" spans="1:35" x14ac:dyDescent="0.3">
      <c r="A1649" t="s">
        <v>9</v>
      </c>
      <c r="B1649" t="s">
        <v>759</v>
      </c>
      <c r="C1649">
        <v>94</v>
      </c>
      <c r="D1649">
        <v>16300302</v>
      </c>
      <c r="E1649" s="3">
        <f t="shared" si="100"/>
        <v>16.300301999999999</v>
      </c>
      <c r="F1649" t="s">
        <v>205</v>
      </c>
      <c r="G1649" t="s">
        <v>356</v>
      </c>
      <c r="N1649" t="s">
        <v>3445</v>
      </c>
      <c r="O1649" t="s">
        <v>12</v>
      </c>
      <c r="P1649" t="s">
        <v>13</v>
      </c>
      <c r="Q1649" t="s">
        <v>90</v>
      </c>
      <c r="R1649" s="3">
        <f t="shared" si="101"/>
        <v>12</v>
      </c>
      <c r="S1649">
        <v>12000000</v>
      </c>
      <c r="T1649">
        <v>2011</v>
      </c>
      <c r="U1649">
        <v>6.3</v>
      </c>
      <c r="V1649" s="3">
        <f t="shared" si="102"/>
        <v>4.3003019999999985</v>
      </c>
      <c r="W1649" s="3"/>
      <c r="AH1649" t="str">
        <v>Wally Pfister</v>
      </c>
      <c r="AI1649" s="4">
        <f t="shared" si="103"/>
        <v>6.3</v>
      </c>
    </row>
    <row r="1650" spans="1:35" x14ac:dyDescent="0.3">
      <c r="A1650" t="s">
        <v>9</v>
      </c>
      <c r="B1650" t="s">
        <v>151</v>
      </c>
      <c r="C1650">
        <v>92</v>
      </c>
      <c r="D1650">
        <v>25296447</v>
      </c>
      <c r="E1650" s="3">
        <f t="shared" si="100"/>
        <v>25.296447000000001</v>
      </c>
      <c r="F1650" t="s">
        <v>171</v>
      </c>
      <c r="G1650" t="s">
        <v>1792</v>
      </c>
      <c r="H1650" t="s">
        <v>918</v>
      </c>
      <c r="N1650" t="s">
        <v>3446</v>
      </c>
      <c r="O1650" t="s">
        <v>12</v>
      </c>
      <c r="P1650" t="s">
        <v>184</v>
      </c>
      <c r="Q1650" t="s">
        <v>14</v>
      </c>
      <c r="R1650" s="3">
        <f t="shared" si="101"/>
        <v>21</v>
      </c>
      <c r="S1650">
        <v>21000000</v>
      </c>
      <c r="T1650">
        <v>2002</v>
      </c>
      <c r="U1650">
        <v>6.8</v>
      </c>
      <c r="V1650" s="3">
        <f t="shared" si="102"/>
        <v>4.2964470000000006</v>
      </c>
      <c r="W1650" s="3"/>
      <c r="AH1650" t="str">
        <v>JirÃ­ Menzel</v>
      </c>
      <c r="AI1650" s="4">
        <f t="shared" si="103"/>
        <v>7.4</v>
      </c>
    </row>
    <row r="1651" spans="1:35" x14ac:dyDescent="0.3">
      <c r="A1651" t="s">
        <v>9</v>
      </c>
      <c r="B1651" t="s">
        <v>1496</v>
      </c>
      <c r="C1651">
        <v>97</v>
      </c>
      <c r="D1651">
        <v>7282851</v>
      </c>
      <c r="E1651" s="3">
        <f t="shared" si="100"/>
        <v>7.282851</v>
      </c>
      <c r="F1651" t="s">
        <v>171</v>
      </c>
      <c r="G1651" t="s">
        <v>1786</v>
      </c>
      <c r="H1651" t="s">
        <v>620</v>
      </c>
      <c r="I1651" t="s">
        <v>1787</v>
      </c>
      <c r="J1651" t="s">
        <v>918</v>
      </c>
      <c r="N1651" t="s">
        <v>3447</v>
      </c>
      <c r="O1651" t="s">
        <v>12</v>
      </c>
      <c r="P1651" t="s">
        <v>13</v>
      </c>
      <c r="Q1651" t="s">
        <v>90</v>
      </c>
      <c r="R1651" s="3">
        <f t="shared" si="101"/>
        <v>3</v>
      </c>
      <c r="S1651">
        <v>3000000</v>
      </c>
      <c r="T1651">
        <v>1988</v>
      </c>
      <c r="U1651">
        <v>6.5</v>
      </c>
      <c r="V1651" s="3">
        <f t="shared" si="102"/>
        <v>4.282851</v>
      </c>
      <c r="W1651" s="3"/>
      <c r="AH1651" t="str">
        <v>Patrice Leconte</v>
      </c>
      <c r="AI1651" s="4">
        <f t="shared" si="103"/>
        <v>7.3</v>
      </c>
    </row>
    <row r="1652" spans="1:35" x14ac:dyDescent="0.3">
      <c r="A1652" t="s">
        <v>9</v>
      </c>
      <c r="B1652" t="s">
        <v>842</v>
      </c>
      <c r="C1652">
        <v>135</v>
      </c>
      <c r="D1652">
        <v>7563397</v>
      </c>
      <c r="E1652" s="3">
        <f t="shared" si="100"/>
        <v>7.5633970000000001</v>
      </c>
      <c r="F1652" t="s">
        <v>1792</v>
      </c>
      <c r="G1652" t="s">
        <v>356</v>
      </c>
      <c r="N1652" t="s">
        <v>3448</v>
      </c>
      <c r="O1652" t="s">
        <v>1266</v>
      </c>
      <c r="P1652" t="s">
        <v>1427</v>
      </c>
      <c r="Q1652" t="s">
        <v>90</v>
      </c>
      <c r="R1652" s="3">
        <f t="shared" si="101"/>
        <v>3.3</v>
      </c>
      <c r="S1652">
        <v>3300000</v>
      </c>
      <c r="T1652">
        <v>2002</v>
      </c>
      <c r="U1652">
        <v>8.6999999999999993</v>
      </c>
      <c r="V1652" s="3">
        <f t="shared" si="102"/>
        <v>4.2633970000000003</v>
      </c>
      <c r="W1652" s="3"/>
      <c r="AH1652" t="str">
        <v>Hironobu Sakaguchi</v>
      </c>
      <c r="AI1652" s="4">
        <f t="shared" si="103"/>
        <v>6.4</v>
      </c>
    </row>
    <row r="1653" spans="1:35" x14ac:dyDescent="0.3">
      <c r="A1653" t="s">
        <v>9</v>
      </c>
      <c r="B1653" t="s">
        <v>866</v>
      </c>
      <c r="C1653">
        <v>93</v>
      </c>
      <c r="D1653">
        <v>29247405</v>
      </c>
      <c r="E1653" s="3">
        <f t="shared" si="100"/>
        <v>29.247405000000001</v>
      </c>
      <c r="F1653" t="s">
        <v>205</v>
      </c>
      <c r="G1653" t="s">
        <v>1789</v>
      </c>
      <c r="H1653" t="s">
        <v>1798</v>
      </c>
      <c r="N1653" t="s">
        <v>3449</v>
      </c>
      <c r="O1653" t="s">
        <v>12</v>
      </c>
      <c r="P1653" t="s">
        <v>17</v>
      </c>
      <c r="Q1653" t="s">
        <v>24</v>
      </c>
      <c r="R1653" s="3">
        <f t="shared" si="101"/>
        <v>25</v>
      </c>
      <c r="S1653">
        <v>25000000</v>
      </c>
      <c r="T1653">
        <v>1997</v>
      </c>
      <c r="U1653">
        <v>3.3</v>
      </c>
      <c r="V1653" s="3">
        <f t="shared" si="102"/>
        <v>4.2474050000000005</v>
      </c>
      <c r="W1653" s="3"/>
      <c r="AH1653" t="str">
        <v>Carl Rinsch</v>
      </c>
      <c r="AI1653" s="4">
        <f t="shared" si="103"/>
        <v>6.3</v>
      </c>
    </row>
    <row r="1654" spans="1:35" x14ac:dyDescent="0.3">
      <c r="A1654" t="s">
        <v>9</v>
      </c>
      <c r="B1654" t="s">
        <v>1551</v>
      </c>
      <c r="C1654">
        <v>107</v>
      </c>
      <c r="D1654">
        <v>8000000</v>
      </c>
      <c r="E1654" s="3">
        <f t="shared" si="100"/>
        <v>8</v>
      </c>
      <c r="F1654" t="s">
        <v>1793</v>
      </c>
      <c r="G1654" t="s">
        <v>205</v>
      </c>
      <c r="H1654" t="s">
        <v>1791</v>
      </c>
      <c r="I1654" t="s">
        <v>1788</v>
      </c>
      <c r="J1654" t="s">
        <v>1304</v>
      </c>
      <c r="N1654" t="s">
        <v>3450</v>
      </c>
      <c r="O1654" t="s">
        <v>12</v>
      </c>
      <c r="P1654" t="s">
        <v>13</v>
      </c>
      <c r="Q1654" t="s">
        <v>1368</v>
      </c>
      <c r="R1654" s="3">
        <f t="shared" si="101"/>
        <v>3.7687849999999998</v>
      </c>
      <c r="S1654">
        <v>3768785</v>
      </c>
      <c r="T1654">
        <v>1950</v>
      </c>
      <c r="U1654">
        <v>7</v>
      </c>
      <c r="V1654" s="3">
        <f t="shared" si="102"/>
        <v>4.2312150000000006</v>
      </c>
      <c r="W1654" s="3"/>
      <c r="AH1654" t="str">
        <v>Prachya Pinkaew</v>
      </c>
      <c r="AI1654" s="4">
        <f t="shared" si="103"/>
        <v>7.1</v>
      </c>
    </row>
    <row r="1655" spans="1:35" x14ac:dyDescent="0.3">
      <c r="A1655" t="s">
        <v>9</v>
      </c>
      <c r="B1655" t="s">
        <v>832</v>
      </c>
      <c r="C1655">
        <v>99</v>
      </c>
      <c r="D1655">
        <v>9203192</v>
      </c>
      <c r="E1655" s="3">
        <f t="shared" si="100"/>
        <v>9.2031919999999996</v>
      </c>
      <c r="F1655" t="s">
        <v>205</v>
      </c>
      <c r="G1655" t="s">
        <v>1792</v>
      </c>
      <c r="H1655" t="s">
        <v>356</v>
      </c>
      <c r="N1655" t="s">
        <v>3451</v>
      </c>
      <c r="O1655" t="s">
        <v>12</v>
      </c>
      <c r="P1655" t="s">
        <v>13</v>
      </c>
      <c r="Q1655" t="s">
        <v>14</v>
      </c>
      <c r="R1655" s="3">
        <f t="shared" si="101"/>
        <v>5</v>
      </c>
      <c r="S1655">
        <v>5000000</v>
      </c>
      <c r="T1655">
        <v>2011</v>
      </c>
      <c r="U1655">
        <v>6.8</v>
      </c>
      <c r="V1655" s="3">
        <f t="shared" si="102"/>
        <v>4.2031919999999996</v>
      </c>
      <c r="W1655" s="3"/>
      <c r="AH1655" t="str">
        <v>Tony Jaa</v>
      </c>
      <c r="AI1655" s="4">
        <f t="shared" si="103"/>
        <v>6.2</v>
      </c>
    </row>
    <row r="1656" spans="1:35" x14ac:dyDescent="0.3">
      <c r="A1656" t="s">
        <v>9</v>
      </c>
      <c r="B1656" t="s">
        <v>197</v>
      </c>
      <c r="C1656">
        <v>93</v>
      </c>
      <c r="D1656">
        <v>84185387</v>
      </c>
      <c r="E1656" s="3">
        <f t="shared" si="100"/>
        <v>84.185387000000006</v>
      </c>
      <c r="F1656" t="s">
        <v>134</v>
      </c>
      <c r="G1656" t="s">
        <v>205</v>
      </c>
      <c r="H1656" t="s">
        <v>1789</v>
      </c>
      <c r="I1656" t="s">
        <v>1786</v>
      </c>
      <c r="J1656" t="s">
        <v>620</v>
      </c>
      <c r="K1656" t="s">
        <v>1796</v>
      </c>
      <c r="N1656" t="s">
        <v>3452</v>
      </c>
      <c r="O1656" t="s">
        <v>12</v>
      </c>
      <c r="P1656" t="s">
        <v>13</v>
      </c>
      <c r="Q1656" t="s">
        <v>24</v>
      </c>
      <c r="R1656" s="3">
        <f t="shared" si="101"/>
        <v>80</v>
      </c>
      <c r="S1656">
        <v>80000000</v>
      </c>
      <c r="T1656">
        <v>2004</v>
      </c>
      <c r="U1656">
        <v>4.9000000000000004</v>
      </c>
      <c r="V1656" s="3">
        <f t="shared" si="102"/>
        <v>4.1853870000000057</v>
      </c>
      <c r="W1656" s="3"/>
      <c r="AH1656" t="str">
        <v>Chatrichalerm Yukol</v>
      </c>
      <c r="AI1656" s="4">
        <f t="shared" si="103"/>
        <v>6.6</v>
      </c>
    </row>
    <row r="1657" spans="1:35" x14ac:dyDescent="0.3">
      <c r="A1657" t="s">
        <v>9</v>
      </c>
      <c r="B1657" t="s">
        <v>413</v>
      </c>
      <c r="C1657">
        <v>90</v>
      </c>
      <c r="D1657">
        <v>19158074</v>
      </c>
      <c r="E1657" s="3">
        <f t="shared" si="100"/>
        <v>19.158073999999999</v>
      </c>
      <c r="F1657" t="s">
        <v>356</v>
      </c>
      <c r="G1657" t="s">
        <v>1789</v>
      </c>
      <c r="H1657" t="s">
        <v>1786</v>
      </c>
      <c r="I1657" t="s">
        <v>1788</v>
      </c>
      <c r="N1657" t="s">
        <v>3453</v>
      </c>
      <c r="O1657" t="s">
        <v>12</v>
      </c>
      <c r="P1657" t="s">
        <v>13</v>
      </c>
      <c r="Q1657" t="s">
        <v>24</v>
      </c>
      <c r="R1657" s="3">
        <f t="shared" si="101"/>
        <v>15</v>
      </c>
      <c r="S1657">
        <v>15000000</v>
      </c>
      <c r="T1657">
        <v>2002</v>
      </c>
      <c r="U1657">
        <v>6.7</v>
      </c>
      <c r="V1657" s="3">
        <f t="shared" si="102"/>
        <v>4.1580739999999992</v>
      </c>
      <c r="W1657" s="3"/>
      <c r="AH1657" t="str">
        <v>Carlos Saura</v>
      </c>
      <c r="AI1657" s="4">
        <f t="shared" si="103"/>
        <v>7.2</v>
      </c>
    </row>
    <row r="1658" spans="1:35" x14ac:dyDescent="0.3">
      <c r="A1658" t="s">
        <v>9</v>
      </c>
      <c r="B1658" t="s">
        <v>936</v>
      </c>
      <c r="C1658">
        <v>127</v>
      </c>
      <c r="D1658">
        <v>24104113</v>
      </c>
      <c r="E1658" s="3">
        <f t="shared" si="100"/>
        <v>24.104113000000002</v>
      </c>
      <c r="F1658" t="s">
        <v>356</v>
      </c>
      <c r="G1658" t="s">
        <v>1796</v>
      </c>
      <c r="H1658" t="s">
        <v>918</v>
      </c>
      <c r="N1658" t="s">
        <v>3454</v>
      </c>
      <c r="O1658" t="s">
        <v>12</v>
      </c>
      <c r="P1658" t="s">
        <v>184</v>
      </c>
      <c r="Q1658" t="s">
        <v>90</v>
      </c>
      <c r="R1658" s="3">
        <f t="shared" si="101"/>
        <v>20</v>
      </c>
      <c r="S1658">
        <v>20000000</v>
      </c>
      <c r="T1658">
        <v>2011</v>
      </c>
      <c r="U1658">
        <v>7.1</v>
      </c>
      <c r="V1658" s="3">
        <f t="shared" si="102"/>
        <v>4.1041130000000017</v>
      </c>
      <c r="W1658" s="3"/>
      <c r="AH1658" t="str">
        <v>Takao Okawara</v>
      </c>
      <c r="AI1658" s="4">
        <f t="shared" si="103"/>
        <v>6</v>
      </c>
    </row>
    <row r="1659" spans="1:35" x14ac:dyDescent="0.3">
      <c r="A1659" t="s">
        <v>9</v>
      </c>
      <c r="B1659" t="s">
        <v>1578</v>
      </c>
      <c r="C1659">
        <v>99</v>
      </c>
      <c r="D1659">
        <v>7059537</v>
      </c>
      <c r="E1659" s="3">
        <f t="shared" si="100"/>
        <v>7.0595369999999997</v>
      </c>
      <c r="F1659" t="s">
        <v>205</v>
      </c>
      <c r="N1659" t="s">
        <v>3455</v>
      </c>
      <c r="O1659" t="s">
        <v>12</v>
      </c>
      <c r="P1659" t="s">
        <v>13</v>
      </c>
      <c r="Q1659" t="s">
        <v>14</v>
      </c>
      <c r="R1659" s="3">
        <f t="shared" si="101"/>
        <v>3</v>
      </c>
      <c r="S1659">
        <v>3000000</v>
      </c>
      <c r="T1659">
        <v>2006</v>
      </c>
      <c r="U1659">
        <v>3</v>
      </c>
      <c r="V1659" s="3">
        <f t="shared" si="102"/>
        <v>4.0595369999999997</v>
      </c>
      <c r="W1659" s="3"/>
      <c r="AH1659" t="str">
        <v>Katsuhiro Ã”tomo</v>
      </c>
      <c r="AI1659" s="4">
        <f t="shared" si="103"/>
        <v>7.5</v>
      </c>
    </row>
    <row r="1660" spans="1:35" x14ac:dyDescent="0.3">
      <c r="A1660" t="s">
        <v>9</v>
      </c>
      <c r="B1660" t="s">
        <v>1495</v>
      </c>
      <c r="C1660">
        <v>91</v>
      </c>
      <c r="D1660">
        <v>12055108</v>
      </c>
      <c r="E1660" s="3">
        <f t="shared" si="100"/>
        <v>12.055108000000001</v>
      </c>
      <c r="F1660" t="s">
        <v>205</v>
      </c>
      <c r="G1660" t="s">
        <v>356</v>
      </c>
      <c r="N1660" t="s">
        <v>3456</v>
      </c>
      <c r="O1660" t="s">
        <v>12</v>
      </c>
      <c r="P1660" t="s">
        <v>13</v>
      </c>
      <c r="Q1660" t="s">
        <v>90</v>
      </c>
      <c r="R1660" s="3">
        <f t="shared" si="101"/>
        <v>8</v>
      </c>
      <c r="S1660">
        <v>8000000</v>
      </c>
      <c r="T1660">
        <v>2008</v>
      </c>
      <c r="U1660">
        <v>6.9</v>
      </c>
      <c r="V1660" s="3">
        <f t="shared" si="102"/>
        <v>4.0551080000000006</v>
      </c>
      <c r="W1660" s="3"/>
      <c r="AH1660" t="str">
        <v>Lajos Koltai</v>
      </c>
      <c r="AI1660" s="4">
        <f t="shared" si="103"/>
        <v>7.1</v>
      </c>
    </row>
    <row r="1661" spans="1:35" x14ac:dyDescent="0.3">
      <c r="A1661" t="s">
        <v>9</v>
      </c>
      <c r="B1661" t="s">
        <v>699</v>
      </c>
      <c r="C1661">
        <v>112</v>
      </c>
      <c r="D1661">
        <v>39026186</v>
      </c>
      <c r="E1661" s="3">
        <f t="shared" si="100"/>
        <v>39.026186000000003</v>
      </c>
      <c r="F1661" t="s">
        <v>205</v>
      </c>
      <c r="G1661" t="s">
        <v>356</v>
      </c>
      <c r="H1661" t="s">
        <v>1788</v>
      </c>
      <c r="N1661" t="s">
        <v>3457</v>
      </c>
      <c r="O1661" t="s">
        <v>12</v>
      </c>
      <c r="P1661" t="s">
        <v>13</v>
      </c>
      <c r="Q1661" t="s">
        <v>14</v>
      </c>
      <c r="R1661" s="3">
        <f t="shared" si="101"/>
        <v>35</v>
      </c>
      <c r="S1661">
        <v>35000000</v>
      </c>
      <c r="T1661">
        <v>2011</v>
      </c>
      <c r="U1661">
        <v>5.9</v>
      </c>
      <c r="V1661" s="3">
        <f t="shared" si="102"/>
        <v>4.0261860000000027</v>
      </c>
      <c r="W1661" s="3"/>
      <c r="AH1661">
        <v>0</v>
      </c>
    </row>
    <row r="1662" spans="1:35" x14ac:dyDescent="0.3">
      <c r="A1662" t="s">
        <v>9</v>
      </c>
      <c r="B1662" t="s">
        <v>176</v>
      </c>
      <c r="C1662">
        <v>127</v>
      </c>
      <c r="D1662">
        <v>41997790</v>
      </c>
      <c r="E1662" s="3">
        <f t="shared" si="100"/>
        <v>41.997790000000002</v>
      </c>
      <c r="F1662" t="s">
        <v>171</v>
      </c>
      <c r="G1662" t="s">
        <v>1787</v>
      </c>
      <c r="H1662" t="s">
        <v>918</v>
      </c>
      <c r="N1662" t="s">
        <v>3458</v>
      </c>
      <c r="O1662" t="s">
        <v>12</v>
      </c>
      <c r="P1662" t="s">
        <v>13</v>
      </c>
      <c r="Q1662" t="s">
        <v>90</v>
      </c>
      <c r="R1662" s="3">
        <f t="shared" si="101"/>
        <v>38</v>
      </c>
      <c r="S1662">
        <v>38000000</v>
      </c>
      <c r="T1662">
        <v>2013</v>
      </c>
      <c r="U1662">
        <v>6.4</v>
      </c>
      <c r="V1662" s="3">
        <f t="shared" si="102"/>
        <v>3.997790000000002</v>
      </c>
      <c r="W1662" s="3"/>
    </row>
    <row r="1663" spans="1:35" x14ac:dyDescent="0.3">
      <c r="A1663" t="s">
        <v>9</v>
      </c>
      <c r="B1663" t="s">
        <v>390</v>
      </c>
      <c r="C1663">
        <v>136</v>
      </c>
      <c r="D1663">
        <v>60984028</v>
      </c>
      <c r="E1663" s="3">
        <f t="shared" si="100"/>
        <v>60.984028000000002</v>
      </c>
      <c r="F1663" t="s">
        <v>356</v>
      </c>
      <c r="G1663" t="s">
        <v>1796</v>
      </c>
      <c r="H1663" t="s">
        <v>918</v>
      </c>
      <c r="N1663" t="s">
        <v>3459</v>
      </c>
      <c r="O1663" t="s">
        <v>12</v>
      </c>
      <c r="P1663" t="s">
        <v>13</v>
      </c>
      <c r="Q1663" t="s">
        <v>90</v>
      </c>
      <c r="R1663" s="3">
        <f t="shared" si="101"/>
        <v>57</v>
      </c>
      <c r="S1663">
        <v>57000000</v>
      </c>
      <c r="T1663">
        <v>1997</v>
      </c>
      <c r="U1663">
        <v>7.5</v>
      </c>
      <c r="V1663" s="3">
        <f t="shared" si="102"/>
        <v>3.9840280000000021</v>
      </c>
      <c r="W1663" s="3"/>
    </row>
    <row r="1664" spans="1:35" x14ac:dyDescent="0.3">
      <c r="A1664" t="s">
        <v>9</v>
      </c>
      <c r="B1664" t="s">
        <v>1522</v>
      </c>
      <c r="C1664">
        <v>88</v>
      </c>
      <c r="D1664">
        <v>4771000</v>
      </c>
      <c r="E1664" s="3">
        <f t="shared" si="100"/>
        <v>4.7709999999999999</v>
      </c>
      <c r="F1664" t="s">
        <v>205</v>
      </c>
      <c r="G1664" t="s">
        <v>356</v>
      </c>
      <c r="N1664" t="s">
        <v>3460</v>
      </c>
      <c r="O1664" t="s">
        <v>12</v>
      </c>
      <c r="P1664" t="s">
        <v>13</v>
      </c>
      <c r="Q1664" t="s">
        <v>90</v>
      </c>
      <c r="R1664" s="3">
        <f t="shared" si="101"/>
        <v>0.8</v>
      </c>
      <c r="S1664">
        <v>800000</v>
      </c>
      <c r="T1664">
        <v>1995</v>
      </c>
      <c r="U1664">
        <v>7.5</v>
      </c>
      <c r="V1664" s="3">
        <f t="shared" si="102"/>
        <v>3.9710000000000001</v>
      </c>
      <c r="W1664" s="3"/>
    </row>
    <row r="1665" spans="1:23" x14ac:dyDescent="0.3">
      <c r="A1665" t="s">
        <v>9</v>
      </c>
      <c r="B1665" t="s">
        <v>1693</v>
      </c>
      <c r="C1665">
        <v>91</v>
      </c>
      <c r="D1665">
        <v>4946250</v>
      </c>
      <c r="E1665" s="3">
        <f t="shared" si="100"/>
        <v>4.94625</v>
      </c>
      <c r="F1665" t="s">
        <v>20</v>
      </c>
      <c r="G1665" t="s">
        <v>1798</v>
      </c>
      <c r="N1665" t="s">
        <v>3461</v>
      </c>
      <c r="O1665" t="s">
        <v>12</v>
      </c>
      <c r="P1665" t="s">
        <v>13</v>
      </c>
      <c r="Q1665" t="s">
        <v>14</v>
      </c>
      <c r="R1665" s="3">
        <f t="shared" si="101"/>
        <v>1</v>
      </c>
      <c r="S1665">
        <v>1000000</v>
      </c>
      <c r="T1665">
        <v>2013</v>
      </c>
      <c r="U1665">
        <v>7.4</v>
      </c>
      <c r="V1665" s="3">
        <f t="shared" si="102"/>
        <v>3.94625</v>
      </c>
      <c r="W1665" s="3"/>
    </row>
    <row r="1666" spans="1:23" x14ac:dyDescent="0.3">
      <c r="A1666" t="s">
        <v>9</v>
      </c>
      <c r="B1666" t="s">
        <v>1382</v>
      </c>
      <c r="C1666">
        <v>91</v>
      </c>
      <c r="D1666">
        <v>4186931</v>
      </c>
      <c r="E1666" s="3">
        <f t="shared" ref="E1666:E1729" si="104">D1666/1000000</f>
        <v>4.1869310000000004</v>
      </c>
      <c r="F1666" t="s">
        <v>205</v>
      </c>
      <c r="G1666" t="s">
        <v>356</v>
      </c>
      <c r="H1666" t="s">
        <v>1788</v>
      </c>
      <c r="N1666" t="s">
        <v>3462</v>
      </c>
      <c r="O1666" t="s">
        <v>12</v>
      </c>
      <c r="P1666" t="s">
        <v>13</v>
      </c>
      <c r="Q1666" t="s">
        <v>90</v>
      </c>
      <c r="R1666" s="3">
        <f t="shared" ref="R1666:R1729" si="105">S1666/1000000</f>
        <v>0.25</v>
      </c>
      <c r="S1666">
        <v>250000</v>
      </c>
      <c r="T1666">
        <v>2001</v>
      </c>
      <c r="U1666">
        <v>6.9</v>
      </c>
      <c r="V1666" s="3">
        <f t="shared" ref="V1666:V1729" si="106">E1666-R1666</f>
        <v>3.9369310000000004</v>
      </c>
      <c r="W1666" s="3"/>
    </row>
    <row r="1667" spans="1:23" x14ac:dyDescent="0.3">
      <c r="A1667" t="s">
        <v>9</v>
      </c>
      <c r="B1667" t="s">
        <v>1646</v>
      </c>
      <c r="C1667">
        <v>118</v>
      </c>
      <c r="D1667">
        <v>5709616</v>
      </c>
      <c r="E1667" s="3">
        <f t="shared" si="104"/>
        <v>5.7096159999999996</v>
      </c>
      <c r="F1667" t="s">
        <v>356</v>
      </c>
      <c r="G1667" t="s">
        <v>1788</v>
      </c>
      <c r="N1667" t="s">
        <v>3463</v>
      </c>
      <c r="O1667" t="s">
        <v>306</v>
      </c>
      <c r="P1667" t="s">
        <v>317</v>
      </c>
      <c r="Q1667" t="s">
        <v>90</v>
      </c>
      <c r="R1667" s="3">
        <f t="shared" si="105"/>
        <v>1.8</v>
      </c>
      <c r="S1667">
        <v>1800000</v>
      </c>
      <c r="T1667">
        <v>2002</v>
      </c>
      <c r="U1667">
        <v>6.8</v>
      </c>
      <c r="V1667" s="3">
        <f t="shared" si="106"/>
        <v>3.9096159999999998</v>
      </c>
      <c r="W1667" s="3"/>
    </row>
    <row r="1668" spans="1:23" x14ac:dyDescent="0.3">
      <c r="A1668" t="s">
        <v>9</v>
      </c>
      <c r="B1668" t="s">
        <v>594</v>
      </c>
      <c r="C1668">
        <v>104</v>
      </c>
      <c r="D1668">
        <v>6401336</v>
      </c>
      <c r="E1668" s="3">
        <f t="shared" si="104"/>
        <v>6.4013359999999997</v>
      </c>
      <c r="F1668" t="s">
        <v>356</v>
      </c>
      <c r="N1668" t="s">
        <v>3464</v>
      </c>
      <c r="O1668" t="s">
        <v>12</v>
      </c>
      <c r="P1668" t="s">
        <v>13</v>
      </c>
      <c r="Q1668" t="s">
        <v>90</v>
      </c>
      <c r="R1668" s="3">
        <f t="shared" si="105"/>
        <v>2.5</v>
      </c>
      <c r="S1668">
        <v>2500000</v>
      </c>
      <c r="T1668">
        <v>1991</v>
      </c>
      <c r="U1668">
        <v>7.1</v>
      </c>
      <c r="V1668" s="3">
        <f t="shared" si="106"/>
        <v>3.9013359999999997</v>
      </c>
      <c r="W1668" s="3"/>
    </row>
    <row r="1669" spans="1:23" x14ac:dyDescent="0.3">
      <c r="A1669" t="s">
        <v>9</v>
      </c>
      <c r="B1669" t="s">
        <v>814</v>
      </c>
      <c r="C1669">
        <v>115</v>
      </c>
      <c r="D1669">
        <v>25842000</v>
      </c>
      <c r="E1669" s="3">
        <f t="shared" si="104"/>
        <v>25.841999999999999</v>
      </c>
      <c r="F1669" t="s">
        <v>1793</v>
      </c>
      <c r="G1669" t="s">
        <v>356</v>
      </c>
      <c r="H1669" t="s">
        <v>1788</v>
      </c>
      <c r="N1669" t="s">
        <v>3465</v>
      </c>
      <c r="O1669" t="s">
        <v>12</v>
      </c>
      <c r="P1669" t="s">
        <v>17</v>
      </c>
      <c r="Q1669" t="s">
        <v>24</v>
      </c>
      <c r="R1669" s="3">
        <f t="shared" si="105"/>
        <v>22</v>
      </c>
      <c r="S1669">
        <v>22000000</v>
      </c>
      <c r="T1669">
        <v>1993</v>
      </c>
      <c r="U1669">
        <v>7.4</v>
      </c>
      <c r="V1669" s="3">
        <f t="shared" si="106"/>
        <v>3.8419999999999987</v>
      </c>
      <c r="W1669" s="3"/>
    </row>
    <row r="1670" spans="1:23" x14ac:dyDescent="0.3">
      <c r="A1670" t="s">
        <v>9</v>
      </c>
      <c r="B1670" t="s">
        <v>300</v>
      </c>
      <c r="C1670">
        <v>110</v>
      </c>
      <c r="D1670">
        <v>28831145</v>
      </c>
      <c r="E1670" s="3">
        <f t="shared" si="104"/>
        <v>28.831144999999999</v>
      </c>
      <c r="F1670" t="s">
        <v>356</v>
      </c>
      <c r="G1670" t="s">
        <v>1797</v>
      </c>
      <c r="N1670" t="s">
        <v>3466</v>
      </c>
      <c r="O1670" t="s">
        <v>12</v>
      </c>
      <c r="P1670" t="s">
        <v>13</v>
      </c>
      <c r="Q1670" t="s">
        <v>90</v>
      </c>
      <c r="R1670" s="3">
        <f t="shared" si="105"/>
        <v>25</v>
      </c>
      <c r="S1670">
        <v>25000000</v>
      </c>
      <c r="T1670">
        <v>2014</v>
      </c>
      <c r="U1670">
        <v>6.8</v>
      </c>
      <c r="V1670" s="3">
        <f t="shared" si="106"/>
        <v>3.8311449999999994</v>
      </c>
      <c r="W1670" s="3"/>
    </row>
    <row r="1671" spans="1:23" x14ac:dyDescent="0.3">
      <c r="A1671" t="s">
        <v>9</v>
      </c>
      <c r="B1671" t="s">
        <v>1455</v>
      </c>
      <c r="C1671">
        <v>81</v>
      </c>
      <c r="D1671">
        <v>7825820</v>
      </c>
      <c r="E1671" s="3">
        <f t="shared" si="104"/>
        <v>7.8258200000000002</v>
      </c>
      <c r="F1671" t="s">
        <v>1792</v>
      </c>
      <c r="G1671" t="s">
        <v>1796</v>
      </c>
      <c r="H1671" t="s">
        <v>918</v>
      </c>
      <c r="N1671" t="s">
        <v>3467</v>
      </c>
      <c r="O1671" t="s">
        <v>12</v>
      </c>
      <c r="P1671" t="s">
        <v>13</v>
      </c>
      <c r="Q1671" t="s">
        <v>90</v>
      </c>
      <c r="R1671" s="3">
        <f t="shared" si="105"/>
        <v>4</v>
      </c>
      <c r="S1671">
        <v>4000000</v>
      </c>
      <c r="T1671">
        <v>2006</v>
      </c>
      <c r="U1671">
        <v>5.9</v>
      </c>
      <c r="V1671" s="3">
        <f t="shared" si="106"/>
        <v>3.8258200000000002</v>
      </c>
      <c r="W1671" s="3"/>
    </row>
    <row r="1672" spans="1:23" x14ac:dyDescent="0.3">
      <c r="A1672" t="s">
        <v>9</v>
      </c>
      <c r="B1672" t="s">
        <v>1533</v>
      </c>
      <c r="C1672">
        <v>82</v>
      </c>
      <c r="D1672">
        <v>9821335</v>
      </c>
      <c r="E1672" s="3">
        <f t="shared" si="104"/>
        <v>9.8213349999999995</v>
      </c>
      <c r="F1672" t="s">
        <v>205</v>
      </c>
      <c r="N1672" t="s">
        <v>3468</v>
      </c>
      <c r="O1672" t="s">
        <v>12</v>
      </c>
      <c r="P1672" t="s">
        <v>13</v>
      </c>
      <c r="Q1672" t="s">
        <v>90</v>
      </c>
      <c r="R1672" s="3">
        <f t="shared" si="105"/>
        <v>6</v>
      </c>
      <c r="S1672">
        <v>6000000</v>
      </c>
      <c r="T1672">
        <v>2000</v>
      </c>
      <c r="U1672">
        <v>4</v>
      </c>
      <c r="V1672" s="3">
        <f t="shared" si="106"/>
        <v>3.8213349999999995</v>
      </c>
      <c r="W1672" s="3"/>
    </row>
    <row r="1673" spans="1:23" x14ac:dyDescent="0.3">
      <c r="A1673" t="s">
        <v>9</v>
      </c>
      <c r="B1673" t="s">
        <v>1499</v>
      </c>
      <c r="C1673">
        <v>92</v>
      </c>
      <c r="D1673">
        <v>8786715</v>
      </c>
      <c r="E1673" s="3">
        <f t="shared" si="104"/>
        <v>8.7867149999999992</v>
      </c>
      <c r="F1673" t="s">
        <v>205</v>
      </c>
      <c r="G1673" t="s">
        <v>356</v>
      </c>
      <c r="N1673" t="s">
        <v>3469</v>
      </c>
      <c r="O1673" t="s">
        <v>12</v>
      </c>
      <c r="P1673" t="s">
        <v>13</v>
      </c>
      <c r="Q1673" t="s">
        <v>14</v>
      </c>
      <c r="R1673" s="3">
        <f t="shared" si="105"/>
        <v>5</v>
      </c>
      <c r="S1673">
        <v>5000000</v>
      </c>
      <c r="T1673">
        <v>2004</v>
      </c>
      <c r="U1673">
        <v>6.9</v>
      </c>
      <c r="V1673" s="3">
        <f t="shared" si="106"/>
        <v>3.7867149999999992</v>
      </c>
      <c r="W1673" s="3"/>
    </row>
    <row r="1674" spans="1:23" x14ac:dyDescent="0.3">
      <c r="A1674" t="s">
        <v>111</v>
      </c>
      <c r="B1674" t="s">
        <v>228</v>
      </c>
      <c r="C1674">
        <v>81</v>
      </c>
      <c r="D1674">
        <v>7267324</v>
      </c>
      <c r="E1674" s="3">
        <f t="shared" si="104"/>
        <v>7.2673240000000003</v>
      </c>
      <c r="F1674" t="s">
        <v>1792</v>
      </c>
      <c r="G1674" t="s">
        <v>356</v>
      </c>
      <c r="N1674" t="s">
        <v>3470</v>
      </c>
      <c r="O1674" t="s">
        <v>811</v>
      </c>
      <c r="P1674" t="s">
        <v>113</v>
      </c>
      <c r="Q1674" t="s">
        <v>90</v>
      </c>
      <c r="R1674" s="3">
        <f t="shared" si="105"/>
        <v>3.5</v>
      </c>
      <c r="S1674">
        <v>3500000</v>
      </c>
      <c r="T1674">
        <v>1998</v>
      </c>
      <c r="U1674">
        <v>7.8</v>
      </c>
      <c r="V1674" s="3">
        <f t="shared" si="106"/>
        <v>3.7673240000000003</v>
      </c>
      <c r="W1674" s="3"/>
    </row>
    <row r="1675" spans="1:23" x14ac:dyDescent="0.3">
      <c r="A1675" t="s">
        <v>9</v>
      </c>
      <c r="B1675" t="s">
        <v>645</v>
      </c>
      <c r="C1675">
        <v>105</v>
      </c>
      <c r="D1675">
        <v>7159147</v>
      </c>
      <c r="E1675" s="3">
        <f t="shared" si="104"/>
        <v>7.1591469999999999</v>
      </c>
      <c r="F1675" t="s">
        <v>356</v>
      </c>
      <c r="G1675" t="s">
        <v>1796</v>
      </c>
      <c r="H1675" t="s">
        <v>918</v>
      </c>
      <c r="N1675" t="s">
        <v>3471</v>
      </c>
      <c r="O1675" t="s">
        <v>306</v>
      </c>
      <c r="P1675" t="s">
        <v>374</v>
      </c>
      <c r="Q1675" t="s">
        <v>90</v>
      </c>
      <c r="R1675" s="3">
        <f t="shared" si="105"/>
        <v>3.4</v>
      </c>
      <c r="S1675">
        <v>3400000</v>
      </c>
      <c r="T1675">
        <v>2007</v>
      </c>
      <c r="U1675">
        <v>7.5</v>
      </c>
      <c r="V1675" s="3">
        <f t="shared" si="106"/>
        <v>3.759147</v>
      </c>
      <c r="W1675" s="3"/>
    </row>
    <row r="1676" spans="1:23" x14ac:dyDescent="0.3">
      <c r="A1676" t="s">
        <v>9</v>
      </c>
      <c r="B1676" t="s">
        <v>388</v>
      </c>
      <c r="C1676">
        <v>105</v>
      </c>
      <c r="D1676">
        <v>53846915</v>
      </c>
      <c r="E1676" s="3">
        <f t="shared" si="104"/>
        <v>53.846915000000003</v>
      </c>
      <c r="F1676" t="s">
        <v>205</v>
      </c>
      <c r="G1676" t="s">
        <v>1792</v>
      </c>
      <c r="H1676" t="s">
        <v>356</v>
      </c>
      <c r="I1676" t="s">
        <v>1788</v>
      </c>
      <c r="N1676" t="s">
        <v>3472</v>
      </c>
      <c r="O1676" t="s">
        <v>12</v>
      </c>
      <c r="P1676" t="s">
        <v>13</v>
      </c>
      <c r="Q1676" t="s">
        <v>90</v>
      </c>
      <c r="R1676" s="3">
        <f t="shared" si="105"/>
        <v>50.1</v>
      </c>
      <c r="S1676">
        <v>50100000</v>
      </c>
      <c r="T1676">
        <v>2015</v>
      </c>
      <c r="U1676">
        <v>6.6</v>
      </c>
      <c r="V1676" s="3">
        <f t="shared" si="106"/>
        <v>3.7469150000000013</v>
      </c>
      <c r="W1676" s="3"/>
    </row>
    <row r="1677" spans="1:23" x14ac:dyDescent="0.3">
      <c r="A1677" t="s">
        <v>9</v>
      </c>
      <c r="B1677" t="s">
        <v>207</v>
      </c>
      <c r="C1677">
        <v>105</v>
      </c>
      <c r="D1677">
        <v>103738726</v>
      </c>
      <c r="E1677" s="3">
        <f t="shared" si="104"/>
        <v>103.738726</v>
      </c>
      <c r="F1677" t="s">
        <v>171</v>
      </c>
      <c r="G1677" t="s">
        <v>205</v>
      </c>
      <c r="H1677" t="s">
        <v>1792</v>
      </c>
      <c r="I1677" t="s">
        <v>1798</v>
      </c>
      <c r="J1677" t="s">
        <v>1788</v>
      </c>
      <c r="K1677" t="s">
        <v>918</v>
      </c>
      <c r="N1677" t="s">
        <v>3473</v>
      </c>
      <c r="O1677" t="s">
        <v>12</v>
      </c>
      <c r="P1677" t="s">
        <v>13</v>
      </c>
      <c r="Q1677" t="s">
        <v>24</v>
      </c>
      <c r="R1677" s="3">
        <f t="shared" si="105"/>
        <v>100</v>
      </c>
      <c r="S1677">
        <v>100000000</v>
      </c>
      <c r="T1677">
        <v>1990</v>
      </c>
      <c r="U1677">
        <v>6.1</v>
      </c>
      <c r="V1677" s="3">
        <f t="shared" si="106"/>
        <v>3.7387259999999998</v>
      </c>
      <c r="W1677" s="3"/>
    </row>
    <row r="1678" spans="1:23" x14ac:dyDescent="0.3">
      <c r="A1678" t="s">
        <v>9</v>
      </c>
      <c r="B1678" t="s">
        <v>1754</v>
      </c>
      <c r="C1678">
        <v>90</v>
      </c>
      <c r="D1678">
        <v>4000000</v>
      </c>
      <c r="E1678" s="3">
        <f t="shared" si="104"/>
        <v>4</v>
      </c>
      <c r="F1678" t="s">
        <v>171</v>
      </c>
      <c r="G1678" t="s">
        <v>356</v>
      </c>
      <c r="N1678" t="s">
        <v>3474</v>
      </c>
      <c r="O1678" t="s">
        <v>12</v>
      </c>
      <c r="P1678" t="s">
        <v>13</v>
      </c>
      <c r="Q1678" t="s">
        <v>90</v>
      </c>
      <c r="R1678" s="3">
        <f t="shared" si="105"/>
        <v>0.35</v>
      </c>
      <c r="S1678">
        <v>350000</v>
      </c>
      <c r="T1678">
        <v>1987</v>
      </c>
      <c r="U1678">
        <v>4.7</v>
      </c>
      <c r="V1678" s="3">
        <f t="shared" si="106"/>
        <v>3.65</v>
      </c>
      <c r="W1678" s="3"/>
    </row>
    <row r="1679" spans="1:23" x14ac:dyDescent="0.3">
      <c r="A1679" t="s">
        <v>9</v>
      </c>
      <c r="B1679" t="s">
        <v>1430</v>
      </c>
      <c r="C1679">
        <v>91</v>
      </c>
      <c r="D1679">
        <v>10149779</v>
      </c>
      <c r="E1679" s="3">
        <f t="shared" si="104"/>
        <v>10.149779000000001</v>
      </c>
      <c r="F1679" t="s">
        <v>620</v>
      </c>
      <c r="G1679" t="s">
        <v>1787</v>
      </c>
      <c r="H1679" t="s">
        <v>918</v>
      </c>
      <c r="N1679" t="s">
        <v>3475</v>
      </c>
      <c r="O1679" t="s">
        <v>12</v>
      </c>
      <c r="P1679" t="s">
        <v>13</v>
      </c>
      <c r="Q1679" t="s">
        <v>14</v>
      </c>
      <c r="R1679" s="3">
        <f t="shared" si="105"/>
        <v>6.5</v>
      </c>
      <c r="S1679">
        <v>6500000</v>
      </c>
      <c r="T1679">
        <v>1999</v>
      </c>
      <c r="U1679">
        <v>3.6</v>
      </c>
      <c r="V1679" s="3">
        <f t="shared" si="106"/>
        <v>3.6497790000000006</v>
      </c>
      <c r="W1679" s="3"/>
    </row>
    <row r="1680" spans="1:23" x14ac:dyDescent="0.3">
      <c r="A1680" t="s">
        <v>9</v>
      </c>
      <c r="B1680" t="s">
        <v>118</v>
      </c>
      <c r="C1680">
        <v>120</v>
      </c>
      <c r="D1680">
        <v>153629485</v>
      </c>
      <c r="E1680" s="3">
        <f t="shared" si="104"/>
        <v>153.62948499999999</v>
      </c>
      <c r="F1680" t="s">
        <v>171</v>
      </c>
      <c r="G1680" t="s">
        <v>134</v>
      </c>
      <c r="H1680" t="s">
        <v>1787</v>
      </c>
      <c r="I1680" t="s">
        <v>918</v>
      </c>
      <c r="N1680" t="s">
        <v>3476</v>
      </c>
      <c r="O1680" t="s">
        <v>12</v>
      </c>
      <c r="P1680" t="s">
        <v>63</v>
      </c>
      <c r="Q1680" t="s">
        <v>90</v>
      </c>
      <c r="R1680" s="3">
        <f t="shared" si="105"/>
        <v>150</v>
      </c>
      <c r="S1680">
        <v>150000000</v>
      </c>
      <c r="T1680">
        <v>2015</v>
      </c>
      <c r="U1680">
        <v>8.1</v>
      </c>
      <c r="V1680" s="3">
        <f t="shared" si="106"/>
        <v>3.6294849999999883</v>
      </c>
      <c r="W1680" s="3"/>
    </row>
    <row r="1681" spans="1:23" x14ac:dyDescent="0.3">
      <c r="A1681" t="s">
        <v>9</v>
      </c>
      <c r="B1681" t="s">
        <v>1347</v>
      </c>
      <c r="C1681">
        <v>98</v>
      </c>
      <c r="D1681">
        <v>14114488</v>
      </c>
      <c r="E1681" s="3">
        <f t="shared" si="104"/>
        <v>14.114488</v>
      </c>
      <c r="F1681" t="s">
        <v>620</v>
      </c>
      <c r="G1681" t="s">
        <v>918</v>
      </c>
      <c r="N1681" t="s">
        <v>3477</v>
      </c>
      <c r="O1681" t="s">
        <v>12</v>
      </c>
      <c r="P1681" t="s">
        <v>13</v>
      </c>
      <c r="Q1681" t="s">
        <v>14</v>
      </c>
      <c r="R1681" s="3">
        <f t="shared" si="105"/>
        <v>10.5</v>
      </c>
      <c r="S1681">
        <v>10500000</v>
      </c>
      <c r="T1681">
        <v>1988</v>
      </c>
      <c r="U1681">
        <v>4.5</v>
      </c>
      <c r="V1681" s="3">
        <f t="shared" si="106"/>
        <v>3.6144879999999997</v>
      </c>
      <c r="W1681" s="3"/>
    </row>
    <row r="1682" spans="1:23" x14ac:dyDescent="0.3">
      <c r="A1682" t="s">
        <v>9</v>
      </c>
      <c r="B1682" t="s">
        <v>368</v>
      </c>
      <c r="C1682">
        <v>139</v>
      </c>
      <c r="D1682">
        <v>31600000</v>
      </c>
      <c r="E1682" s="3">
        <f t="shared" si="104"/>
        <v>31.6</v>
      </c>
      <c r="F1682" t="s">
        <v>134</v>
      </c>
      <c r="G1682" t="s">
        <v>1793</v>
      </c>
      <c r="N1682" t="s">
        <v>3478</v>
      </c>
      <c r="O1682" t="s">
        <v>12</v>
      </c>
      <c r="P1682" t="s">
        <v>13</v>
      </c>
      <c r="Q1682" t="s">
        <v>90</v>
      </c>
      <c r="R1682" s="3">
        <f t="shared" si="105"/>
        <v>28</v>
      </c>
      <c r="S1682">
        <v>28000000</v>
      </c>
      <c r="T1682">
        <v>1995</v>
      </c>
      <c r="U1682">
        <v>6.9</v>
      </c>
      <c r="V1682" s="3">
        <f t="shared" si="106"/>
        <v>3.6000000000000014</v>
      </c>
      <c r="W1682" s="3"/>
    </row>
    <row r="1683" spans="1:23" x14ac:dyDescent="0.3">
      <c r="A1683" t="s">
        <v>9</v>
      </c>
      <c r="B1683" t="s">
        <v>344</v>
      </c>
      <c r="C1683">
        <v>178</v>
      </c>
      <c r="D1683">
        <v>75600000</v>
      </c>
      <c r="E1683" s="3">
        <f t="shared" si="104"/>
        <v>75.599999999999994</v>
      </c>
      <c r="F1683" t="s">
        <v>1793</v>
      </c>
      <c r="G1683" t="s">
        <v>356</v>
      </c>
      <c r="H1683" t="s">
        <v>1794</v>
      </c>
      <c r="I1683" t="s">
        <v>1795</v>
      </c>
      <c r="N1683" t="s">
        <v>3479</v>
      </c>
      <c r="O1683" t="s">
        <v>12</v>
      </c>
      <c r="P1683" t="s">
        <v>13</v>
      </c>
      <c r="Q1683" t="s">
        <v>90</v>
      </c>
      <c r="R1683" s="3">
        <f t="shared" si="105"/>
        <v>72</v>
      </c>
      <c r="S1683">
        <v>72000000</v>
      </c>
      <c r="T1683">
        <v>1995</v>
      </c>
      <c r="U1683">
        <v>8.4</v>
      </c>
      <c r="V1683" s="3">
        <f t="shared" si="106"/>
        <v>3.5999999999999943</v>
      </c>
      <c r="W1683" s="3"/>
    </row>
    <row r="1684" spans="1:23" x14ac:dyDescent="0.3">
      <c r="A1684" t="s">
        <v>9</v>
      </c>
      <c r="B1684" t="s">
        <v>1204</v>
      </c>
      <c r="C1684">
        <v>121</v>
      </c>
      <c r="D1684">
        <v>16574731</v>
      </c>
      <c r="E1684" s="3">
        <f t="shared" si="104"/>
        <v>16.574731</v>
      </c>
      <c r="F1684" t="s">
        <v>356</v>
      </c>
      <c r="G1684" t="s">
        <v>1798</v>
      </c>
      <c r="N1684" t="s">
        <v>3480</v>
      </c>
      <c r="O1684" t="s">
        <v>12</v>
      </c>
      <c r="P1684" t="s">
        <v>13</v>
      </c>
      <c r="Q1684" t="s">
        <v>90</v>
      </c>
      <c r="R1684" s="3">
        <f t="shared" si="105"/>
        <v>13</v>
      </c>
      <c r="S1684">
        <v>13000000</v>
      </c>
      <c r="T1684">
        <v>1998</v>
      </c>
      <c r="U1684">
        <v>5.8</v>
      </c>
      <c r="V1684" s="3">
        <f t="shared" si="106"/>
        <v>3.5747309999999999</v>
      </c>
      <c r="W1684" s="3"/>
    </row>
    <row r="1685" spans="1:23" x14ac:dyDescent="0.3">
      <c r="A1685" t="s">
        <v>9</v>
      </c>
      <c r="B1685" t="s">
        <v>68</v>
      </c>
      <c r="C1685">
        <v>98</v>
      </c>
      <c r="D1685">
        <v>3799339</v>
      </c>
      <c r="E1685" s="3">
        <f t="shared" si="104"/>
        <v>3.7993389999999998</v>
      </c>
      <c r="F1685" t="s">
        <v>1792</v>
      </c>
      <c r="G1685" t="s">
        <v>356</v>
      </c>
      <c r="H1685" t="s">
        <v>1788</v>
      </c>
      <c r="N1685" t="s">
        <v>3481</v>
      </c>
      <c r="O1685" t="s">
        <v>12</v>
      </c>
      <c r="P1685" t="s">
        <v>13</v>
      </c>
      <c r="Q1685" t="s">
        <v>90</v>
      </c>
      <c r="R1685" s="3">
        <f t="shared" si="105"/>
        <v>0.25</v>
      </c>
      <c r="S1685">
        <v>250000</v>
      </c>
      <c r="T1685">
        <v>2002</v>
      </c>
      <c r="U1685">
        <v>7.2</v>
      </c>
      <c r="V1685" s="3">
        <f t="shared" si="106"/>
        <v>3.5493389999999998</v>
      </c>
      <c r="W1685" s="3"/>
    </row>
    <row r="1686" spans="1:23" x14ac:dyDescent="0.3">
      <c r="A1686" t="s">
        <v>9</v>
      </c>
      <c r="B1686" t="s">
        <v>1571</v>
      </c>
      <c r="C1686">
        <v>101</v>
      </c>
      <c r="D1686">
        <v>6517198</v>
      </c>
      <c r="E1686" s="3">
        <f t="shared" si="104"/>
        <v>6.5171979999999996</v>
      </c>
      <c r="F1686" t="s">
        <v>1792</v>
      </c>
      <c r="G1686" t="s">
        <v>356</v>
      </c>
      <c r="N1686" t="s">
        <v>3482</v>
      </c>
      <c r="O1686" t="s">
        <v>306</v>
      </c>
      <c r="P1686" t="s">
        <v>1572</v>
      </c>
      <c r="Q1686" t="s">
        <v>90</v>
      </c>
      <c r="R1686" s="3">
        <f t="shared" si="105"/>
        <v>3</v>
      </c>
      <c r="S1686">
        <v>3000000</v>
      </c>
      <c r="T1686">
        <v>2004</v>
      </c>
      <c r="U1686">
        <v>7.5</v>
      </c>
      <c r="V1686" s="3">
        <f t="shared" si="106"/>
        <v>3.5171979999999996</v>
      </c>
      <c r="W1686" s="3"/>
    </row>
    <row r="1687" spans="1:23" x14ac:dyDescent="0.3">
      <c r="A1687" t="s">
        <v>9</v>
      </c>
      <c r="B1687" t="s">
        <v>429</v>
      </c>
      <c r="C1687">
        <v>115</v>
      </c>
      <c r="D1687">
        <v>48472213</v>
      </c>
      <c r="E1687" s="3">
        <f t="shared" si="104"/>
        <v>48.472213000000004</v>
      </c>
      <c r="F1687" t="s">
        <v>171</v>
      </c>
      <c r="G1687" t="s">
        <v>205</v>
      </c>
      <c r="H1687" t="s">
        <v>1792</v>
      </c>
      <c r="N1687" t="s">
        <v>3483</v>
      </c>
      <c r="O1687" t="s">
        <v>12</v>
      </c>
      <c r="P1687" t="s">
        <v>13</v>
      </c>
      <c r="Q1687" t="s">
        <v>14</v>
      </c>
      <c r="R1687" s="3">
        <f t="shared" si="105"/>
        <v>45</v>
      </c>
      <c r="S1687">
        <v>45000000</v>
      </c>
      <c r="T1687">
        <v>2005</v>
      </c>
      <c r="U1687">
        <v>5</v>
      </c>
      <c r="V1687" s="3">
        <f t="shared" si="106"/>
        <v>3.4722130000000035</v>
      </c>
      <c r="W1687" s="3"/>
    </row>
    <row r="1688" spans="1:23" x14ac:dyDescent="0.3">
      <c r="A1688" t="s">
        <v>9</v>
      </c>
      <c r="B1688" t="s">
        <v>727</v>
      </c>
      <c r="C1688">
        <v>128</v>
      </c>
      <c r="D1688">
        <v>37432299</v>
      </c>
      <c r="E1688" s="3">
        <f t="shared" si="104"/>
        <v>37.432299</v>
      </c>
      <c r="F1688" t="s">
        <v>356</v>
      </c>
      <c r="G1688" t="s">
        <v>1788</v>
      </c>
      <c r="N1688" t="s">
        <v>3484</v>
      </c>
      <c r="O1688" t="s">
        <v>12</v>
      </c>
      <c r="P1688" t="s">
        <v>13</v>
      </c>
      <c r="Q1688" t="s">
        <v>14</v>
      </c>
      <c r="R1688" s="3">
        <f t="shared" si="105"/>
        <v>34</v>
      </c>
      <c r="S1688">
        <v>34000000</v>
      </c>
      <c r="T1688">
        <v>2015</v>
      </c>
      <c r="U1688">
        <v>7.1</v>
      </c>
      <c r="V1688" s="3">
        <f t="shared" si="106"/>
        <v>3.4322990000000004</v>
      </c>
      <c r="W1688" s="3"/>
    </row>
    <row r="1689" spans="1:23" x14ac:dyDescent="0.3">
      <c r="A1689" t="s">
        <v>9</v>
      </c>
      <c r="B1689" t="s">
        <v>72</v>
      </c>
      <c r="C1689">
        <v>104</v>
      </c>
      <c r="D1689">
        <v>58422650</v>
      </c>
      <c r="E1689" s="3">
        <f t="shared" si="104"/>
        <v>58.422649999999997</v>
      </c>
      <c r="F1689" t="s">
        <v>205</v>
      </c>
      <c r="G1689" t="s">
        <v>1786</v>
      </c>
      <c r="H1689" t="s">
        <v>620</v>
      </c>
      <c r="N1689" t="s">
        <v>3485</v>
      </c>
      <c r="O1689" t="s">
        <v>12</v>
      </c>
      <c r="P1689" t="s">
        <v>13</v>
      </c>
      <c r="Q1689" t="s">
        <v>14</v>
      </c>
      <c r="R1689" s="3">
        <f t="shared" si="105"/>
        <v>55</v>
      </c>
      <c r="S1689">
        <v>55000000</v>
      </c>
      <c r="T1689">
        <v>1992</v>
      </c>
      <c r="U1689">
        <v>6.4</v>
      </c>
      <c r="V1689" s="3">
        <f t="shared" si="106"/>
        <v>3.4226499999999973</v>
      </c>
      <c r="W1689" s="3"/>
    </row>
    <row r="1690" spans="1:23" x14ac:dyDescent="0.3">
      <c r="A1690" t="s">
        <v>9</v>
      </c>
      <c r="B1690" t="s">
        <v>971</v>
      </c>
      <c r="C1690">
        <v>104</v>
      </c>
      <c r="D1690">
        <v>23393765</v>
      </c>
      <c r="E1690" s="3">
        <f t="shared" si="104"/>
        <v>23.393764999999998</v>
      </c>
      <c r="F1690" t="s">
        <v>356</v>
      </c>
      <c r="G1690" t="s">
        <v>1788</v>
      </c>
      <c r="N1690" t="s">
        <v>3486</v>
      </c>
      <c r="O1690" t="s">
        <v>12</v>
      </c>
      <c r="P1690" t="s">
        <v>13</v>
      </c>
      <c r="Q1690" t="s">
        <v>14</v>
      </c>
      <c r="R1690" s="3">
        <f t="shared" si="105"/>
        <v>20</v>
      </c>
      <c r="S1690">
        <v>20000000</v>
      </c>
      <c r="T1690">
        <v>2014</v>
      </c>
      <c r="U1690">
        <v>6.3</v>
      </c>
      <c r="V1690" s="3">
        <f t="shared" si="106"/>
        <v>3.3937649999999984</v>
      </c>
      <c r="W1690" s="3"/>
    </row>
    <row r="1691" spans="1:23" x14ac:dyDescent="0.3">
      <c r="A1691" t="s">
        <v>9</v>
      </c>
      <c r="B1691" t="s">
        <v>152</v>
      </c>
      <c r="C1691">
        <v>115</v>
      </c>
      <c r="D1691">
        <v>5383834</v>
      </c>
      <c r="E1691" s="3">
        <f t="shared" si="104"/>
        <v>5.3838340000000002</v>
      </c>
      <c r="F1691" t="s">
        <v>356</v>
      </c>
      <c r="G1691" t="s">
        <v>918</v>
      </c>
      <c r="N1691" t="s">
        <v>3487</v>
      </c>
      <c r="O1691" t="s">
        <v>306</v>
      </c>
      <c r="P1691" t="s">
        <v>317</v>
      </c>
      <c r="Q1691" t="s">
        <v>90</v>
      </c>
      <c r="R1691" s="3">
        <f t="shared" si="105"/>
        <v>2</v>
      </c>
      <c r="S1691">
        <v>2000000</v>
      </c>
      <c r="T1691">
        <v>2000</v>
      </c>
      <c r="U1691">
        <v>8.1</v>
      </c>
      <c r="V1691" s="3">
        <f t="shared" si="106"/>
        <v>3.3838340000000002</v>
      </c>
      <c r="W1691" s="3"/>
    </row>
    <row r="1692" spans="1:23" x14ac:dyDescent="0.3">
      <c r="A1692" t="s">
        <v>9</v>
      </c>
      <c r="B1692" t="s">
        <v>581</v>
      </c>
      <c r="C1692">
        <v>148</v>
      </c>
      <c r="D1692">
        <v>18352454</v>
      </c>
      <c r="E1692" s="3">
        <f t="shared" si="104"/>
        <v>18.352454000000002</v>
      </c>
      <c r="F1692" t="s">
        <v>134</v>
      </c>
      <c r="G1692" t="s">
        <v>1793</v>
      </c>
      <c r="H1692" t="s">
        <v>356</v>
      </c>
      <c r="N1692" t="s">
        <v>3488</v>
      </c>
      <c r="O1692" t="s">
        <v>12</v>
      </c>
      <c r="P1692" t="s">
        <v>13</v>
      </c>
      <c r="Q1692" t="s">
        <v>90</v>
      </c>
      <c r="R1692" s="3">
        <f t="shared" si="105"/>
        <v>15</v>
      </c>
      <c r="S1692">
        <v>15000000</v>
      </c>
      <c r="T1692">
        <v>2007</v>
      </c>
      <c r="U1692">
        <v>8.1999999999999993</v>
      </c>
      <c r="V1692" s="3">
        <f t="shared" si="106"/>
        <v>3.3524540000000016</v>
      </c>
      <c r="W1692" s="3"/>
    </row>
    <row r="1693" spans="1:23" x14ac:dyDescent="0.3">
      <c r="A1693" t="s">
        <v>9</v>
      </c>
      <c r="B1693" t="s">
        <v>346</v>
      </c>
      <c r="C1693">
        <v>142</v>
      </c>
      <c r="D1693">
        <v>28341469</v>
      </c>
      <c r="E1693" s="3">
        <f t="shared" si="104"/>
        <v>28.341469</v>
      </c>
      <c r="F1693" t="s">
        <v>1792</v>
      </c>
      <c r="G1693" t="s">
        <v>356</v>
      </c>
      <c r="N1693" t="s">
        <v>3489</v>
      </c>
      <c r="O1693" t="s">
        <v>12</v>
      </c>
      <c r="P1693" t="s">
        <v>13</v>
      </c>
      <c r="Q1693" t="s">
        <v>90</v>
      </c>
      <c r="R1693" s="3">
        <f t="shared" si="105"/>
        <v>25</v>
      </c>
      <c r="S1693">
        <v>25000000</v>
      </c>
      <c r="T1693">
        <v>1994</v>
      </c>
      <c r="U1693">
        <v>9.3000000000000007</v>
      </c>
      <c r="V1693" s="3">
        <f t="shared" si="106"/>
        <v>3.341469</v>
      </c>
      <c r="W1693" s="3"/>
    </row>
    <row r="1694" spans="1:23" x14ac:dyDescent="0.3">
      <c r="A1694" t="s">
        <v>9</v>
      </c>
      <c r="B1694" t="s">
        <v>503</v>
      </c>
      <c r="C1694">
        <v>120</v>
      </c>
      <c r="D1694">
        <v>5731103</v>
      </c>
      <c r="E1694" s="3">
        <f t="shared" si="104"/>
        <v>5.7311030000000001</v>
      </c>
      <c r="F1694" t="s">
        <v>356</v>
      </c>
      <c r="G1694" t="s">
        <v>1794</v>
      </c>
      <c r="N1694" t="s">
        <v>3490</v>
      </c>
      <c r="O1694" t="s">
        <v>12</v>
      </c>
      <c r="P1694" t="s">
        <v>13</v>
      </c>
      <c r="Q1694" t="s">
        <v>90</v>
      </c>
      <c r="R1694" s="3">
        <f t="shared" si="105"/>
        <v>2.4</v>
      </c>
      <c r="S1694">
        <v>2400000</v>
      </c>
      <c r="T1694">
        <v>1996</v>
      </c>
      <c r="U1694">
        <v>6.8</v>
      </c>
      <c r="V1694" s="3">
        <f t="shared" si="106"/>
        <v>3.3311030000000001</v>
      </c>
      <c r="W1694" s="3"/>
    </row>
    <row r="1695" spans="1:23" x14ac:dyDescent="0.3">
      <c r="A1695" t="s">
        <v>9</v>
      </c>
      <c r="B1695" t="s">
        <v>70</v>
      </c>
      <c r="C1695">
        <v>142</v>
      </c>
      <c r="D1695">
        <v>113330342</v>
      </c>
      <c r="E1695" s="3">
        <f t="shared" si="104"/>
        <v>113.330342</v>
      </c>
      <c r="F1695" t="s">
        <v>171</v>
      </c>
      <c r="G1695" t="s">
        <v>356</v>
      </c>
      <c r="H1695" t="s">
        <v>1794</v>
      </c>
      <c r="I1695" t="s">
        <v>1795</v>
      </c>
      <c r="N1695" t="s">
        <v>3491</v>
      </c>
      <c r="O1695" t="s">
        <v>12</v>
      </c>
      <c r="P1695" t="s">
        <v>13</v>
      </c>
      <c r="Q1695" t="s">
        <v>90</v>
      </c>
      <c r="R1695" s="3">
        <f t="shared" si="105"/>
        <v>110</v>
      </c>
      <c r="S1695">
        <v>110000000</v>
      </c>
      <c r="T1695">
        <v>2000</v>
      </c>
      <c r="U1695">
        <v>7.1</v>
      </c>
      <c r="V1695" s="3">
        <f t="shared" si="106"/>
        <v>3.3303420000000017</v>
      </c>
      <c r="W1695" s="3"/>
    </row>
    <row r="1696" spans="1:23" x14ac:dyDescent="0.3">
      <c r="A1696" t="s">
        <v>9</v>
      </c>
      <c r="B1696" t="s">
        <v>697</v>
      </c>
      <c r="C1696">
        <v>101</v>
      </c>
      <c r="D1696">
        <v>8025872</v>
      </c>
      <c r="E1696" s="3">
        <f t="shared" si="104"/>
        <v>8.0258719999999997</v>
      </c>
      <c r="F1696" t="s">
        <v>205</v>
      </c>
      <c r="G1696" t="s">
        <v>620</v>
      </c>
      <c r="N1696" t="s">
        <v>3492</v>
      </c>
      <c r="O1696" t="s">
        <v>12</v>
      </c>
      <c r="P1696" t="s">
        <v>13</v>
      </c>
      <c r="Q1696" t="s">
        <v>692</v>
      </c>
      <c r="R1696" s="3">
        <f t="shared" si="105"/>
        <v>4.7</v>
      </c>
      <c r="S1696">
        <v>4700000</v>
      </c>
      <c r="T1696">
        <v>1986</v>
      </c>
      <c r="U1696">
        <v>5.5</v>
      </c>
      <c r="V1696" s="3">
        <f t="shared" si="106"/>
        <v>3.3258719999999995</v>
      </c>
      <c r="W1696" s="3"/>
    </row>
    <row r="1697" spans="1:23" x14ac:dyDescent="0.3">
      <c r="A1697" t="s">
        <v>9</v>
      </c>
      <c r="B1697" t="s">
        <v>803</v>
      </c>
      <c r="C1697">
        <v>99</v>
      </c>
      <c r="D1697">
        <v>3500000</v>
      </c>
      <c r="E1697" s="3">
        <f t="shared" si="104"/>
        <v>3.5</v>
      </c>
      <c r="F1697" t="s">
        <v>171</v>
      </c>
      <c r="G1697" t="s">
        <v>356</v>
      </c>
      <c r="H1697" t="s">
        <v>1304</v>
      </c>
      <c r="N1697" t="s">
        <v>3493</v>
      </c>
      <c r="O1697" t="s">
        <v>878</v>
      </c>
      <c r="P1697" t="s">
        <v>674</v>
      </c>
      <c r="Q1697" t="s">
        <v>90</v>
      </c>
      <c r="R1697" s="3">
        <f t="shared" si="105"/>
        <v>0.2</v>
      </c>
      <c r="S1697">
        <v>200000</v>
      </c>
      <c r="T1697">
        <v>1964</v>
      </c>
      <c r="U1697">
        <v>8</v>
      </c>
      <c r="V1697" s="3">
        <f t="shared" si="106"/>
        <v>3.3</v>
      </c>
      <c r="W1697" s="3"/>
    </row>
    <row r="1698" spans="1:23" x14ac:dyDescent="0.3">
      <c r="A1698" t="s">
        <v>9</v>
      </c>
      <c r="B1698" t="s">
        <v>550</v>
      </c>
      <c r="C1698">
        <v>123</v>
      </c>
      <c r="D1698">
        <v>15294553</v>
      </c>
      <c r="E1698" s="3">
        <f t="shared" si="104"/>
        <v>15.294553000000001</v>
      </c>
      <c r="F1698" t="s">
        <v>356</v>
      </c>
      <c r="G1698" t="s">
        <v>1786</v>
      </c>
      <c r="H1698" t="s">
        <v>1788</v>
      </c>
      <c r="N1698" t="s">
        <v>3494</v>
      </c>
      <c r="O1698" t="s">
        <v>12</v>
      </c>
      <c r="P1698" t="s">
        <v>17</v>
      </c>
      <c r="Q1698" t="s">
        <v>90</v>
      </c>
      <c r="R1698" s="3">
        <f t="shared" si="105"/>
        <v>12</v>
      </c>
      <c r="S1698">
        <v>12000000</v>
      </c>
      <c r="T1698">
        <v>2013</v>
      </c>
      <c r="U1698">
        <v>7.8</v>
      </c>
      <c r="V1698" s="3">
        <f t="shared" si="106"/>
        <v>3.2945530000000005</v>
      </c>
      <c r="W1698" s="3"/>
    </row>
    <row r="1699" spans="1:23" x14ac:dyDescent="0.3">
      <c r="A1699" t="s">
        <v>9</v>
      </c>
      <c r="B1699" t="s">
        <v>251</v>
      </c>
      <c r="C1699">
        <v>97</v>
      </c>
      <c r="D1699">
        <v>23292105</v>
      </c>
      <c r="E1699" s="3">
        <f t="shared" si="104"/>
        <v>23.292104999999999</v>
      </c>
      <c r="F1699" t="s">
        <v>171</v>
      </c>
      <c r="G1699" t="s">
        <v>1786</v>
      </c>
      <c r="H1699" t="s">
        <v>620</v>
      </c>
      <c r="I1699" t="s">
        <v>918</v>
      </c>
      <c r="N1699" t="s">
        <v>3495</v>
      </c>
      <c r="O1699" t="s">
        <v>12</v>
      </c>
      <c r="P1699" t="s">
        <v>13</v>
      </c>
      <c r="Q1699" t="s">
        <v>14</v>
      </c>
      <c r="R1699" s="3">
        <f t="shared" si="105"/>
        <v>20</v>
      </c>
      <c r="S1699">
        <v>20000000</v>
      </c>
      <c r="T1699">
        <v>2006</v>
      </c>
      <c r="U1699">
        <v>5.3</v>
      </c>
      <c r="V1699" s="3">
        <f t="shared" si="106"/>
        <v>3.2921049999999994</v>
      </c>
      <c r="W1699" s="3"/>
    </row>
    <row r="1700" spans="1:23" x14ac:dyDescent="0.3">
      <c r="A1700" t="s">
        <v>9</v>
      </c>
      <c r="B1700" t="s">
        <v>201</v>
      </c>
      <c r="C1700">
        <v>105</v>
      </c>
      <c r="D1700">
        <v>45290318</v>
      </c>
      <c r="E1700" s="3">
        <f t="shared" si="104"/>
        <v>45.290317999999999</v>
      </c>
      <c r="F1700" t="s">
        <v>171</v>
      </c>
      <c r="G1700" t="s">
        <v>205</v>
      </c>
      <c r="H1700" t="s">
        <v>1797</v>
      </c>
      <c r="N1700" t="s">
        <v>3496</v>
      </c>
      <c r="O1700" t="s">
        <v>12</v>
      </c>
      <c r="P1700" t="s">
        <v>13</v>
      </c>
      <c r="Q1700" t="s">
        <v>24</v>
      </c>
      <c r="R1700" s="3">
        <f t="shared" si="105"/>
        <v>42</v>
      </c>
      <c r="S1700">
        <v>42000000</v>
      </c>
      <c r="T1700">
        <v>2012</v>
      </c>
      <c r="U1700">
        <v>6.5</v>
      </c>
      <c r="V1700" s="3">
        <f t="shared" si="106"/>
        <v>3.2903179999999992</v>
      </c>
      <c r="W1700" s="3"/>
    </row>
    <row r="1701" spans="1:23" x14ac:dyDescent="0.3">
      <c r="A1701" t="s">
        <v>9</v>
      </c>
      <c r="B1701" t="s">
        <v>43</v>
      </c>
      <c r="C1701">
        <v>86</v>
      </c>
      <c r="D1701">
        <v>4007792</v>
      </c>
      <c r="E1701" s="3">
        <f t="shared" si="104"/>
        <v>4.0077920000000002</v>
      </c>
      <c r="F1701" t="s">
        <v>205</v>
      </c>
      <c r="G1701" t="s">
        <v>356</v>
      </c>
      <c r="H1701" t="s">
        <v>1788</v>
      </c>
      <c r="N1701" t="s">
        <v>3497</v>
      </c>
      <c r="O1701" t="s">
        <v>12</v>
      </c>
      <c r="P1701" t="s">
        <v>13</v>
      </c>
      <c r="Q1701" t="s">
        <v>90</v>
      </c>
      <c r="R1701" s="3">
        <f t="shared" si="105"/>
        <v>0.75</v>
      </c>
      <c r="S1701">
        <v>750000</v>
      </c>
      <c r="T1701">
        <v>2012</v>
      </c>
      <c r="U1701">
        <v>7</v>
      </c>
      <c r="V1701" s="3">
        <f t="shared" si="106"/>
        <v>3.2577920000000002</v>
      </c>
      <c r="W1701" s="3"/>
    </row>
    <row r="1702" spans="1:23" x14ac:dyDescent="0.3">
      <c r="A1702" t="s">
        <v>9</v>
      </c>
      <c r="B1702" t="s">
        <v>224</v>
      </c>
      <c r="C1702">
        <v>81</v>
      </c>
      <c r="D1702">
        <v>22245861</v>
      </c>
      <c r="E1702" s="3">
        <f t="shared" si="104"/>
        <v>22.245861000000001</v>
      </c>
      <c r="F1702" t="s">
        <v>205</v>
      </c>
      <c r="G1702" t="s">
        <v>356</v>
      </c>
      <c r="N1702" t="s">
        <v>3498</v>
      </c>
      <c r="O1702" t="s">
        <v>12</v>
      </c>
      <c r="P1702" t="s">
        <v>13</v>
      </c>
      <c r="Q1702" t="s">
        <v>90</v>
      </c>
      <c r="R1702" s="3">
        <f t="shared" si="105"/>
        <v>19</v>
      </c>
      <c r="S1702">
        <v>19000000</v>
      </c>
      <c r="T1702">
        <v>2002</v>
      </c>
      <c r="U1702">
        <v>7.7</v>
      </c>
      <c r="V1702" s="3">
        <f t="shared" si="106"/>
        <v>3.2458610000000014</v>
      </c>
      <c r="W1702" s="3"/>
    </row>
    <row r="1703" spans="1:23" x14ac:dyDescent="0.3">
      <c r="A1703" t="s">
        <v>9</v>
      </c>
      <c r="B1703" t="s">
        <v>1652</v>
      </c>
      <c r="C1703">
        <v>104</v>
      </c>
      <c r="D1703">
        <v>4231500</v>
      </c>
      <c r="E1703" s="3">
        <f t="shared" si="104"/>
        <v>4.2314999999999996</v>
      </c>
      <c r="F1703" t="s">
        <v>356</v>
      </c>
      <c r="G1703" t="s">
        <v>1788</v>
      </c>
      <c r="N1703" t="s">
        <v>3499</v>
      </c>
      <c r="O1703" t="s">
        <v>553</v>
      </c>
      <c r="P1703" t="s">
        <v>554</v>
      </c>
      <c r="Q1703" t="s">
        <v>24</v>
      </c>
      <c r="R1703" s="3">
        <f t="shared" si="105"/>
        <v>1</v>
      </c>
      <c r="S1703">
        <v>1000000</v>
      </c>
      <c r="T1703">
        <v>2013</v>
      </c>
      <c r="U1703">
        <v>7.8</v>
      </c>
      <c r="V1703" s="3">
        <f t="shared" si="106"/>
        <v>3.2314999999999996</v>
      </c>
      <c r="W1703" s="3"/>
    </row>
    <row r="1704" spans="1:23" x14ac:dyDescent="0.3">
      <c r="A1704" t="s">
        <v>9</v>
      </c>
      <c r="B1704" t="s">
        <v>601</v>
      </c>
      <c r="C1704">
        <v>119</v>
      </c>
      <c r="D1704">
        <v>35228696</v>
      </c>
      <c r="E1704" s="3">
        <f t="shared" si="104"/>
        <v>35.228695999999999</v>
      </c>
      <c r="F1704" t="s">
        <v>356</v>
      </c>
      <c r="G1704" t="s">
        <v>620</v>
      </c>
      <c r="H1704" t="s">
        <v>1796</v>
      </c>
      <c r="I1704" t="s">
        <v>918</v>
      </c>
      <c r="N1704" t="s">
        <v>3500</v>
      </c>
      <c r="O1704" t="s">
        <v>12</v>
      </c>
      <c r="P1704" t="s">
        <v>13</v>
      </c>
      <c r="Q1704" t="s">
        <v>14</v>
      </c>
      <c r="R1704" s="3">
        <f t="shared" si="105"/>
        <v>32</v>
      </c>
      <c r="S1704">
        <v>32000000</v>
      </c>
      <c r="T1704">
        <v>2002</v>
      </c>
      <c r="U1704">
        <v>6.5</v>
      </c>
      <c r="V1704" s="3">
        <f t="shared" si="106"/>
        <v>3.2286959999999993</v>
      </c>
      <c r="W1704" s="3"/>
    </row>
    <row r="1705" spans="1:23" x14ac:dyDescent="0.3">
      <c r="A1705" t="s">
        <v>9</v>
      </c>
      <c r="B1705" t="s">
        <v>297</v>
      </c>
      <c r="C1705">
        <v>93</v>
      </c>
      <c r="D1705">
        <v>68208190</v>
      </c>
      <c r="E1705" s="3">
        <f t="shared" si="104"/>
        <v>68.208190000000002</v>
      </c>
      <c r="F1705" t="s">
        <v>171</v>
      </c>
      <c r="G1705" t="s">
        <v>205</v>
      </c>
      <c r="H1705" t="s">
        <v>1792</v>
      </c>
      <c r="I1705" t="s">
        <v>918</v>
      </c>
      <c r="N1705" t="s">
        <v>3501</v>
      </c>
      <c r="O1705" t="s">
        <v>12</v>
      </c>
      <c r="P1705" t="s">
        <v>13</v>
      </c>
      <c r="Q1705" t="s">
        <v>14</v>
      </c>
      <c r="R1705" s="3">
        <f t="shared" si="105"/>
        <v>65</v>
      </c>
      <c r="S1705">
        <v>65000000</v>
      </c>
      <c r="T1705">
        <v>1999</v>
      </c>
      <c r="U1705">
        <v>6.3</v>
      </c>
      <c r="V1705" s="3">
        <f t="shared" si="106"/>
        <v>3.2081900000000019</v>
      </c>
      <c r="W1705" s="3"/>
    </row>
    <row r="1706" spans="1:23" x14ac:dyDescent="0.3">
      <c r="A1706" t="s">
        <v>9</v>
      </c>
      <c r="B1706" t="s">
        <v>964</v>
      </c>
      <c r="C1706">
        <v>109</v>
      </c>
      <c r="D1706">
        <v>23179303</v>
      </c>
      <c r="E1706" s="3">
        <f t="shared" si="104"/>
        <v>23.179303000000001</v>
      </c>
      <c r="F1706" t="s">
        <v>134</v>
      </c>
      <c r="G1706" t="s">
        <v>205</v>
      </c>
      <c r="H1706" t="s">
        <v>1789</v>
      </c>
      <c r="I1706" t="s">
        <v>1788</v>
      </c>
      <c r="N1706" t="s">
        <v>3502</v>
      </c>
      <c r="O1706" t="s">
        <v>12</v>
      </c>
      <c r="P1706" t="s">
        <v>965</v>
      </c>
      <c r="Q1706" t="s">
        <v>24</v>
      </c>
      <c r="R1706" s="3">
        <f t="shared" si="105"/>
        <v>20</v>
      </c>
      <c r="S1706">
        <v>20000000</v>
      </c>
      <c r="T1706">
        <v>2011</v>
      </c>
      <c r="U1706">
        <v>5.8</v>
      </c>
      <c r="V1706" s="3">
        <f t="shared" si="106"/>
        <v>3.1793030000000009</v>
      </c>
      <c r="W1706" s="3"/>
    </row>
    <row r="1707" spans="1:23" x14ac:dyDescent="0.3">
      <c r="A1707" t="s">
        <v>111</v>
      </c>
      <c r="B1707" t="s">
        <v>159</v>
      </c>
      <c r="C1707">
        <v>84</v>
      </c>
      <c r="D1707">
        <v>3216970</v>
      </c>
      <c r="E1707" s="3">
        <f t="shared" si="104"/>
        <v>3.2169699999999999</v>
      </c>
      <c r="F1707" t="s">
        <v>356</v>
      </c>
      <c r="G1707" t="s">
        <v>1796</v>
      </c>
      <c r="H1707" t="s">
        <v>918</v>
      </c>
      <c r="N1707" t="s">
        <v>3503</v>
      </c>
      <c r="O1707" t="s">
        <v>12</v>
      </c>
      <c r="P1707" t="s">
        <v>13</v>
      </c>
      <c r="Q1707" t="s">
        <v>90</v>
      </c>
      <c r="R1707" s="3">
        <f t="shared" si="105"/>
        <v>0.06</v>
      </c>
      <c r="S1707">
        <v>60000</v>
      </c>
      <c r="T1707">
        <v>1998</v>
      </c>
      <c r="U1707">
        <v>7.5</v>
      </c>
      <c r="V1707" s="3">
        <f t="shared" si="106"/>
        <v>3.1569699999999998</v>
      </c>
      <c r="W1707" s="3"/>
    </row>
    <row r="1708" spans="1:23" x14ac:dyDescent="0.3">
      <c r="A1708" t="s">
        <v>9</v>
      </c>
      <c r="B1708" t="s">
        <v>1762</v>
      </c>
      <c r="C1708">
        <v>90</v>
      </c>
      <c r="D1708">
        <v>3388210</v>
      </c>
      <c r="E1708" s="3">
        <f t="shared" si="104"/>
        <v>3.3882099999999999</v>
      </c>
      <c r="F1708" t="s">
        <v>356</v>
      </c>
      <c r="G1708" t="s">
        <v>1788</v>
      </c>
      <c r="N1708" t="s">
        <v>3504</v>
      </c>
      <c r="O1708" t="s">
        <v>12</v>
      </c>
      <c r="P1708" t="s">
        <v>13</v>
      </c>
      <c r="Q1708" t="s">
        <v>14</v>
      </c>
      <c r="R1708" s="3">
        <f t="shared" si="105"/>
        <v>0.25</v>
      </c>
      <c r="S1708">
        <v>250000</v>
      </c>
      <c r="T1708">
        <v>2011</v>
      </c>
      <c r="U1708">
        <v>6.7</v>
      </c>
      <c r="V1708" s="3">
        <f t="shared" si="106"/>
        <v>3.1382099999999999</v>
      </c>
      <c r="W1708" s="3"/>
    </row>
    <row r="1709" spans="1:23" x14ac:dyDescent="0.3">
      <c r="A1709" t="s">
        <v>9</v>
      </c>
      <c r="B1709" t="s">
        <v>800</v>
      </c>
      <c r="C1709">
        <v>103</v>
      </c>
      <c r="D1709">
        <v>5132222</v>
      </c>
      <c r="E1709" s="3">
        <f t="shared" si="104"/>
        <v>5.1322219999999996</v>
      </c>
      <c r="F1709" t="s">
        <v>356</v>
      </c>
      <c r="G1709" t="s">
        <v>1796</v>
      </c>
      <c r="H1709" t="s">
        <v>1788</v>
      </c>
      <c r="N1709" t="s">
        <v>3505</v>
      </c>
      <c r="O1709" t="s">
        <v>12</v>
      </c>
      <c r="P1709" t="s">
        <v>49</v>
      </c>
      <c r="Q1709" t="s">
        <v>90</v>
      </c>
      <c r="R1709" s="3">
        <f t="shared" si="105"/>
        <v>2</v>
      </c>
      <c r="S1709">
        <v>2000000</v>
      </c>
      <c r="T1709">
        <v>1994</v>
      </c>
      <c r="U1709">
        <v>7.2</v>
      </c>
      <c r="V1709" s="3">
        <f t="shared" si="106"/>
        <v>3.1322219999999996</v>
      </c>
      <c r="W1709" s="3"/>
    </row>
    <row r="1710" spans="1:23" x14ac:dyDescent="0.3">
      <c r="A1710" t="s">
        <v>9</v>
      </c>
      <c r="B1710" t="s">
        <v>352</v>
      </c>
      <c r="C1710">
        <v>124</v>
      </c>
      <c r="D1710">
        <v>78120196</v>
      </c>
      <c r="E1710" s="3">
        <f t="shared" si="104"/>
        <v>78.120196000000007</v>
      </c>
      <c r="F1710" t="s">
        <v>171</v>
      </c>
      <c r="G1710" t="s">
        <v>356</v>
      </c>
      <c r="H1710" t="s">
        <v>1794</v>
      </c>
      <c r="I1710" t="s">
        <v>1795</v>
      </c>
      <c r="N1710" t="s">
        <v>3506</v>
      </c>
      <c r="O1710" t="s">
        <v>12</v>
      </c>
      <c r="P1710" t="s">
        <v>13</v>
      </c>
      <c r="Q1710" t="s">
        <v>90</v>
      </c>
      <c r="R1710" s="3">
        <f t="shared" si="105"/>
        <v>75</v>
      </c>
      <c r="S1710">
        <v>75000000</v>
      </c>
      <c r="T1710">
        <v>2002</v>
      </c>
      <c r="U1710">
        <v>7.1</v>
      </c>
      <c r="V1710" s="3">
        <f t="shared" si="106"/>
        <v>3.1201960000000071</v>
      </c>
      <c r="W1710" s="3"/>
    </row>
    <row r="1711" spans="1:23" x14ac:dyDescent="0.3">
      <c r="A1711" t="s">
        <v>9</v>
      </c>
      <c r="B1711" t="s">
        <v>603</v>
      </c>
      <c r="C1711">
        <v>100</v>
      </c>
      <c r="D1711">
        <v>4599680</v>
      </c>
      <c r="E1711" s="3">
        <f t="shared" si="104"/>
        <v>4.5996800000000002</v>
      </c>
      <c r="F1711" t="s">
        <v>356</v>
      </c>
      <c r="N1711" t="s">
        <v>3507</v>
      </c>
      <c r="O1711" t="s">
        <v>12</v>
      </c>
      <c r="P1711" t="s">
        <v>13</v>
      </c>
      <c r="Q1711" t="s">
        <v>90</v>
      </c>
      <c r="R1711" s="3">
        <f t="shared" si="105"/>
        <v>1.5</v>
      </c>
      <c r="S1711">
        <v>1500000</v>
      </c>
      <c r="T1711">
        <v>2003</v>
      </c>
      <c r="U1711">
        <v>6.8</v>
      </c>
      <c r="V1711" s="3">
        <f t="shared" si="106"/>
        <v>3.0996800000000002</v>
      </c>
      <c r="W1711" s="3"/>
    </row>
    <row r="1712" spans="1:23" x14ac:dyDescent="0.3">
      <c r="A1712" t="s">
        <v>9</v>
      </c>
      <c r="B1712" t="s">
        <v>832</v>
      </c>
      <c r="C1712">
        <v>80</v>
      </c>
      <c r="D1712">
        <v>5792822</v>
      </c>
      <c r="E1712" s="3">
        <f t="shared" si="104"/>
        <v>5.7928220000000001</v>
      </c>
      <c r="F1712" t="s">
        <v>356</v>
      </c>
      <c r="G1712" t="s">
        <v>1788</v>
      </c>
      <c r="N1712" t="s">
        <v>3508</v>
      </c>
      <c r="O1712" t="s">
        <v>12</v>
      </c>
      <c r="P1712" t="s">
        <v>13</v>
      </c>
      <c r="Q1712" t="s">
        <v>90</v>
      </c>
      <c r="R1712" s="3">
        <f t="shared" si="105"/>
        <v>2.7</v>
      </c>
      <c r="S1712">
        <v>2700000</v>
      </c>
      <c r="T1712">
        <v>2004</v>
      </c>
      <c r="U1712">
        <v>8</v>
      </c>
      <c r="V1712" s="3">
        <f t="shared" si="106"/>
        <v>3.092822</v>
      </c>
      <c r="W1712" s="3"/>
    </row>
    <row r="1713" spans="1:23" x14ac:dyDescent="0.3">
      <c r="A1713" t="s">
        <v>9</v>
      </c>
      <c r="B1713" t="s">
        <v>240</v>
      </c>
      <c r="C1713">
        <v>124</v>
      </c>
      <c r="D1713">
        <v>71069884</v>
      </c>
      <c r="E1713" s="3">
        <f t="shared" si="104"/>
        <v>71.069884000000002</v>
      </c>
      <c r="F1713" t="s">
        <v>1792</v>
      </c>
      <c r="G1713" t="s">
        <v>356</v>
      </c>
      <c r="H1713" t="s">
        <v>918</v>
      </c>
      <c r="N1713" t="s">
        <v>3509</v>
      </c>
      <c r="O1713" t="s">
        <v>12</v>
      </c>
      <c r="P1713" t="s">
        <v>13</v>
      </c>
      <c r="Q1713" t="s">
        <v>90</v>
      </c>
      <c r="R1713" s="3">
        <f t="shared" si="105"/>
        <v>68</v>
      </c>
      <c r="S1713">
        <v>68000000</v>
      </c>
      <c r="T1713">
        <v>2001</v>
      </c>
      <c r="U1713">
        <v>6.8</v>
      </c>
      <c r="V1713" s="3">
        <f t="shared" si="106"/>
        <v>3.0698840000000018</v>
      </c>
      <c r="W1713" s="3"/>
    </row>
    <row r="1714" spans="1:23" x14ac:dyDescent="0.3">
      <c r="A1714" t="s">
        <v>9</v>
      </c>
      <c r="B1714" t="s">
        <v>170</v>
      </c>
      <c r="C1714">
        <v>98</v>
      </c>
      <c r="D1714">
        <v>35063732</v>
      </c>
      <c r="E1714" s="3">
        <f t="shared" si="104"/>
        <v>35.063732000000002</v>
      </c>
      <c r="F1714" t="s">
        <v>1796</v>
      </c>
      <c r="G1714" t="s">
        <v>918</v>
      </c>
      <c r="N1714" t="s">
        <v>3510</v>
      </c>
      <c r="O1714" t="s">
        <v>12</v>
      </c>
      <c r="P1714" t="s">
        <v>13</v>
      </c>
      <c r="Q1714" t="s">
        <v>90</v>
      </c>
      <c r="R1714" s="3">
        <f t="shared" si="105"/>
        <v>32</v>
      </c>
      <c r="S1714">
        <v>32000000</v>
      </c>
      <c r="T1714">
        <v>2007</v>
      </c>
      <c r="U1714">
        <v>6.4</v>
      </c>
      <c r="V1714" s="3">
        <f t="shared" si="106"/>
        <v>3.0637320000000017</v>
      </c>
      <c r="W1714" s="3"/>
    </row>
    <row r="1715" spans="1:23" x14ac:dyDescent="0.3">
      <c r="A1715" t="s">
        <v>9</v>
      </c>
      <c r="B1715" t="s">
        <v>1082</v>
      </c>
      <c r="C1715">
        <v>113</v>
      </c>
      <c r="D1715">
        <v>19057024</v>
      </c>
      <c r="E1715" s="3">
        <f t="shared" si="104"/>
        <v>19.057023999999998</v>
      </c>
      <c r="F1715" t="s">
        <v>356</v>
      </c>
      <c r="G1715" t="s">
        <v>1788</v>
      </c>
      <c r="N1715" t="s">
        <v>3511</v>
      </c>
      <c r="O1715" t="s">
        <v>12</v>
      </c>
      <c r="P1715" t="s">
        <v>13</v>
      </c>
      <c r="Q1715" t="s">
        <v>14</v>
      </c>
      <c r="R1715" s="3">
        <f t="shared" si="105"/>
        <v>16</v>
      </c>
      <c r="S1715">
        <v>16000000</v>
      </c>
      <c r="T1715">
        <v>2010</v>
      </c>
      <c r="U1715">
        <v>7.2</v>
      </c>
      <c r="V1715" s="3">
        <f t="shared" si="106"/>
        <v>3.0570239999999984</v>
      </c>
      <c r="W1715" s="3"/>
    </row>
    <row r="1716" spans="1:23" x14ac:dyDescent="0.3">
      <c r="A1716" t="s">
        <v>9</v>
      </c>
      <c r="B1716" t="s">
        <v>48</v>
      </c>
      <c r="C1716">
        <v>104</v>
      </c>
      <c r="D1716">
        <v>78009155</v>
      </c>
      <c r="E1716" s="3">
        <f t="shared" si="104"/>
        <v>78.009155000000007</v>
      </c>
      <c r="F1716" t="s">
        <v>171</v>
      </c>
      <c r="G1716" t="s">
        <v>205</v>
      </c>
      <c r="H1716" t="s">
        <v>1792</v>
      </c>
      <c r="N1716" t="s">
        <v>3512</v>
      </c>
      <c r="O1716" t="s">
        <v>12</v>
      </c>
      <c r="P1716" t="s">
        <v>13</v>
      </c>
      <c r="Q1716" t="s">
        <v>14</v>
      </c>
      <c r="R1716" s="3">
        <f t="shared" si="105"/>
        <v>75</v>
      </c>
      <c r="S1716">
        <v>75000000</v>
      </c>
      <c r="T1716">
        <v>2011</v>
      </c>
      <c r="U1716">
        <v>6.2</v>
      </c>
      <c r="V1716" s="3">
        <f t="shared" si="106"/>
        <v>3.0091550000000069</v>
      </c>
      <c r="W1716" s="3"/>
    </row>
    <row r="1717" spans="1:23" x14ac:dyDescent="0.3">
      <c r="A1717" t="s">
        <v>9</v>
      </c>
      <c r="B1717" t="s">
        <v>1681</v>
      </c>
      <c r="C1717">
        <v>102</v>
      </c>
      <c r="D1717">
        <v>4105123</v>
      </c>
      <c r="E1717" s="3">
        <f t="shared" si="104"/>
        <v>4.1051229999999999</v>
      </c>
      <c r="F1717" t="s">
        <v>171</v>
      </c>
      <c r="G1717" t="s">
        <v>1792</v>
      </c>
      <c r="H1717" t="s">
        <v>918</v>
      </c>
      <c r="N1717" t="s">
        <v>3513</v>
      </c>
      <c r="O1717" t="s">
        <v>1682</v>
      </c>
      <c r="P1717" t="s">
        <v>1683</v>
      </c>
      <c r="Q1717" t="s">
        <v>90</v>
      </c>
      <c r="R1717" s="3">
        <f t="shared" si="105"/>
        <v>1.1000000000000001</v>
      </c>
      <c r="S1717">
        <v>1100000</v>
      </c>
      <c r="T1717">
        <v>2011</v>
      </c>
      <c r="U1717">
        <v>7.6</v>
      </c>
      <c r="V1717" s="3">
        <f t="shared" si="106"/>
        <v>3.0051229999999998</v>
      </c>
      <c r="W1717" s="3"/>
    </row>
    <row r="1718" spans="1:23" x14ac:dyDescent="0.3">
      <c r="A1718" t="s">
        <v>9</v>
      </c>
      <c r="B1718" t="s">
        <v>400</v>
      </c>
      <c r="C1718">
        <v>114</v>
      </c>
      <c r="D1718">
        <v>65000000</v>
      </c>
      <c r="E1718" s="3">
        <f t="shared" si="104"/>
        <v>65</v>
      </c>
      <c r="F1718" t="s">
        <v>205</v>
      </c>
      <c r="G1718" t="s">
        <v>356</v>
      </c>
      <c r="H1718" t="s">
        <v>1788</v>
      </c>
      <c r="N1718" t="s">
        <v>3514</v>
      </c>
      <c r="O1718" t="s">
        <v>12</v>
      </c>
      <c r="P1718" t="s">
        <v>13</v>
      </c>
      <c r="Q1718" t="s">
        <v>14</v>
      </c>
      <c r="R1718" s="3">
        <f t="shared" si="105"/>
        <v>62</v>
      </c>
      <c r="S1718">
        <v>62000000</v>
      </c>
      <c r="T1718">
        <v>1995</v>
      </c>
      <c r="U1718">
        <v>6.8</v>
      </c>
      <c r="V1718" s="3">
        <f t="shared" si="106"/>
        <v>3</v>
      </c>
      <c r="W1718" s="3"/>
    </row>
    <row r="1719" spans="1:23" x14ac:dyDescent="0.3">
      <c r="A1719" t="s">
        <v>9</v>
      </c>
      <c r="B1719" t="s">
        <v>851</v>
      </c>
      <c r="C1719">
        <v>105</v>
      </c>
      <c r="D1719">
        <v>10460089</v>
      </c>
      <c r="E1719" s="3">
        <f t="shared" si="104"/>
        <v>10.460089</v>
      </c>
      <c r="F1719" t="s">
        <v>1792</v>
      </c>
      <c r="G1719" t="s">
        <v>356</v>
      </c>
      <c r="H1719" t="s">
        <v>1796</v>
      </c>
      <c r="I1719" t="s">
        <v>918</v>
      </c>
      <c r="N1719" t="s">
        <v>3515</v>
      </c>
      <c r="O1719" t="s">
        <v>12</v>
      </c>
      <c r="P1719" t="s">
        <v>13</v>
      </c>
      <c r="Q1719" t="s">
        <v>90</v>
      </c>
      <c r="R1719" s="3">
        <f t="shared" si="105"/>
        <v>7.5</v>
      </c>
      <c r="S1719">
        <v>7500000</v>
      </c>
      <c r="T1719">
        <v>2002</v>
      </c>
      <c r="U1719">
        <v>7.2</v>
      </c>
      <c r="V1719" s="3">
        <f t="shared" si="106"/>
        <v>2.960089</v>
      </c>
      <c r="W1719" s="3"/>
    </row>
    <row r="1720" spans="1:23" x14ac:dyDescent="0.3">
      <c r="A1720" t="s">
        <v>9</v>
      </c>
      <c r="B1720" t="s">
        <v>539</v>
      </c>
      <c r="C1720">
        <v>135</v>
      </c>
      <c r="D1720">
        <v>16929123</v>
      </c>
      <c r="E1720" s="3">
        <f t="shared" si="104"/>
        <v>16.929123000000001</v>
      </c>
      <c r="F1720" t="s">
        <v>356</v>
      </c>
      <c r="G1720" t="s">
        <v>1788</v>
      </c>
      <c r="N1720" t="s">
        <v>3516</v>
      </c>
      <c r="O1720" t="s">
        <v>12</v>
      </c>
      <c r="P1720" t="s">
        <v>13</v>
      </c>
      <c r="Q1720" t="s">
        <v>14</v>
      </c>
      <c r="R1720" s="3">
        <f t="shared" si="105"/>
        <v>14</v>
      </c>
      <c r="S1720">
        <v>14000000</v>
      </c>
      <c r="T1720">
        <v>2001</v>
      </c>
      <c r="U1720">
        <v>6.5</v>
      </c>
      <c r="V1720" s="3">
        <f t="shared" si="106"/>
        <v>2.9291230000000006</v>
      </c>
      <c r="W1720" s="3"/>
    </row>
    <row r="1721" spans="1:23" x14ac:dyDescent="0.3">
      <c r="A1721" t="s">
        <v>111</v>
      </c>
      <c r="B1721" t="s">
        <v>680</v>
      </c>
      <c r="C1721">
        <v>102</v>
      </c>
      <c r="D1721">
        <v>3151130</v>
      </c>
      <c r="E1721" s="3">
        <f t="shared" si="104"/>
        <v>3.1511300000000002</v>
      </c>
      <c r="F1721" t="s">
        <v>205</v>
      </c>
      <c r="N1721" t="s">
        <v>3517</v>
      </c>
      <c r="O1721" t="s">
        <v>12</v>
      </c>
      <c r="P1721" t="s">
        <v>13</v>
      </c>
      <c r="Q1721" t="s">
        <v>90</v>
      </c>
      <c r="R1721" s="3">
        <f t="shared" si="105"/>
        <v>0.23</v>
      </c>
      <c r="S1721">
        <v>230000</v>
      </c>
      <c r="T1721">
        <v>1994</v>
      </c>
      <c r="U1721">
        <v>7.8</v>
      </c>
      <c r="V1721" s="3">
        <f t="shared" si="106"/>
        <v>2.9211300000000002</v>
      </c>
      <c r="W1721" s="3"/>
    </row>
    <row r="1722" spans="1:23" x14ac:dyDescent="0.3">
      <c r="A1722" t="s">
        <v>9</v>
      </c>
      <c r="B1722" t="s">
        <v>1271</v>
      </c>
      <c r="C1722">
        <v>89</v>
      </c>
      <c r="D1722">
        <v>13903262</v>
      </c>
      <c r="E1722" s="3">
        <f t="shared" si="104"/>
        <v>13.903262</v>
      </c>
      <c r="F1722" t="s">
        <v>205</v>
      </c>
      <c r="G1722" t="s">
        <v>1797</v>
      </c>
      <c r="N1722" t="s">
        <v>3518</v>
      </c>
      <c r="O1722" t="s">
        <v>12</v>
      </c>
      <c r="P1722" t="s">
        <v>13</v>
      </c>
      <c r="Q1722" t="s">
        <v>14</v>
      </c>
      <c r="R1722" s="3">
        <f t="shared" si="105"/>
        <v>11</v>
      </c>
      <c r="S1722">
        <v>11000000</v>
      </c>
      <c r="T1722">
        <v>2001</v>
      </c>
      <c r="U1722">
        <v>6.3</v>
      </c>
      <c r="V1722" s="3">
        <f t="shared" si="106"/>
        <v>2.9032619999999998</v>
      </c>
      <c r="W1722" s="3"/>
    </row>
    <row r="1723" spans="1:23" x14ac:dyDescent="0.3">
      <c r="A1723" t="s">
        <v>9</v>
      </c>
      <c r="B1723" t="s">
        <v>832</v>
      </c>
      <c r="C1723">
        <v>105</v>
      </c>
      <c r="D1723">
        <v>5400000</v>
      </c>
      <c r="E1723" s="3">
        <f t="shared" si="104"/>
        <v>5.4</v>
      </c>
      <c r="F1723" t="s">
        <v>356</v>
      </c>
      <c r="G1723" t="s">
        <v>1788</v>
      </c>
      <c r="N1723" t="s">
        <v>3519</v>
      </c>
      <c r="O1723" t="s">
        <v>12</v>
      </c>
      <c r="P1723" t="s">
        <v>13</v>
      </c>
      <c r="Q1723" t="s">
        <v>90</v>
      </c>
      <c r="R1723" s="3">
        <f t="shared" si="105"/>
        <v>2.5</v>
      </c>
      <c r="S1723">
        <v>2500000</v>
      </c>
      <c r="T1723">
        <v>1995</v>
      </c>
      <c r="U1723">
        <v>8.1</v>
      </c>
      <c r="V1723" s="3">
        <f t="shared" si="106"/>
        <v>2.9000000000000004</v>
      </c>
      <c r="W1723" s="3"/>
    </row>
    <row r="1724" spans="1:23" x14ac:dyDescent="0.3">
      <c r="A1724" t="s">
        <v>111</v>
      </c>
      <c r="B1724" t="s">
        <v>150</v>
      </c>
      <c r="C1724">
        <v>105</v>
      </c>
      <c r="D1724">
        <v>6390032</v>
      </c>
      <c r="E1724" s="3">
        <f t="shared" si="104"/>
        <v>6.3900319999999997</v>
      </c>
      <c r="F1724" t="s">
        <v>1793</v>
      </c>
      <c r="G1724" t="s">
        <v>356</v>
      </c>
      <c r="N1724" t="s">
        <v>3520</v>
      </c>
      <c r="O1724" t="s">
        <v>12</v>
      </c>
      <c r="P1724" t="s">
        <v>13</v>
      </c>
      <c r="Q1724" t="s">
        <v>90</v>
      </c>
      <c r="R1724" s="3">
        <f t="shared" si="105"/>
        <v>3.5</v>
      </c>
      <c r="S1724">
        <v>3500000</v>
      </c>
      <c r="T1724">
        <v>1998</v>
      </c>
      <c r="U1724">
        <v>7.5</v>
      </c>
      <c r="V1724" s="3">
        <f t="shared" si="106"/>
        <v>2.8900319999999997</v>
      </c>
      <c r="W1724" s="3"/>
    </row>
    <row r="1725" spans="1:23" x14ac:dyDescent="0.3">
      <c r="A1725" t="s">
        <v>9</v>
      </c>
      <c r="B1725" t="s">
        <v>574</v>
      </c>
      <c r="C1725">
        <v>99</v>
      </c>
      <c r="D1725">
        <v>11883495</v>
      </c>
      <c r="E1725" s="3">
        <f t="shared" si="104"/>
        <v>11.883495</v>
      </c>
      <c r="F1725" t="s">
        <v>205</v>
      </c>
      <c r="G1725" t="s">
        <v>356</v>
      </c>
      <c r="H1725" t="s">
        <v>1786</v>
      </c>
      <c r="I1725" t="s">
        <v>1788</v>
      </c>
      <c r="N1725" t="s">
        <v>3521</v>
      </c>
      <c r="O1725" t="s">
        <v>12</v>
      </c>
      <c r="P1725" t="s">
        <v>17</v>
      </c>
      <c r="Q1725" t="s">
        <v>90</v>
      </c>
      <c r="R1725" s="3">
        <f t="shared" si="105"/>
        <v>9</v>
      </c>
      <c r="S1725">
        <v>9000000</v>
      </c>
      <c r="T1725">
        <v>1998</v>
      </c>
      <c r="U1725">
        <v>6.8</v>
      </c>
      <c r="V1725" s="3">
        <f t="shared" si="106"/>
        <v>2.8834949999999999</v>
      </c>
      <c r="W1725" s="3"/>
    </row>
    <row r="1726" spans="1:23" x14ac:dyDescent="0.3">
      <c r="A1726" t="s">
        <v>9</v>
      </c>
      <c r="B1726" t="s">
        <v>601</v>
      </c>
      <c r="C1726">
        <v>117</v>
      </c>
      <c r="D1726">
        <v>24362501</v>
      </c>
      <c r="E1726" s="3">
        <f t="shared" si="104"/>
        <v>24.362501000000002</v>
      </c>
      <c r="F1726" t="s">
        <v>1792</v>
      </c>
      <c r="G1726" t="s">
        <v>356</v>
      </c>
      <c r="H1726" t="s">
        <v>918</v>
      </c>
      <c r="N1726" t="s">
        <v>3522</v>
      </c>
      <c r="O1726" t="s">
        <v>12</v>
      </c>
      <c r="P1726" t="s">
        <v>13</v>
      </c>
      <c r="Q1726" t="s">
        <v>90</v>
      </c>
      <c r="R1726" s="3">
        <f t="shared" si="105"/>
        <v>21.5</v>
      </c>
      <c r="S1726">
        <v>21500000</v>
      </c>
      <c r="T1726">
        <v>1999</v>
      </c>
      <c r="U1726">
        <v>7.2</v>
      </c>
      <c r="V1726" s="3">
        <f t="shared" si="106"/>
        <v>2.8625010000000017</v>
      </c>
      <c r="W1726" s="3"/>
    </row>
    <row r="1727" spans="1:23" x14ac:dyDescent="0.3">
      <c r="A1727" t="s">
        <v>9</v>
      </c>
      <c r="B1727" t="s">
        <v>1026</v>
      </c>
      <c r="C1727">
        <v>84</v>
      </c>
      <c r="D1727">
        <v>11860839</v>
      </c>
      <c r="E1727" s="3">
        <f t="shared" si="104"/>
        <v>11.860839</v>
      </c>
      <c r="F1727" t="s">
        <v>20</v>
      </c>
      <c r="G1727" t="s">
        <v>1798</v>
      </c>
      <c r="N1727" t="s">
        <v>3523</v>
      </c>
      <c r="O1727" t="s">
        <v>12</v>
      </c>
      <c r="P1727" t="s">
        <v>13</v>
      </c>
      <c r="Q1727" t="s">
        <v>24</v>
      </c>
      <c r="R1727" s="3">
        <f t="shared" si="105"/>
        <v>9</v>
      </c>
      <c r="S1727">
        <v>9000000</v>
      </c>
      <c r="T1727">
        <v>2011</v>
      </c>
      <c r="U1727">
        <v>5.4</v>
      </c>
      <c r="V1727" s="3">
        <f t="shared" si="106"/>
        <v>2.8608390000000004</v>
      </c>
      <c r="W1727" s="3"/>
    </row>
    <row r="1728" spans="1:23" x14ac:dyDescent="0.3">
      <c r="A1728" t="s">
        <v>9</v>
      </c>
      <c r="B1728" t="s">
        <v>37</v>
      </c>
      <c r="C1728">
        <v>142</v>
      </c>
      <c r="D1728">
        <v>202853933</v>
      </c>
      <c r="E1728" s="3">
        <f t="shared" si="104"/>
        <v>202.85393300000001</v>
      </c>
      <c r="F1728" t="s">
        <v>171</v>
      </c>
      <c r="G1728" t="s">
        <v>134</v>
      </c>
      <c r="H1728" t="s">
        <v>1786</v>
      </c>
      <c r="I1728" t="s">
        <v>1787</v>
      </c>
      <c r="N1728" t="s">
        <v>3524</v>
      </c>
      <c r="O1728" t="s">
        <v>12</v>
      </c>
      <c r="P1728" t="s">
        <v>13</v>
      </c>
      <c r="Q1728" t="s">
        <v>14</v>
      </c>
      <c r="R1728" s="3">
        <f t="shared" si="105"/>
        <v>200</v>
      </c>
      <c r="S1728">
        <v>200000000</v>
      </c>
      <c r="T1728">
        <v>2014</v>
      </c>
      <c r="U1728">
        <v>6.7</v>
      </c>
      <c r="V1728" s="3">
        <f t="shared" si="106"/>
        <v>2.853933000000012</v>
      </c>
      <c r="W1728" s="3"/>
    </row>
    <row r="1729" spans="1:23" x14ac:dyDescent="0.3">
      <c r="A1729" t="s">
        <v>9</v>
      </c>
      <c r="B1729" t="s">
        <v>1580</v>
      </c>
      <c r="C1729">
        <v>90</v>
      </c>
      <c r="D1729">
        <v>5844929</v>
      </c>
      <c r="E1729" s="3">
        <f t="shared" si="104"/>
        <v>5.8449289999999996</v>
      </c>
      <c r="F1729" t="s">
        <v>205</v>
      </c>
      <c r="G1729" t="s">
        <v>356</v>
      </c>
      <c r="N1729" t="s">
        <v>3525</v>
      </c>
      <c r="O1729" t="s">
        <v>12</v>
      </c>
      <c r="P1729" t="s">
        <v>13</v>
      </c>
      <c r="Q1729" t="s">
        <v>14</v>
      </c>
      <c r="R1729" s="3">
        <f t="shared" si="105"/>
        <v>3</v>
      </c>
      <c r="S1729">
        <v>3000000</v>
      </c>
      <c r="T1729">
        <v>2002</v>
      </c>
      <c r="U1729">
        <v>7</v>
      </c>
      <c r="V1729" s="3">
        <f t="shared" si="106"/>
        <v>2.8449289999999996</v>
      </c>
      <c r="W1729" s="3"/>
    </row>
    <row r="1730" spans="1:23" x14ac:dyDescent="0.3">
      <c r="A1730" t="s">
        <v>9</v>
      </c>
      <c r="B1730" t="s">
        <v>900</v>
      </c>
      <c r="C1730">
        <v>97</v>
      </c>
      <c r="D1730">
        <v>2856622</v>
      </c>
      <c r="E1730" s="3">
        <f t="shared" ref="E1730:E1793" si="107">D1730/1000000</f>
        <v>2.8566220000000002</v>
      </c>
      <c r="F1730" t="s">
        <v>205</v>
      </c>
      <c r="G1730" t="s">
        <v>356</v>
      </c>
      <c r="N1730" t="s">
        <v>3526</v>
      </c>
      <c r="O1730" t="s">
        <v>12</v>
      </c>
      <c r="P1730" t="s">
        <v>49</v>
      </c>
      <c r="Q1730" t="s">
        <v>90</v>
      </c>
      <c r="R1730" s="3">
        <f t="shared" ref="R1730:R1793" si="108">S1730/1000000</f>
        <v>2.5000000000000001E-2</v>
      </c>
      <c r="S1730">
        <v>25000</v>
      </c>
      <c r="T1730">
        <v>1997</v>
      </c>
      <c r="U1730">
        <v>7.3</v>
      </c>
      <c r="V1730" s="3">
        <f t="shared" ref="V1730:V1793" si="109">E1730-R1730</f>
        <v>2.8316220000000003</v>
      </c>
      <c r="W1730" s="3"/>
    </row>
    <row r="1731" spans="1:23" x14ac:dyDescent="0.3">
      <c r="A1731" t="s">
        <v>9</v>
      </c>
      <c r="B1731" t="s">
        <v>812</v>
      </c>
      <c r="C1731">
        <v>94</v>
      </c>
      <c r="D1731">
        <v>8828771</v>
      </c>
      <c r="E1731" s="3">
        <f t="shared" si="107"/>
        <v>8.8287709999999997</v>
      </c>
      <c r="F1731" t="s">
        <v>205</v>
      </c>
      <c r="N1731" t="s">
        <v>3527</v>
      </c>
      <c r="O1731" t="s">
        <v>12</v>
      </c>
      <c r="P1731" t="s">
        <v>13</v>
      </c>
      <c r="Q1731" t="s">
        <v>90</v>
      </c>
      <c r="R1731" s="3">
        <f t="shared" si="108"/>
        <v>6</v>
      </c>
      <c r="S1731">
        <v>6000000</v>
      </c>
      <c r="T1731">
        <v>2013</v>
      </c>
      <c r="U1731">
        <v>4.3</v>
      </c>
      <c r="V1731" s="3">
        <f t="shared" si="109"/>
        <v>2.8287709999999997</v>
      </c>
      <c r="W1731" s="3"/>
    </row>
    <row r="1732" spans="1:23" x14ac:dyDescent="0.3">
      <c r="A1732" t="s">
        <v>9</v>
      </c>
      <c r="B1732" t="s">
        <v>53</v>
      </c>
      <c r="C1732">
        <v>144</v>
      </c>
      <c r="D1732">
        <v>52822418</v>
      </c>
      <c r="E1732" s="3">
        <f t="shared" si="107"/>
        <v>52.822417999999999</v>
      </c>
      <c r="F1732" t="s">
        <v>171</v>
      </c>
      <c r="G1732" t="s">
        <v>356</v>
      </c>
      <c r="H1732" t="s">
        <v>918</v>
      </c>
      <c r="I1732" t="s">
        <v>1795</v>
      </c>
      <c r="N1732" t="s">
        <v>3528</v>
      </c>
      <c r="O1732" t="s">
        <v>12</v>
      </c>
      <c r="P1732" t="s">
        <v>13</v>
      </c>
      <c r="Q1732" t="s">
        <v>90</v>
      </c>
      <c r="R1732" s="3">
        <f t="shared" si="108"/>
        <v>50</v>
      </c>
      <c r="S1732">
        <v>50000000</v>
      </c>
      <c r="T1732">
        <v>2016</v>
      </c>
      <c r="U1732">
        <v>7.4</v>
      </c>
      <c r="V1732" s="3">
        <f t="shared" si="109"/>
        <v>2.822417999999999</v>
      </c>
      <c r="W1732" s="3"/>
    </row>
    <row r="1733" spans="1:23" x14ac:dyDescent="0.3">
      <c r="A1733" t="s">
        <v>9</v>
      </c>
      <c r="B1733" t="s">
        <v>1303</v>
      </c>
      <c r="C1733">
        <v>84</v>
      </c>
      <c r="D1733">
        <v>15417771</v>
      </c>
      <c r="E1733" s="3">
        <f t="shared" si="107"/>
        <v>15.417771</v>
      </c>
      <c r="F1733" t="s">
        <v>620</v>
      </c>
      <c r="G1733" t="s">
        <v>918</v>
      </c>
      <c r="N1733" t="s">
        <v>3529</v>
      </c>
      <c r="O1733" t="s">
        <v>12</v>
      </c>
      <c r="P1733" t="s">
        <v>13</v>
      </c>
      <c r="Q1733" t="s">
        <v>90</v>
      </c>
      <c r="R1733" s="3">
        <f t="shared" si="108"/>
        <v>12.6</v>
      </c>
      <c r="S1733">
        <v>12600000</v>
      </c>
      <c r="T1733">
        <v>2003</v>
      </c>
      <c r="U1733">
        <v>6.1</v>
      </c>
      <c r="V1733" s="3">
        <f t="shared" si="109"/>
        <v>2.8177710000000005</v>
      </c>
      <c r="W1733" s="3"/>
    </row>
    <row r="1734" spans="1:23" x14ac:dyDescent="0.3">
      <c r="A1734" t="s">
        <v>9</v>
      </c>
      <c r="B1734" t="s">
        <v>1226</v>
      </c>
      <c r="C1734">
        <v>92</v>
      </c>
      <c r="D1734">
        <v>10814185</v>
      </c>
      <c r="E1734" s="3">
        <f t="shared" si="107"/>
        <v>10.814185</v>
      </c>
      <c r="F1734" t="s">
        <v>205</v>
      </c>
      <c r="G1734" t="s">
        <v>1792</v>
      </c>
      <c r="H1734" t="s">
        <v>1788</v>
      </c>
      <c r="N1734" t="s">
        <v>3530</v>
      </c>
      <c r="O1734" t="s">
        <v>12</v>
      </c>
      <c r="P1734" t="s">
        <v>13</v>
      </c>
      <c r="Q1734" t="s">
        <v>90</v>
      </c>
      <c r="R1734" s="3">
        <f t="shared" si="108"/>
        <v>8</v>
      </c>
      <c r="S1734">
        <v>8000000</v>
      </c>
      <c r="T1734">
        <v>2009</v>
      </c>
      <c r="U1734">
        <v>6.2</v>
      </c>
      <c r="V1734" s="3">
        <f t="shared" si="109"/>
        <v>2.8141850000000002</v>
      </c>
      <c r="W1734" s="3"/>
    </row>
    <row r="1735" spans="1:23" x14ac:dyDescent="0.3">
      <c r="A1735" t="s">
        <v>9</v>
      </c>
      <c r="B1735" t="s">
        <v>329</v>
      </c>
      <c r="C1735">
        <v>118</v>
      </c>
      <c r="D1735">
        <v>55808744</v>
      </c>
      <c r="E1735" s="3">
        <f t="shared" si="107"/>
        <v>55.808743999999997</v>
      </c>
      <c r="F1735" t="s">
        <v>205</v>
      </c>
      <c r="G1735" t="s">
        <v>1792</v>
      </c>
      <c r="H1735" t="s">
        <v>1798</v>
      </c>
      <c r="N1735" t="s">
        <v>3531</v>
      </c>
      <c r="O1735" t="s">
        <v>12</v>
      </c>
      <c r="P1735" t="s">
        <v>13</v>
      </c>
      <c r="Q1735" t="s">
        <v>14</v>
      </c>
      <c r="R1735" s="3">
        <f t="shared" si="108"/>
        <v>53</v>
      </c>
      <c r="S1735">
        <v>53000000</v>
      </c>
      <c r="T1735">
        <v>2005</v>
      </c>
      <c r="U1735">
        <v>5.7</v>
      </c>
      <c r="V1735" s="3">
        <f t="shared" si="109"/>
        <v>2.8087439999999972</v>
      </c>
      <c r="W1735" s="3"/>
    </row>
    <row r="1736" spans="1:23" x14ac:dyDescent="0.3">
      <c r="A1736" t="s">
        <v>9</v>
      </c>
      <c r="B1736" t="s">
        <v>932</v>
      </c>
      <c r="C1736">
        <v>98</v>
      </c>
      <c r="D1736">
        <v>32774834</v>
      </c>
      <c r="E1736" s="3">
        <f t="shared" si="107"/>
        <v>32.774833999999998</v>
      </c>
      <c r="F1736" t="s">
        <v>171</v>
      </c>
      <c r="G1736" t="s">
        <v>205</v>
      </c>
      <c r="N1736" t="s">
        <v>3532</v>
      </c>
      <c r="O1736" t="s">
        <v>12</v>
      </c>
      <c r="P1736" t="s">
        <v>13</v>
      </c>
      <c r="Q1736" t="s">
        <v>90</v>
      </c>
      <c r="R1736" s="3">
        <f t="shared" si="108"/>
        <v>30</v>
      </c>
      <c r="S1736">
        <v>30000000</v>
      </c>
      <c r="T1736">
        <v>2004</v>
      </c>
      <c r="U1736">
        <v>7.2</v>
      </c>
      <c r="V1736" s="3">
        <f t="shared" si="109"/>
        <v>2.7748339999999985</v>
      </c>
      <c r="W1736" s="3"/>
    </row>
    <row r="1737" spans="1:23" x14ac:dyDescent="0.3">
      <c r="A1737" t="s">
        <v>9</v>
      </c>
      <c r="B1737" t="s">
        <v>1732</v>
      </c>
      <c r="C1737">
        <v>120</v>
      </c>
      <c r="D1737">
        <v>3773863</v>
      </c>
      <c r="E1737" s="3">
        <f t="shared" si="107"/>
        <v>3.773863</v>
      </c>
      <c r="F1737" t="s">
        <v>356</v>
      </c>
      <c r="N1737" t="s">
        <v>3533</v>
      </c>
      <c r="O1737" t="s">
        <v>12</v>
      </c>
      <c r="P1737" t="s">
        <v>13</v>
      </c>
      <c r="Q1737" t="s">
        <v>14</v>
      </c>
      <c r="R1737" s="3">
        <f t="shared" si="108"/>
        <v>1</v>
      </c>
      <c r="S1737">
        <v>1000000</v>
      </c>
      <c r="T1737">
        <v>2009</v>
      </c>
      <c r="U1737">
        <v>7.1</v>
      </c>
      <c r="V1737" s="3">
        <f t="shared" si="109"/>
        <v>2.773863</v>
      </c>
      <c r="W1737" s="3"/>
    </row>
    <row r="1738" spans="1:23" x14ac:dyDescent="0.3">
      <c r="A1738" t="s">
        <v>9</v>
      </c>
      <c r="B1738" t="s">
        <v>517</v>
      </c>
      <c r="C1738">
        <v>124</v>
      </c>
      <c r="D1738">
        <v>52752475</v>
      </c>
      <c r="E1738" s="3">
        <f t="shared" si="107"/>
        <v>52.752474999999997</v>
      </c>
      <c r="F1738" t="s">
        <v>356</v>
      </c>
      <c r="G1738" t="s">
        <v>918</v>
      </c>
      <c r="N1738" t="s">
        <v>3534</v>
      </c>
      <c r="O1738" t="s">
        <v>12</v>
      </c>
      <c r="P1738" t="s">
        <v>13</v>
      </c>
      <c r="Q1738" t="s">
        <v>90</v>
      </c>
      <c r="R1738" s="3">
        <f t="shared" si="108"/>
        <v>50</v>
      </c>
      <c r="S1738">
        <v>50000000</v>
      </c>
      <c r="T1738">
        <v>2002</v>
      </c>
      <c r="U1738">
        <v>6.7</v>
      </c>
      <c r="V1738" s="3">
        <f t="shared" si="109"/>
        <v>2.7524749999999969</v>
      </c>
      <c r="W1738" s="3"/>
    </row>
    <row r="1739" spans="1:23" x14ac:dyDescent="0.3">
      <c r="A1739" t="s">
        <v>9</v>
      </c>
      <c r="B1739" t="s">
        <v>289</v>
      </c>
      <c r="C1739">
        <v>78</v>
      </c>
      <c r="D1739">
        <v>2882062</v>
      </c>
      <c r="E1739" s="3">
        <f t="shared" si="107"/>
        <v>2.8820619999999999</v>
      </c>
      <c r="F1739" t="s">
        <v>205</v>
      </c>
      <c r="G1739" t="s">
        <v>356</v>
      </c>
      <c r="H1739" t="s">
        <v>1788</v>
      </c>
      <c r="N1739" t="s">
        <v>3535</v>
      </c>
      <c r="O1739" t="s">
        <v>12</v>
      </c>
      <c r="P1739" t="s">
        <v>13</v>
      </c>
      <c r="Q1739" t="s">
        <v>14</v>
      </c>
      <c r="R1739" s="3">
        <f t="shared" si="108"/>
        <v>0.15</v>
      </c>
      <c r="S1739">
        <v>150000</v>
      </c>
      <c r="T1739">
        <v>2000</v>
      </c>
      <c r="U1739">
        <v>6.3</v>
      </c>
      <c r="V1739" s="3">
        <f t="shared" si="109"/>
        <v>2.732062</v>
      </c>
      <c r="W1739" s="3"/>
    </row>
    <row r="1740" spans="1:23" x14ac:dyDescent="0.3">
      <c r="A1740" t="s">
        <v>9</v>
      </c>
      <c r="B1740" t="s">
        <v>1591</v>
      </c>
      <c r="C1740">
        <v>98</v>
      </c>
      <c r="D1740">
        <v>2938208</v>
      </c>
      <c r="E1740" s="3">
        <f t="shared" si="107"/>
        <v>2.9382079999999999</v>
      </c>
      <c r="F1740" t="s">
        <v>205</v>
      </c>
      <c r="G1740" t="s">
        <v>356</v>
      </c>
      <c r="H1740" t="s">
        <v>1788</v>
      </c>
      <c r="N1740" t="s">
        <v>3536</v>
      </c>
      <c r="O1740" t="s">
        <v>12</v>
      </c>
      <c r="P1740" t="s">
        <v>13</v>
      </c>
      <c r="Q1740" t="s">
        <v>14</v>
      </c>
      <c r="R1740" s="3">
        <f t="shared" si="108"/>
        <v>0.22500000000000001</v>
      </c>
      <c r="S1740">
        <v>225000</v>
      </c>
      <c r="T1740">
        <v>1990</v>
      </c>
      <c r="U1740">
        <v>7.5</v>
      </c>
      <c r="V1740" s="3">
        <f t="shared" si="109"/>
        <v>2.7132079999999998</v>
      </c>
      <c r="W1740" s="3"/>
    </row>
    <row r="1741" spans="1:23" x14ac:dyDescent="0.3">
      <c r="A1741" t="s">
        <v>111</v>
      </c>
      <c r="B1741" t="s">
        <v>1642</v>
      </c>
      <c r="C1741">
        <v>99</v>
      </c>
      <c r="D1741">
        <v>4600000</v>
      </c>
      <c r="E1741" s="3">
        <f t="shared" si="107"/>
        <v>4.5999999999999996</v>
      </c>
      <c r="F1741" t="s">
        <v>1792</v>
      </c>
      <c r="G1741" t="s">
        <v>356</v>
      </c>
      <c r="N1741" t="s">
        <v>3537</v>
      </c>
      <c r="O1741" t="s">
        <v>12</v>
      </c>
      <c r="P1741" t="s">
        <v>13</v>
      </c>
      <c r="Q1741" t="s">
        <v>90</v>
      </c>
      <c r="R1741" s="3">
        <f t="shared" si="108"/>
        <v>1.9</v>
      </c>
      <c r="S1741">
        <v>1900000</v>
      </c>
      <c r="T1741">
        <v>1986</v>
      </c>
      <c r="U1741">
        <v>7.1</v>
      </c>
      <c r="V1741" s="3">
        <f t="shared" si="109"/>
        <v>2.6999999999999997</v>
      </c>
      <c r="W1741" s="3"/>
    </row>
    <row r="1742" spans="1:23" x14ac:dyDescent="0.3">
      <c r="A1742" t="s">
        <v>9</v>
      </c>
      <c r="B1742" t="s">
        <v>446</v>
      </c>
      <c r="C1742">
        <v>113</v>
      </c>
      <c r="D1742">
        <v>5595428</v>
      </c>
      <c r="E1742" s="3">
        <f t="shared" si="107"/>
        <v>5.5954280000000001</v>
      </c>
      <c r="F1742" t="s">
        <v>356</v>
      </c>
      <c r="N1742" t="s">
        <v>3538</v>
      </c>
      <c r="O1742" t="s">
        <v>1266</v>
      </c>
      <c r="P1742" t="s">
        <v>1427</v>
      </c>
      <c r="Q1742" t="s">
        <v>90</v>
      </c>
      <c r="R1742" s="3">
        <f t="shared" si="108"/>
        <v>2.9</v>
      </c>
      <c r="S1742">
        <v>2900000</v>
      </c>
      <c r="T1742">
        <v>1998</v>
      </c>
      <c r="U1742">
        <v>8</v>
      </c>
      <c r="V1742" s="3">
        <f t="shared" si="109"/>
        <v>2.6954280000000002</v>
      </c>
      <c r="W1742" s="3"/>
    </row>
    <row r="1743" spans="1:23" x14ac:dyDescent="0.3">
      <c r="A1743" t="s">
        <v>9</v>
      </c>
      <c r="B1743" t="s">
        <v>166</v>
      </c>
      <c r="C1743">
        <v>120</v>
      </c>
      <c r="D1743">
        <v>3650677</v>
      </c>
      <c r="E1743" s="3">
        <f t="shared" si="107"/>
        <v>3.6506769999999999</v>
      </c>
      <c r="F1743" t="s">
        <v>205</v>
      </c>
      <c r="G1743" t="s">
        <v>1792</v>
      </c>
      <c r="N1743" t="s">
        <v>3539</v>
      </c>
      <c r="O1743" t="s">
        <v>12</v>
      </c>
      <c r="P1743" t="s">
        <v>17</v>
      </c>
      <c r="Q1743" t="s">
        <v>90</v>
      </c>
      <c r="R1743" s="3">
        <f t="shared" si="108"/>
        <v>0.96</v>
      </c>
      <c r="S1743">
        <v>960000</v>
      </c>
      <c r="T1743">
        <v>1998</v>
      </c>
      <c r="U1743">
        <v>8.1999999999999993</v>
      </c>
      <c r="V1743" s="3">
        <f t="shared" si="109"/>
        <v>2.690677</v>
      </c>
      <c r="W1743" s="3"/>
    </row>
    <row r="1744" spans="1:23" x14ac:dyDescent="0.3">
      <c r="A1744" t="s">
        <v>9</v>
      </c>
      <c r="B1744" t="s">
        <v>59</v>
      </c>
      <c r="C1744">
        <v>123</v>
      </c>
      <c r="D1744">
        <v>30688364</v>
      </c>
      <c r="E1744" s="3">
        <f t="shared" si="107"/>
        <v>30.688364</v>
      </c>
      <c r="F1744" t="s">
        <v>171</v>
      </c>
      <c r="G1744" t="s">
        <v>356</v>
      </c>
      <c r="H1744" t="s">
        <v>918</v>
      </c>
      <c r="N1744" t="s">
        <v>3540</v>
      </c>
      <c r="O1744" t="s">
        <v>12</v>
      </c>
      <c r="P1744" t="s">
        <v>13</v>
      </c>
      <c r="Q1744" t="s">
        <v>14</v>
      </c>
      <c r="R1744" s="3">
        <f t="shared" si="108"/>
        <v>28</v>
      </c>
      <c r="S1744">
        <v>28000000</v>
      </c>
      <c r="T1744">
        <v>2014</v>
      </c>
      <c r="U1744">
        <v>6.2</v>
      </c>
      <c r="V1744" s="3">
        <f t="shared" si="109"/>
        <v>2.688364</v>
      </c>
      <c r="W1744" s="3"/>
    </row>
    <row r="1745" spans="1:23" x14ac:dyDescent="0.3">
      <c r="A1745" t="s">
        <v>9</v>
      </c>
      <c r="B1745" t="s">
        <v>602</v>
      </c>
      <c r="C1745">
        <v>133</v>
      </c>
      <c r="D1745">
        <v>34667015</v>
      </c>
      <c r="E1745" s="3">
        <f t="shared" si="107"/>
        <v>34.667014999999999</v>
      </c>
      <c r="F1745" t="s">
        <v>171</v>
      </c>
      <c r="G1745" t="s">
        <v>134</v>
      </c>
      <c r="H1745" t="s">
        <v>918</v>
      </c>
      <c r="N1745" t="s">
        <v>3541</v>
      </c>
      <c r="O1745" t="s">
        <v>12</v>
      </c>
      <c r="P1745" t="s">
        <v>17</v>
      </c>
      <c r="Q1745" t="s">
        <v>14</v>
      </c>
      <c r="R1745" s="3">
        <f t="shared" si="108"/>
        <v>32</v>
      </c>
      <c r="S1745">
        <v>32000000</v>
      </c>
      <c r="T1745">
        <v>1989</v>
      </c>
      <c r="U1745">
        <v>6.6</v>
      </c>
      <c r="V1745" s="3">
        <f t="shared" si="109"/>
        <v>2.6670149999999992</v>
      </c>
      <c r="W1745" s="3"/>
    </row>
    <row r="1746" spans="1:23" x14ac:dyDescent="0.3">
      <c r="A1746" t="s">
        <v>9</v>
      </c>
      <c r="B1746" t="s">
        <v>286</v>
      </c>
      <c r="C1746">
        <v>136</v>
      </c>
      <c r="D1746">
        <v>42615685</v>
      </c>
      <c r="E1746" s="3">
        <f t="shared" si="107"/>
        <v>42.615684999999999</v>
      </c>
      <c r="F1746" t="s">
        <v>205</v>
      </c>
      <c r="G1746" t="s">
        <v>1304</v>
      </c>
      <c r="N1746" t="s">
        <v>3542</v>
      </c>
      <c r="O1746" t="s">
        <v>12</v>
      </c>
      <c r="P1746" t="s">
        <v>13</v>
      </c>
      <c r="Q1746" t="s">
        <v>90</v>
      </c>
      <c r="R1746" s="3">
        <f t="shared" si="108"/>
        <v>40</v>
      </c>
      <c r="S1746">
        <v>40000000</v>
      </c>
      <c r="T1746">
        <v>2014</v>
      </c>
      <c r="U1746">
        <v>6.1</v>
      </c>
      <c r="V1746" s="3">
        <f t="shared" si="109"/>
        <v>2.6156849999999991</v>
      </c>
      <c r="W1746" s="3"/>
    </row>
    <row r="1747" spans="1:23" x14ac:dyDescent="0.3">
      <c r="A1747" t="s">
        <v>9</v>
      </c>
      <c r="B1747" t="s">
        <v>969</v>
      </c>
      <c r="C1747">
        <v>122</v>
      </c>
      <c r="D1747">
        <v>8596914</v>
      </c>
      <c r="E1747" s="3">
        <f t="shared" si="107"/>
        <v>8.5969139999999999</v>
      </c>
      <c r="F1747" t="s">
        <v>1793</v>
      </c>
      <c r="G1747" t="s">
        <v>356</v>
      </c>
      <c r="N1747" t="s">
        <v>3543</v>
      </c>
      <c r="O1747" t="s">
        <v>12</v>
      </c>
      <c r="P1747" t="s">
        <v>13</v>
      </c>
      <c r="Q1747" t="s">
        <v>90</v>
      </c>
      <c r="R1747" s="3">
        <f t="shared" si="108"/>
        <v>6</v>
      </c>
      <c r="S1747">
        <v>6000000</v>
      </c>
      <c r="T1747">
        <v>2000</v>
      </c>
      <c r="U1747">
        <v>7</v>
      </c>
      <c r="V1747" s="3">
        <f t="shared" si="109"/>
        <v>2.5969139999999999</v>
      </c>
      <c r="W1747" s="3"/>
    </row>
    <row r="1748" spans="1:23" x14ac:dyDescent="0.3">
      <c r="A1748" t="s">
        <v>9</v>
      </c>
      <c r="B1748" t="s">
        <v>598</v>
      </c>
      <c r="C1748">
        <v>84</v>
      </c>
      <c r="D1748">
        <v>13592872</v>
      </c>
      <c r="E1748" s="3">
        <f t="shared" si="107"/>
        <v>13.592872</v>
      </c>
      <c r="F1748" t="s">
        <v>205</v>
      </c>
      <c r="N1748" t="s">
        <v>3544</v>
      </c>
      <c r="O1748" t="s">
        <v>12</v>
      </c>
      <c r="P1748" t="s">
        <v>13</v>
      </c>
      <c r="Q1748" t="s">
        <v>90</v>
      </c>
      <c r="R1748" s="3">
        <f t="shared" si="108"/>
        <v>11</v>
      </c>
      <c r="S1748">
        <v>11000000</v>
      </c>
      <c r="T1748">
        <v>2000</v>
      </c>
      <c r="U1748">
        <v>5.0999999999999996</v>
      </c>
      <c r="V1748" s="3">
        <f t="shared" si="109"/>
        <v>2.5928719999999998</v>
      </c>
      <c r="W1748" s="3"/>
    </row>
    <row r="1749" spans="1:23" x14ac:dyDescent="0.3">
      <c r="A1749" t="s">
        <v>9</v>
      </c>
      <c r="B1749" t="s">
        <v>687</v>
      </c>
      <c r="C1749">
        <v>95</v>
      </c>
      <c r="D1749">
        <v>37788228</v>
      </c>
      <c r="E1749" s="3">
        <f t="shared" si="107"/>
        <v>37.788227999999997</v>
      </c>
      <c r="F1749" t="s">
        <v>205</v>
      </c>
      <c r="N1749" t="s">
        <v>3545</v>
      </c>
      <c r="O1749" t="s">
        <v>12</v>
      </c>
      <c r="P1749" t="s">
        <v>13</v>
      </c>
      <c r="Q1749" t="s">
        <v>14</v>
      </c>
      <c r="R1749" s="3">
        <f t="shared" si="108"/>
        <v>35.200000000000003</v>
      </c>
      <c r="S1749">
        <v>35200000</v>
      </c>
      <c r="T1749">
        <v>2003</v>
      </c>
      <c r="U1749">
        <v>5.4</v>
      </c>
      <c r="V1749" s="3">
        <f t="shared" si="109"/>
        <v>2.5882279999999938</v>
      </c>
      <c r="W1749" s="3"/>
    </row>
    <row r="1750" spans="1:23" x14ac:dyDescent="0.3">
      <c r="A1750" t="s">
        <v>9</v>
      </c>
      <c r="B1750" t="s">
        <v>1538</v>
      </c>
      <c r="C1750">
        <v>105</v>
      </c>
      <c r="D1750">
        <v>5776314</v>
      </c>
      <c r="E1750" s="3">
        <f t="shared" si="107"/>
        <v>5.7763140000000002</v>
      </c>
      <c r="F1750" t="s">
        <v>205</v>
      </c>
      <c r="G1750" t="s">
        <v>356</v>
      </c>
      <c r="H1750" t="s">
        <v>1788</v>
      </c>
      <c r="N1750" t="s">
        <v>3546</v>
      </c>
      <c r="O1750" t="s">
        <v>12</v>
      </c>
      <c r="P1750" t="s">
        <v>13</v>
      </c>
      <c r="Q1750" t="s">
        <v>90</v>
      </c>
      <c r="R1750" s="3">
        <f t="shared" si="108"/>
        <v>3.2</v>
      </c>
      <c r="S1750">
        <v>3200000</v>
      </c>
      <c r="T1750">
        <v>2010</v>
      </c>
      <c r="U1750">
        <v>7.2</v>
      </c>
      <c r="V1750" s="3">
        <f t="shared" si="109"/>
        <v>2.576314</v>
      </c>
      <c r="W1750" s="3"/>
    </row>
    <row r="1751" spans="1:23" x14ac:dyDescent="0.3">
      <c r="A1751" t="s">
        <v>9</v>
      </c>
      <c r="B1751" t="s">
        <v>524</v>
      </c>
      <c r="C1751">
        <v>92</v>
      </c>
      <c r="D1751">
        <v>42575718</v>
      </c>
      <c r="E1751" s="3">
        <f t="shared" si="107"/>
        <v>42.575718000000002</v>
      </c>
      <c r="F1751" t="s">
        <v>620</v>
      </c>
      <c r="N1751" t="s">
        <v>3547</v>
      </c>
      <c r="O1751" t="s">
        <v>12</v>
      </c>
      <c r="P1751" t="s">
        <v>13</v>
      </c>
      <c r="Q1751" t="s">
        <v>90</v>
      </c>
      <c r="R1751" s="3">
        <f t="shared" si="108"/>
        <v>40</v>
      </c>
      <c r="S1751">
        <v>40000000</v>
      </c>
      <c r="T1751">
        <v>2011</v>
      </c>
      <c r="U1751">
        <v>5.9</v>
      </c>
      <c r="V1751" s="3">
        <f t="shared" si="109"/>
        <v>2.575718000000002</v>
      </c>
      <c r="W1751" s="3"/>
    </row>
    <row r="1752" spans="1:23" x14ac:dyDescent="0.3">
      <c r="A1752" t="s">
        <v>9</v>
      </c>
      <c r="B1752" t="s">
        <v>505</v>
      </c>
      <c r="C1752">
        <v>99</v>
      </c>
      <c r="D1752">
        <v>10572742</v>
      </c>
      <c r="E1752" s="3">
        <f t="shared" si="107"/>
        <v>10.572742</v>
      </c>
      <c r="F1752" t="s">
        <v>356</v>
      </c>
      <c r="G1752" t="s">
        <v>1788</v>
      </c>
      <c r="N1752" t="s">
        <v>3548</v>
      </c>
      <c r="O1752" t="s">
        <v>12</v>
      </c>
      <c r="P1752" t="s">
        <v>13</v>
      </c>
      <c r="Q1752" t="s">
        <v>14</v>
      </c>
      <c r="R1752" s="3">
        <f t="shared" si="108"/>
        <v>8</v>
      </c>
      <c r="S1752">
        <v>8000000</v>
      </c>
      <c r="T1752">
        <v>2009</v>
      </c>
      <c r="U1752">
        <v>6.1</v>
      </c>
      <c r="V1752" s="3">
        <f t="shared" si="109"/>
        <v>2.5727419999999999</v>
      </c>
      <c r="W1752" s="3"/>
    </row>
    <row r="1753" spans="1:23" x14ac:dyDescent="0.3">
      <c r="A1753" t="s">
        <v>9</v>
      </c>
      <c r="B1753" t="s">
        <v>660</v>
      </c>
      <c r="C1753">
        <v>96</v>
      </c>
      <c r="D1753">
        <v>12570442</v>
      </c>
      <c r="E1753" s="3">
        <f t="shared" si="107"/>
        <v>12.570442</v>
      </c>
      <c r="F1753" t="s">
        <v>205</v>
      </c>
      <c r="G1753" t="s">
        <v>1792</v>
      </c>
      <c r="H1753" t="s">
        <v>356</v>
      </c>
      <c r="I1753" t="s">
        <v>918</v>
      </c>
      <c r="N1753" t="s">
        <v>3549</v>
      </c>
      <c r="O1753" t="s">
        <v>12</v>
      </c>
      <c r="P1753" t="s">
        <v>13</v>
      </c>
      <c r="Q1753" t="s">
        <v>90</v>
      </c>
      <c r="R1753" s="3">
        <f t="shared" si="108"/>
        <v>10</v>
      </c>
      <c r="S1753">
        <v>10000000</v>
      </c>
      <c r="T1753">
        <v>2005</v>
      </c>
      <c r="U1753">
        <v>6.8</v>
      </c>
      <c r="V1753" s="3">
        <f t="shared" si="109"/>
        <v>2.5704419999999999</v>
      </c>
      <c r="W1753" s="3"/>
    </row>
    <row r="1754" spans="1:23" x14ac:dyDescent="0.3">
      <c r="A1754" t="s">
        <v>9</v>
      </c>
      <c r="B1754" t="s">
        <v>1273</v>
      </c>
      <c r="C1754">
        <v>95</v>
      </c>
      <c r="D1754">
        <v>13558739</v>
      </c>
      <c r="E1754" s="3">
        <f t="shared" si="107"/>
        <v>13.558738999999999</v>
      </c>
      <c r="F1754" t="s">
        <v>205</v>
      </c>
      <c r="N1754" t="s">
        <v>3550</v>
      </c>
      <c r="O1754" t="s">
        <v>12</v>
      </c>
      <c r="P1754" t="s">
        <v>13</v>
      </c>
      <c r="Q1754" t="s">
        <v>90</v>
      </c>
      <c r="R1754" s="3">
        <f t="shared" si="108"/>
        <v>11</v>
      </c>
      <c r="S1754">
        <v>11000000</v>
      </c>
      <c r="T1754">
        <v>2001</v>
      </c>
      <c r="U1754">
        <v>5.3</v>
      </c>
      <c r="V1754" s="3">
        <f t="shared" si="109"/>
        <v>2.5587389999999992</v>
      </c>
      <c r="W1754" s="3"/>
    </row>
    <row r="1755" spans="1:23" x14ac:dyDescent="0.3">
      <c r="A1755" t="s">
        <v>9</v>
      </c>
      <c r="B1755" t="s">
        <v>224</v>
      </c>
      <c r="C1755">
        <v>126</v>
      </c>
      <c r="D1755">
        <v>25556065</v>
      </c>
      <c r="E1755" s="3">
        <f t="shared" si="107"/>
        <v>25.556065</v>
      </c>
      <c r="F1755" t="s">
        <v>356</v>
      </c>
      <c r="G1755" t="s">
        <v>1788</v>
      </c>
      <c r="H1755" t="s">
        <v>1787</v>
      </c>
      <c r="N1755" t="s">
        <v>3551</v>
      </c>
      <c r="O1755" t="s">
        <v>12</v>
      </c>
      <c r="P1755" t="s">
        <v>13</v>
      </c>
      <c r="Q1755" t="s">
        <v>90</v>
      </c>
      <c r="R1755" s="3">
        <f t="shared" si="108"/>
        <v>23</v>
      </c>
      <c r="S1755">
        <v>23000000</v>
      </c>
      <c r="T1755">
        <v>2013</v>
      </c>
      <c r="U1755">
        <v>8</v>
      </c>
      <c r="V1755" s="3">
        <f t="shared" si="109"/>
        <v>2.5560650000000003</v>
      </c>
      <c r="W1755" s="3"/>
    </row>
    <row r="1756" spans="1:23" x14ac:dyDescent="0.3">
      <c r="A1756" t="s">
        <v>9</v>
      </c>
      <c r="B1756" t="s">
        <v>1534</v>
      </c>
      <c r="C1756">
        <v>110</v>
      </c>
      <c r="D1756">
        <v>6525762</v>
      </c>
      <c r="E1756" s="3">
        <f t="shared" si="107"/>
        <v>6.5257620000000003</v>
      </c>
      <c r="F1756" t="s">
        <v>205</v>
      </c>
      <c r="G1756" t="s">
        <v>356</v>
      </c>
      <c r="H1756" t="s">
        <v>1788</v>
      </c>
      <c r="N1756" t="s">
        <v>3552</v>
      </c>
      <c r="O1756" t="s">
        <v>12</v>
      </c>
      <c r="P1756" t="s">
        <v>13</v>
      </c>
      <c r="Q1756" t="s">
        <v>90</v>
      </c>
      <c r="R1756" s="3">
        <f t="shared" si="108"/>
        <v>4</v>
      </c>
      <c r="S1756">
        <v>4000000</v>
      </c>
      <c r="T1756">
        <v>2002</v>
      </c>
      <c r="U1756">
        <v>6.7</v>
      </c>
      <c r="V1756" s="3">
        <f t="shared" si="109"/>
        <v>2.5257620000000003</v>
      </c>
      <c r="W1756" s="3"/>
    </row>
    <row r="1757" spans="1:23" x14ac:dyDescent="0.3">
      <c r="A1757" t="s">
        <v>9</v>
      </c>
      <c r="B1757" t="s">
        <v>1308</v>
      </c>
      <c r="C1757">
        <v>104</v>
      </c>
      <c r="D1757">
        <v>12514138</v>
      </c>
      <c r="E1757" s="3">
        <f t="shared" si="107"/>
        <v>12.514138000000001</v>
      </c>
      <c r="F1757" t="s">
        <v>356</v>
      </c>
      <c r="G1757" t="s">
        <v>1788</v>
      </c>
      <c r="N1757" t="s">
        <v>3553</v>
      </c>
      <c r="O1757" t="s">
        <v>12</v>
      </c>
      <c r="P1757" t="s">
        <v>13</v>
      </c>
      <c r="Q1757" t="s">
        <v>90</v>
      </c>
      <c r="R1757" s="3">
        <f t="shared" si="108"/>
        <v>10</v>
      </c>
      <c r="S1757">
        <v>10000000</v>
      </c>
      <c r="T1757">
        <v>1997</v>
      </c>
      <c r="U1757">
        <v>7.4</v>
      </c>
      <c r="V1757" s="3">
        <f t="shared" si="109"/>
        <v>2.5141380000000009</v>
      </c>
      <c r="W1757" s="3"/>
    </row>
    <row r="1758" spans="1:23" x14ac:dyDescent="0.3">
      <c r="A1758" t="s">
        <v>9</v>
      </c>
      <c r="B1758" t="s">
        <v>826</v>
      </c>
      <c r="C1758">
        <v>92</v>
      </c>
      <c r="D1758">
        <v>17508670</v>
      </c>
      <c r="E1758" s="3">
        <f t="shared" si="107"/>
        <v>17.508669999999999</v>
      </c>
      <c r="F1758" t="s">
        <v>1792</v>
      </c>
      <c r="G1758" t="s">
        <v>356</v>
      </c>
      <c r="H1758" t="s">
        <v>1788</v>
      </c>
      <c r="I1758" t="s">
        <v>918</v>
      </c>
      <c r="N1758" t="s">
        <v>3554</v>
      </c>
      <c r="O1758" t="s">
        <v>12</v>
      </c>
      <c r="P1758" t="s">
        <v>17</v>
      </c>
      <c r="Q1758" t="s">
        <v>90</v>
      </c>
      <c r="R1758" s="3">
        <f t="shared" si="108"/>
        <v>15</v>
      </c>
      <c r="S1758">
        <v>15000000</v>
      </c>
      <c r="T1758">
        <v>2006</v>
      </c>
      <c r="U1758">
        <v>7.4</v>
      </c>
      <c r="V1758" s="3">
        <f t="shared" si="109"/>
        <v>2.5086699999999986</v>
      </c>
      <c r="W1758" s="3"/>
    </row>
    <row r="1759" spans="1:23" x14ac:dyDescent="0.3">
      <c r="A1759" t="s">
        <v>9</v>
      </c>
      <c r="B1759" t="s">
        <v>541</v>
      </c>
      <c r="C1759">
        <v>105</v>
      </c>
      <c r="D1759">
        <v>28501651</v>
      </c>
      <c r="E1759" s="3">
        <f t="shared" si="107"/>
        <v>28.501650999999999</v>
      </c>
      <c r="F1759" t="s">
        <v>356</v>
      </c>
      <c r="G1759" t="s">
        <v>918</v>
      </c>
      <c r="N1759" t="s">
        <v>3555</v>
      </c>
      <c r="O1759" t="s">
        <v>12</v>
      </c>
      <c r="P1759" t="s">
        <v>13</v>
      </c>
      <c r="Q1759" t="s">
        <v>90</v>
      </c>
      <c r="R1759" s="3">
        <f t="shared" si="108"/>
        <v>26</v>
      </c>
      <c r="S1759">
        <v>26000000</v>
      </c>
      <c r="T1759">
        <v>2009</v>
      </c>
      <c r="U1759">
        <v>7.1</v>
      </c>
      <c r="V1759" s="3">
        <f t="shared" si="109"/>
        <v>2.501650999999999</v>
      </c>
      <c r="W1759" s="3"/>
    </row>
    <row r="1760" spans="1:23" x14ac:dyDescent="0.3">
      <c r="A1760" t="s">
        <v>9</v>
      </c>
      <c r="B1760" t="s">
        <v>1010</v>
      </c>
      <c r="C1760">
        <v>131</v>
      </c>
      <c r="D1760">
        <v>21483154</v>
      </c>
      <c r="E1760" s="3">
        <f t="shared" si="107"/>
        <v>21.483153999999999</v>
      </c>
      <c r="F1760" t="s">
        <v>356</v>
      </c>
      <c r="G1760" t="s">
        <v>1795</v>
      </c>
      <c r="N1760" t="s">
        <v>3556</v>
      </c>
      <c r="O1760" t="s">
        <v>12</v>
      </c>
      <c r="P1760" t="s">
        <v>13</v>
      </c>
      <c r="Q1760" t="s">
        <v>14</v>
      </c>
      <c r="R1760" s="3">
        <f t="shared" si="108"/>
        <v>19</v>
      </c>
      <c r="S1760">
        <v>19000000</v>
      </c>
      <c r="T1760">
        <v>2013</v>
      </c>
      <c r="U1760">
        <v>7.6</v>
      </c>
      <c r="V1760" s="3">
        <f t="shared" si="109"/>
        <v>2.483153999999999</v>
      </c>
      <c r="W1760" s="3"/>
    </row>
    <row r="1761" spans="1:23" x14ac:dyDescent="0.3">
      <c r="A1761" t="s">
        <v>9</v>
      </c>
      <c r="B1761" t="s">
        <v>698</v>
      </c>
      <c r="C1761">
        <v>104</v>
      </c>
      <c r="D1761">
        <v>37481242</v>
      </c>
      <c r="E1761" s="3">
        <f t="shared" si="107"/>
        <v>37.481242000000002</v>
      </c>
      <c r="F1761" t="s">
        <v>205</v>
      </c>
      <c r="G1761" t="s">
        <v>1788</v>
      </c>
      <c r="N1761" t="s">
        <v>3557</v>
      </c>
      <c r="O1761" t="s">
        <v>12</v>
      </c>
      <c r="P1761" t="s">
        <v>13</v>
      </c>
      <c r="Q1761" t="s">
        <v>14</v>
      </c>
      <c r="R1761" s="3">
        <f t="shared" si="108"/>
        <v>35</v>
      </c>
      <c r="S1761">
        <v>35000000</v>
      </c>
      <c r="T1761">
        <v>2010</v>
      </c>
      <c r="U1761">
        <v>5.3</v>
      </c>
      <c r="V1761" s="3">
        <f t="shared" si="109"/>
        <v>2.4812420000000017</v>
      </c>
      <c r="W1761" s="3"/>
    </row>
    <row r="1762" spans="1:23" x14ac:dyDescent="0.3">
      <c r="A1762" t="s">
        <v>9</v>
      </c>
      <c r="B1762" t="s">
        <v>436</v>
      </c>
      <c r="C1762">
        <v>117</v>
      </c>
      <c r="D1762">
        <v>17439163</v>
      </c>
      <c r="E1762" s="3">
        <f t="shared" si="107"/>
        <v>17.439163000000001</v>
      </c>
      <c r="F1762" t="s">
        <v>205</v>
      </c>
      <c r="G1762" t="s">
        <v>1792</v>
      </c>
      <c r="N1762" t="s">
        <v>3558</v>
      </c>
      <c r="O1762" t="s">
        <v>12</v>
      </c>
      <c r="P1762" t="s">
        <v>13</v>
      </c>
      <c r="Q1762" t="s">
        <v>90</v>
      </c>
      <c r="R1762" s="3">
        <f t="shared" si="108"/>
        <v>15</v>
      </c>
      <c r="S1762">
        <v>15000000</v>
      </c>
      <c r="T1762">
        <v>1998</v>
      </c>
      <c r="U1762">
        <v>8.1999999999999993</v>
      </c>
      <c r="V1762" s="3">
        <f t="shared" si="109"/>
        <v>2.4391630000000006</v>
      </c>
      <c r="W1762" s="3"/>
    </row>
    <row r="1763" spans="1:23" x14ac:dyDescent="0.3">
      <c r="A1763" t="s">
        <v>111</v>
      </c>
      <c r="B1763" t="s">
        <v>1751</v>
      </c>
      <c r="C1763">
        <v>100</v>
      </c>
      <c r="D1763">
        <v>2808000</v>
      </c>
      <c r="E1763" s="3">
        <f t="shared" si="107"/>
        <v>2.8079999999999998</v>
      </c>
      <c r="F1763" t="s">
        <v>1791</v>
      </c>
      <c r="G1763" t="s">
        <v>1788</v>
      </c>
      <c r="N1763" t="s">
        <v>3559</v>
      </c>
      <c r="O1763" t="s">
        <v>12</v>
      </c>
      <c r="P1763" t="s">
        <v>13</v>
      </c>
      <c r="Q1763" t="s">
        <v>1368</v>
      </c>
      <c r="R1763" s="3">
        <f t="shared" si="108"/>
        <v>0.379</v>
      </c>
      <c r="S1763">
        <v>379000</v>
      </c>
      <c r="T1763">
        <v>1929</v>
      </c>
      <c r="U1763">
        <v>6.3</v>
      </c>
      <c r="V1763" s="3">
        <f t="shared" si="109"/>
        <v>2.4289999999999998</v>
      </c>
      <c r="W1763" s="3"/>
    </row>
    <row r="1764" spans="1:23" x14ac:dyDescent="0.3">
      <c r="A1764" t="s">
        <v>9</v>
      </c>
      <c r="B1764" t="s">
        <v>1127</v>
      </c>
      <c r="C1764">
        <v>84</v>
      </c>
      <c r="D1764">
        <v>17411331</v>
      </c>
      <c r="E1764" s="3">
        <f t="shared" si="107"/>
        <v>17.411331000000001</v>
      </c>
      <c r="F1764" t="s">
        <v>620</v>
      </c>
      <c r="G1764" t="s">
        <v>1796</v>
      </c>
      <c r="H1764" t="s">
        <v>1787</v>
      </c>
      <c r="I1764" t="s">
        <v>918</v>
      </c>
      <c r="N1764" t="s">
        <v>3560</v>
      </c>
      <c r="O1764" t="s">
        <v>12</v>
      </c>
      <c r="P1764" t="s">
        <v>63</v>
      </c>
      <c r="Q1764" t="s">
        <v>90</v>
      </c>
      <c r="R1764" s="3">
        <f t="shared" si="108"/>
        <v>15</v>
      </c>
      <c r="S1764">
        <v>15000000</v>
      </c>
      <c r="T1764">
        <v>1998</v>
      </c>
      <c r="U1764">
        <v>5.5</v>
      </c>
      <c r="V1764" s="3">
        <f t="shared" si="109"/>
        <v>2.4113310000000006</v>
      </c>
      <c r="W1764" s="3"/>
    </row>
    <row r="1765" spans="1:23" x14ac:dyDescent="0.3">
      <c r="A1765" t="s">
        <v>9</v>
      </c>
      <c r="B1765" t="s">
        <v>425</v>
      </c>
      <c r="C1765">
        <v>99</v>
      </c>
      <c r="D1765">
        <v>62401264</v>
      </c>
      <c r="E1765" s="3">
        <f t="shared" si="107"/>
        <v>62.401263999999998</v>
      </c>
      <c r="F1765" t="s">
        <v>171</v>
      </c>
      <c r="G1765" t="s">
        <v>1792</v>
      </c>
      <c r="H1765" t="s">
        <v>356</v>
      </c>
      <c r="I1765" t="s">
        <v>918</v>
      </c>
      <c r="N1765" t="s">
        <v>3561</v>
      </c>
      <c r="O1765" t="s">
        <v>12</v>
      </c>
      <c r="P1765" t="s">
        <v>17</v>
      </c>
      <c r="Q1765" t="s">
        <v>90</v>
      </c>
      <c r="R1765" s="3">
        <f t="shared" si="108"/>
        <v>60</v>
      </c>
      <c r="S1765">
        <v>60000000</v>
      </c>
      <c r="T1765">
        <v>2016</v>
      </c>
      <c r="U1765">
        <v>5.9</v>
      </c>
      <c r="V1765" s="3">
        <f t="shared" si="109"/>
        <v>2.4012639999999976</v>
      </c>
      <c r="W1765" s="3"/>
    </row>
    <row r="1766" spans="1:23" x14ac:dyDescent="0.3">
      <c r="A1766" t="s">
        <v>111</v>
      </c>
      <c r="B1766" t="s">
        <v>1726</v>
      </c>
      <c r="C1766">
        <v>81</v>
      </c>
      <c r="D1766">
        <v>3000000</v>
      </c>
      <c r="E1766" s="3">
        <f t="shared" si="107"/>
        <v>3</v>
      </c>
      <c r="F1766" t="s">
        <v>205</v>
      </c>
      <c r="G1766" t="s">
        <v>1791</v>
      </c>
      <c r="H1766" t="s">
        <v>1788</v>
      </c>
      <c r="N1766" t="s">
        <v>3562</v>
      </c>
      <c r="O1766" t="s">
        <v>12</v>
      </c>
      <c r="P1766" t="s">
        <v>13</v>
      </c>
      <c r="Q1766" t="s">
        <v>591</v>
      </c>
      <c r="R1766" s="3">
        <f t="shared" si="108"/>
        <v>0.60899999999999999</v>
      </c>
      <c r="S1766">
        <v>609000</v>
      </c>
      <c r="T1766">
        <v>1935</v>
      </c>
      <c r="U1766">
        <v>7.8</v>
      </c>
      <c r="V1766" s="3">
        <f t="shared" si="109"/>
        <v>2.391</v>
      </c>
      <c r="W1766" s="3"/>
    </row>
    <row r="1767" spans="1:23" x14ac:dyDescent="0.3">
      <c r="A1767" t="s">
        <v>9</v>
      </c>
      <c r="B1767" t="s">
        <v>1153</v>
      </c>
      <c r="C1767">
        <v>104</v>
      </c>
      <c r="D1767">
        <v>3386698</v>
      </c>
      <c r="E1767" s="3">
        <f t="shared" si="107"/>
        <v>3.386698</v>
      </c>
      <c r="F1767" t="s">
        <v>205</v>
      </c>
      <c r="G1767" t="s">
        <v>356</v>
      </c>
      <c r="H1767" t="s">
        <v>1788</v>
      </c>
      <c r="N1767" t="s">
        <v>3563</v>
      </c>
      <c r="O1767" t="s">
        <v>12</v>
      </c>
      <c r="P1767" t="s">
        <v>13</v>
      </c>
      <c r="Q1767" t="s">
        <v>90</v>
      </c>
      <c r="R1767" s="3">
        <f t="shared" si="108"/>
        <v>1</v>
      </c>
      <c r="S1767">
        <v>1000000</v>
      </c>
      <c r="T1767">
        <v>1998</v>
      </c>
      <c r="U1767">
        <v>6.7</v>
      </c>
      <c r="V1767" s="3">
        <f t="shared" si="109"/>
        <v>2.386698</v>
      </c>
      <c r="W1767" s="3"/>
    </row>
    <row r="1768" spans="1:23" x14ac:dyDescent="0.3">
      <c r="A1768" t="s">
        <v>9</v>
      </c>
      <c r="B1768" t="s">
        <v>875</v>
      </c>
      <c r="C1768">
        <v>98</v>
      </c>
      <c r="D1768">
        <v>15361537</v>
      </c>
      <c r="E1768" s="3">
        <f t="shared" si="107"/>
        <v>15.361537</v>
      </c>
      <c r="F1768" t="s">
        <v>171</v>
      </c>
      <c r="G1768" t="s">
        <v>1792</v>
      </c>
      <c r="H1768" t="s">
        <v>918</v>
      </c>
      <c r="N1768" t="s">
        <v>3564</v>
      </c>
      <c r="O1768" t="s">
        <v>12</v>
      </c>
      <c r="P1768" t="s">
        <v>113</v>
      </c>
      <c r="Q1768" t="s">
        <v>14</v>
      </c>
      <c r="R1768" s="3">
        <f t="shared" si="108"/>
        <v>13</v>
      </c>
      <c r="S1768">
        <v>13000000</v>
      </c>
      <c r="T1768">
        <v>2002</v>
      </c>
      <c r="U1768">
        <v>4.5999999999999996</v>
      </c>
      <c r="V1768" s="3">
        <f t="shared" si="109"/>
        <v>2.3615370000000002</v>
      </c>
      <c r="W1768" s="3"/>
    </row>
    <row r="1769" spans="1:23" x14ac:dyDescent="0.3">
      <c r="A1769" t="s">
        <v>9</v>
      </c>
      <c r="B1769" t="s">
        <v>140</v>
      </c>
      <c r="C1769">
        <v>112</v>
      </c>
      <c r="D1769">
        <v>32357532</v>
      </c>
      <c r="E1769" s="3">
        <f t="shared" si="107"/>
        <v>32.357531999999999</v>
      </c>
      <c r="F1769" t="s">
        <v>205</v>
      </c>
      <c r="G1769" t="s">
        <v>356</v>
      </c>
      <c r="H1769" t="s">
        <v>1788</v>
      </c>
      <c r="N1769" t="s">
        <v>3565</v>
      </c>
      <c r="O1769" t="s">
        <v>12</v>
      </c>
      <c r="P1769" t="s">
        <v>13</v>
      </c>
      <c r="Q1769" t="s">
        <v>90</v>
      </c>
      <c r="R1769" s="3">
        <f t="shared" si="108"/>
        <v>30</v>
      </c>
      <c r="S1769">
        <v>30000000</v>
      </c>
      <c r="T1769">
        <v>2010</v>
      </c>
      <c r="U1769">
        <v>6.7</v>
      </c>
      <c r="V1769" s="3">
        <f t="shared" si="109"/>
        <v>2.3575319999999991</v>
      </c>
      <c r="W1769" s="3"/>
    </row>
    <row r="1770" spans="1:23" x14ac:dyDescent="0.3">
      <c r="A1770" t="s">
        <v>9</v>
      </c>
      <c r="B1770" t="s">
        <v>1000</v>
      </c>
      <c r="C1770">
        <v>107</v>
      </c>
      <c r="D1770">
        <v>15854988</v>
      </c>
      <c r="E1770" s="3">
        <f t="shared" si="107"/>
        <v>15.854988000000001</v>
      </c>
      <c r="F1770" t="s">
        <v>356</v>
      </c>
      <c r="G1770" t="s">
        <v>1788</v>
      </c>
      <c r="N1770" t="s">
        <v>3566</v>
      </c>
      <c r="O1770" t="s">
        <v>12</v>
      </c>
      <c r="P1770" t="s">
        <v>13</v>
      </c>
      <c r="Q1770" t="s">
        <v>14</v>
      </c>
      <c r="R1770" s="3">
        <f t="shared" si="108"/>
        <v>13.5</v>
      </c>
      <c r="S1770">
        <v>13500000</v>
      </c>
      <c r="T1770">
        <v>2002</v>
      </c>
      <c r="U1770">
        <v>7.4</v>
      </c>
      <c r="V1770" s="3">
        <f t="shared" si="109"/>
        <v>2.3549880000000005</v>
      </c>
      <c r="W1770" s="3"/>
    </row>
    <row r="1771" spans="1:23" x14ac:dyDescent="0.3">
      <c r="A1771" t="s">
        <v>9</v>
      </c>
      <c r="B1771" t="s">
        <v>1173</v>
      </c>
      <c r="C1771">
        <v>117</v>
      </c>
      <c r="D1771">
        <v>14348123</v>
      </c>
      <c r="E1771" s="3">
        <f t="shared" si="107"/>
        <v>14.348122999999999</v>
      </c>
      <c r="F1771" t="s">
        <v>205</v>
      </c>
      <c r="G1771" t="s">
        <v>356</v>
      </c>
      <c r="H1771" t="s">
        <v>1795</v>
      </c>
      <c r="N1771" t="s">
        <v>3567</v>
      </c>
      <c r="O1771" t="s">
        <v>12</v>
      </c>
      <c r="P1771" t="s">
        <v>674</v>
      </c>
      <c r="Q1771" t="s">
        <v>24</v>
      </c>
      <c r="R1771" s="3">
        <f t="shared" si="108"/>
        <v>12</v>
      </c>
      <c r="S1771">
        <v>12000000</v>
      </c>
      <c r="T1771">
        <v>1999</v>
      </c>
      <c r="U1771">
        <v>6.9</v>
      </c>
      <c r="V1771" s="3">
        <f t="shared" si="109"/>
        <v>2.3481229999999993</v>
      </c>
      <c r="W1771" s="3"/>
    </row>
    <row r="1772" spans="1:23" x14ac:dyDescent="0.3">
      <c r="A1772" t="s">
        <v>9</v>
      </c>
      <c r="B1772" t="s">
        <v>22</v>
      </c>
      <c r="C1772">
        <v>37</v>
      </c>
      <c r="D1772">
        <v>5923044</v>
      </c>
      <c r="E1772" s="3">
        <f t="shared" si="107"/>
        <v>5.923044</v>
      </c>
      <c r="F1772" t="s">
        <v>205</v>
      </c>
      <c r="G1772" t="s">
        <v>1786</v>
      </c>
      <c r="H1772" t="s">
        <v>620</v>
      </c>
      <c r="I1772" t="s">
        <v>918</v>
      </c>
      <c r="N1772" t="s">
        <v>3568</v>
      </c>
      <c r="O1772" t="s">
        <v>12</v>
      </c>
      <c r="P1772" t="s">
        <v>13</v>
      </c>
      <c r="Q1772" t="s">
        <v>692</v>
      </c>
      <c r="R1772" s="3">
        <f t="shared" si="108"/>
        <v>3.6</v>
      </c>
      <c r="S1772">
        <v>3600000</v>
      </c>
      <c r="T1772">
        <v>1987</v>
      </c>
      <c r="U1772">
        <v>7.8</v>
      </c>
      <c r="V1772" s="3">
        <f t="shared" si="109"/>
        <v>2.3230439999999999</v>
      </c>
      <c r="W1772" s="3"/>
    </row>
    <row r="1773" spans="1:23" x14ac:dyDescent="0.3">
      <c r="A1773" t="s">
        <v>111</v>
      </c>
      <c r="B1773" t="s">
        <v>112</v>
      </c>
      <c r="C1773">
        <v>141</v>
      </c>
      <c r="D1773">
        <v>47307550</v>
      </c>
      <c r="E1773" s="3">
        <f t="shared" si="107"/>
        <v>47.307549999999999</v>
      </c>
      <c r="F1773" t="s">
        <v>1792</v>
      </c>
      <c r="G1773" t="s">
        <v>356</v>
      </c>
      <c r="H1773" t="s">
        <v>918</v>
      </c>
      <c r="N1773" t="s">
        <v>3569</v>
      </c>
      <c r="O1773" t="s">
        <v>12</v>
      </c>
      <c r="P1773" t="s">
        <v>13</v>
      </c>
      <c r="Q1773" t="s">
        <v>90</v>
      </c>
      <c r="R1773" s="3">
        <f t="shared" si="108"/>
        <v>45</v>
      </c>
      <c r="S1773">
        <v>45000000</v>
      </c>
      <c r="T1773">
        <v>2012</v>
      </c>
      <c r="U1773">
        <v>6.5</v>
      </c>
      <c r="V1773" s="3">
        <f t="shared" si="109"/>
        <v>2.3075499999999991</v>
      </c>
      <c r="W1773" s="3"/>
    </row>
    <row r="1774" spans="1:23" x14ac:dyDescent="0.3">
      <c r="A1774" t="s">
        <v>9</v>
      </c>
      <c r="B1774" t="s">
        <v>384</v>
      </c>
      <c r="C1774">
        <v>137</v>
      </c>
      <c r="D1774">
        <v>37304950</v>
      </c>
      <c r="E1774" s="3">
        <f t="shared" si="107"/>
        <v>37.304949999999998</v>
      </c>
      <c r="F1774" t="s">
        <v>1793</v>
      </c>
      <c r="G1774" t="s">
        <v>1792</v>
      </c>
      <c r="H1774" t="s">
        <v>356</v>
      </c>
      <c r="N1774" t="s">
        <v>3570</v>
      </c>
      <c r="O1774" t="s">
        <v>12</v>
      </c>
      <c r="P1774" t="s">
        <v>13</v>
      </c>
      <c r="Q1774" t="s">
        <v>90</v>
      </c>
      <c r="R1774" s="3">
        <f t="shared" si="108"/>
        <v>35</v>
      </c>
      <c r="S1774">
        <v>35000000</v>
      </c>
      <c r="T1774">
        <v>2011</v>
      </c>
      <c r="U1774">
        <v>6.6</v>
      </c>
      <c r="V1774" s="3">
        <f t="shared" si="109"/>
        <v>2.3049499999999981</v>
      </c>
      <c r="W1774" s="3"/>
    </row>
    <row r="1775" spans="1:23" x14ac:dyDescent="0.3">
      <c r="A1775" t="s">
        <v>9</v>
      </c>
      <c r="B1775" t="s">
        <v>1031</v>
      </c>
      <c r="C1775">
        <v>91</v>
      </c>
      <c r="D1775">
        <v>16298046</v>
      </c>
      <c r="E1775" s="3">
        <f t="shared" si="107"/>
        <v>16.298045999999999</v>
      </c>
      <c r="F1775" t="s">
        <v>620</v>
      </c>
      <c r="G1775" t="s">
        <v>1796</v>
      </c>
      <c r="H1775" t="s">
        <v>918</v>
      </c>
      <c r="N1775" t="s">
        <v>3571</v>
      </c>
      <c r="O1775" t="s">
        <v>12</v>
      </c>
      <c r="P1775" t="s">
        <v>17</v>
      </c>
      <c r="Q1775" t="s">
        <v>14</v>
      </c>
      <c r="R1775" s="3">
        <f t="shared" si="108"/>
        <v>14</v>
      </c>
      <c r="S1775">
        <v>14000000</v>
      </c>
      <c r="T1775">
        <v>2005</v>
      </c>
      <c r="U1775">
        <v>5</v>
      </c>
      <c r="V1775" s="3">
        <f t="shared" si="109"/>
        <v>2.2980459999999994</v>
      </c>
      <c r="W1775" s="3"/>
    </row>
    <row r="1776" spans="1:23" x14ac:dyDescent="0.3">
      <c r="A1776" t="s">
        <v>9</v>
      </c>
      <c r="B1776" t="s">
        <v>1581</v>
      </c>
      <c r="C1776">
        <v>96</v>
      </c>
      <c r="D1776">
        <v>4170647</v>
      </c>
      <c r="E1776" s="3">
        <f t="shared" si="107"/>
        <v>4.1706469999999998</v>
      </c>
      <c r="F1776" t="s">
        <v>205</v>
      </c>
      <c r="G1776" t="s">
        <v>356</v>
      </c>
      <c r="N1776" t="s">
        <v>3572</v>
      </c>
      <c r="O1776" t="s">
        <v>12</v>
      </c>
      <c r="P1776" t="s">
        <v>17</v>
      </c>
      <c r="Q1776" t="s">
        <v>90</v>
      </c>
      <c r="R1776" s="3">
        <f t="shared" si="108"/>
        <v>1.9</v>
      </c>
      <c r="S1776">
        <v>1900000</v>
      </c>
      <c r="T1776">
        <v>1999</v>
      </c>
      <c r="U1776">
        <v>6.9</v>
      </c>
      <c r="V1776" s="3">
        <f t="shared" si="109"/>
        <v>2.2706469999999999</v>
      </c>
      <c r="W1776" s="3"/>
    </row>
    <row r="1777" spans="1:23" x14ac:dyDescent="0.3">
      <c r="A1777" t="s">
        <v>9</v>
      </c>
      <c r="B1777" t="s">
        <v>1381</v>
      </c>
      <c r="C1777">
        <v>138</v>
      </c>
      <c r="D1777">
        <v>10269307</v>
      </c>
      <c r="E1777" s="3">
        <f t="shared" si="107"/>
        <v>10.269307</v>
      </c>
      <c r="F1777" t="s">
        <v>171</v>
      </c>
      <c r="G1777" t="s">
        <v>1792</v>
      </c>
      <c r="H1777" t="s">
        <v>918</v>
      </c>
      <c r="N1777" t="s">
        <v>3573</v>
      </c>
      <c r="O1777" t="s">
        <v>12</v>
      </c>
      <c r="P1777" t="s">
        <v>13</v>
      </c>
      <c r="Q1777" t="s">
        <v>90</v>
      </c>
      <c r="R1777" s="3">
        <f t="shared" si="108"/>
        <v>8</v>
      </c>
      <c r="S1777">
        <v>8000000</v>
      </c>
      <c r="T1777">
        <v>2009</v>
      </c>
      <c r="U1777">
        <v>6.3</v>
      </c>
      <c r="V1777" s="3">
        <f t="shared" si="109"/>
        <v>2.2693069999999995</v>
      </c>
      <c r="W1777" s="3"/>
    </row>
    <row r="1778" spans="1:23" x14ac:dyDescent="0.3">
      <c r="A1778" t="s">
        <v>9</v>
      </c>
      <c r="B1778" t="s">
        <v>1383</v>
      </c>
      <c r="C1778">
        <v>91</v>
      </c>
      <c r="D1778">
        <v>2712293</v>
      </c>
      <c r="E1778" s="3">
        <f t="shared" si="107"/>
        <v>2.7122929999999998</v>
      </c>
      <c r="F1778" t="s">
        <v>1792</v>
      </c>
      <c r="G1778" t="s">
        <v>356</v>
      </c>
      <c r="N1778" t="s">
        <v>3574</v>
      </c>
      <c r="O1778" t="s">
        <v>12</v>
      </c>
      <c r="P1778" t="s">
        <v>13</v>
      </c>
      <c r="Q1778" t="s">
        <v>90</v>
      </c>
      <c r="R1778" s="3">
        <f t="shared" si="108"/>
        <v>0.45</v>
      </c>
      <c r="S1778">
        <v>450000</v>
      </c>
      <c r="T1778">
        <v>1991</v>
      </c>
      <c r="U1778">
        <v>5.9</v>
      </c>
      <c r="V1778" s="3">
        <f t="shared" si="109"/>
        <v>2.2622929999999997</v>
      </c>
      <c r="W1778" s="3"/>
    </row>
    <row r="1779" spans="1:23" x14ac:dyDescent="0.3">
      <c r="A1779" t="s">
        <v>9</v>
      </c>
      <c r="B1779" t="s">
        <v>953</v>
      </c>
      <c r="C1779">
        <v>122</v>
      </c>
      <c r="D1779">
        <v>17237244</v>
      </c>
      <c r="E1779" s="3">
        <f t="shared" si="107"/>
        <v>17.237244</v>
      </c>
      <c r="F1779" t="s">
        <v>1792</v>
      </c>
      <c r="G1779" t="s">
        <v>356</v>
      </c>
      <c r="H1779" t="s">
        <v>918</v>
      </c>
      <c r="N1779" t="s">
        <v>3575</v>
      </c>
      <c r="O1779" t="s">
        <v>12</v>
      </c>
      <c r="P1779" t="s">
        <v>17</v>
      </c>
      <c r="Q1779" t="s">
        <v>90</v>
      </c>
      <c r="R1779" s="3">
        <f t="shared" si="108"/>
        <v>15</v>
      </c>
      <c r="S1779">
        <v>15000000</v>
      </c>
      <c r="T1779">
        <v>2014</v>
      </c>
      <c r="U1779">
        <v>6.8</v>
      </c>
      <c r="V1779" s="3">
        <f t="shared" si="109"/>
        <v>2.2372440000000005</v>
      </c>
      <c r="W1779" s="3"/>
    </row>
    <row r="1780" spans="1:23" x14ac:dyDescent="0.3">
      <c r="A1780" t="s">
        <v>9</v>
      </c>
      <c r="B1780" t="s">
        <v>678</v>
      </c>
      <c r="C1780">
        <v>104</v>
      </c>
      <c r="D1780">
        <v>13214255</v>
      </c>
      <c r="E1780" s="3">
        <f t="shared" si="107"/>
        <v>13.214255</v>
      </c>
      <c r="F1780" t="s">
        <v>356</v>
      </c>
      <c r="G1780" t="s">
        <v>1798</v>
      </c>
      <c r="N1780" t="s">
        <v>3576</v>
      </c>
      <c r="O1780" t="s">
        <v>12</v>
      </c>
      <c r="P1780" t="s">
        <v>13</v>
      </c>
      <c r="Q1780" t="s">
        <v>90</v>
      </c>
      <c r="R1780" s="3">
        <f t="shared" si="108"/>
        <v>11</v>
      </c>
      <c r="S1780">
        <v>11000000</v>
      </c>
      <c r="T1780">
        <v>2013</v>
      </c>
      <c r="U1780">
        <v>7.4</v>
      </c>
      <c r="V1780" s="3">
        <f t="shared" si="109"/>
        <v>2.2142549999999996</v>
      </c>
      <c r="W1780" s="3"/>
    </row>
    <row r="1781" spans="1:23" x14ac:dyDescent="0.3">
      <c r="A1781" t="s">
        <v>9</v>
      </c>
      <c r="B1781" t="s">
        <v>678</v>
      </c>
      <c r="C1781">
        <v>106</v>
      </c>
      <c r="D1781">
        <v>9190525</v>
      </c>
      <c r="E1781" s="3">
        <f t="shared" si="107"/>
        <v>9.1905249999999992</v>
      </c>
      <c r="F1781" t="s">
        <v>205</v>
      </c>
      <c r="G1781" t="s">
        <v>356</v>
      </c>
      <c r="N1781" t="s">
        <v>3577</v>
      </c>
      <c r="O1781" t="s">
        <v>12</v>
      </c>
      <c r="P1781" t="s">
        <v>13</v>
      </c>
      <c r="Q1781" t="s">
        <v>90</v>
      </c>
      <c r="R1781" s="3">
        <f t="shared" si="108"/>
        <v>7</v>
      </c>
      <c r="S1781">
        <v>7000000</v>
      </c>
      <c r="T1781">
        <v>2009</v>
      </c>
      <c r="U1781">
        <v>7</v>
      </c>
      <c r="V1781" s="3">
        <f t="shared" si="109"/>
        <v>2.1905249999999992</v>
      </c>
      <c r="W1781" s="3"/>
    </row>
    <row r="1782" spans="1:23" x14ac:dyDescent="0.3">
      <c r="A1782" t="s">
        <v>9</v>
      </c>
      <c r="B1782" t="s">
        <v>635</v>
      </c>
      <c r="C1782">
        <v>124</v>
      </c>
      <c r="D1782">
        <v>34180954</v>
      </c>
      <c r="E1782" s="3">
        <f t="shared" si="107"/>
        <v>34.180954</v>
      </c>
      <c r="F1782" t="s">
        <v>356</v>
      </c>
      <c r="G1782" t="s">
        <v>1788</v>
      </c>
      <c r="N1782" t="s">
        <v>3578</v>
      </c>
      <c r="O1782" t="s">
        <v>12</v>
      </c>
      <c r="P1782" t="s">
        <v>13</v>
      </c>
      <c r="Q1782" t="s">
        <v>90</v>
      </c>
      <c r="R1782" s="3">
        <f t="shared" si="108"/>
        <v>32</v>
      </c>
      <c r="S1782">
        <v>32000000</v>
      </c>
      <c r="T1782">
        <v>2008</v>
      </c>
      <c r="U1782">
        <v>7.6</v>
      </c>
      <c r="V1782" s="3">
        <f t="shared" si="109"/>
        <v>2.1809539999999998</v>
      </c>
      <c r="W1782" s="3"/>
    </row>
    <row r="1783" spans="1:23" x14ac:dyDescent="0.3">
      <c r="A1783" t="s">
        <v>9</v>
      </c>
      <c r="B1783" t="s">
        <v>447</v>
      </c>
      <c r="C1783">
        <v>120</v>
      </c>
      <c r="D1783">
        <v>50173190</v>
      </c>
      <c r="E1783" s="3">
        <f t="shared" si="107"/>
        <v>50.173189999999998</v>
      </c>
      <c r="F1783" t="s">
        <v>356</v>
      </c>
      <c r="G1783" t="s">
        <v>1796</v>
      </c>
      <c r="H1783" t="s">
        <v>1787</v>
      </c>
      <c r="N1783" t="s">
        <v>3579</v>
      </c>
      <c r="O1783" t="s">
        <v>12</v>
      </c>
      <c r="P1783" t="s">
        <v>13</v>
      </c>
      <c r="Q1783" t="s">
        <v>14</v>
      </c>
      <c r="R1783" s="3">
        <f t="shared" si="108"/>
        <v>48</v>
      </c>
      <c r="S1783">
        <v>48000000</v>
      </c>
      <c r="T1783">
        <v>2001</v>
      </c>
      <c r="U1783">
        <v>7.4</v>
      </c>
      <c r="V1783" s="3">
        <f t="shared" si="109"/>
        <v>2.1731899999999982</v>
      </c>
      <c r="W1783" s="3"/>
    </row>
    <row r="1784" spans="1:23" x14ac:dyDescent="0.3">
      <c r="A1784" t="s">
        <v>9</v>
      </c>
      <c r="B1784" t="s">
        <v>1412</v>
      </c>
      <c r="C1784">
        <v>99</v>
      </c>
      <c r="D1784">
        <v>9166863</v>
      </c>
      <c r="E1784" s="3">
        <f t="shared" si="107"/>
        <v>9.1668629999999993</v>
      </c>
      <c r="F1784" t="s">
        <v>356</v>
      </c>
      <c r="G1784" t="s">
        <v>1788</v>
      </c>
      <c r="N1784" t="s">
        <v>3580</v>
      </c>
      <c r="O1784" t="s">
        <v>12</v>
      </c>
      <c r="P1784" t="s">
        <v>13</v>
      </c>
      <c r="Q1784" t="s">
        <v>90</v>
      </c>
      <c r="R1784" s="3">
        <f t="shared" si="108"/>
        <v>7</v>
      </c>
      <c r="S1784">
        <v>7000000</v>
      </c>
      <c r="T1784">
        <v>2009</v>
      </c>
      <c r="U1784">
        <v>7.6</v>
      </c>
      <c r="V1784" s="3">
        <f t="shared" si="109"/>
        <v>2.1668629999999993</v>
      </c>
      <c r="W1784" s="3"/>
    </row>
    <row r="1785" spans="1:23" x14ac:dyDescent="0.3">
      <c r="A1785" t="s">
        <v>9</v>
      </c>
      <c r="B1785" t="s">
        <v>1069</v>
      </c>
      <c r="C1785">
        <v>120</v>
      </c>
      <c r="D1785">
        <v>18663911</v>
      </c>
      <c r="E1785" s="3">
        <f t="shared" si="107"/>
        <v>18.663910999999999</v>
      </c>
      <c r="F1785" t="s">
        <v>1793</v>
      </c>
      <c r="G1785" t="s">
        <v>356</v>
      </c>
      <c r="H1785" t="s">
        <v>1788</v>
      </c>
      <c r="N1785" t="s">
        <v>3581</v>
      </c>
      <c r="O1785" t="s">
        <v>12</v>
      </c>
      <c r="P1785" t="s">
        <v>17</v>
      </c>
      <c r="Q1785" t="s">
        <v>24</v>
      </c>
      <c r="R1785" s="3">
        <f t="shared" si="108"/>
        <v>16.5</v>
      </c>
      <c r="S1785">
        <v>16500000</v>
      </c>
      <c r="T1785">
        <v>2007</v>
      </c>
      <c r="U1785">
        <v>7.1</v>
      </c>
      <c r="V1785" s="3">
        <f t="shared" si="109"/>
        <v>2.1639109999999988</v>
      </c>
      <c r="W1785" s="3"/>
    </row>
    <row r="1786" spans="1:23" x14ac:dyDescent="0.3">
      <c r="A1786" t="s">
        <v>9</v>
      </c>
      <c r="B1786" t="s">
        <v>194</v>
      </c>
      <c r="C1786">
        <v>106</v>
      </c>
      <c r="D1786">
        <v>32154410</v>
      </c>
      <c r="E1786" s="3">
        <f t="shared" si="107"/>
        <v>32.154409999999999</v>
      </c>
      <c r="F1786" t="s">
        <v>1792</v>
      </c>
      <c r="G1786" t="s">
        <v>356</v>
      </c>
      <c r="H1786" t="s">
        <v>918</v>
      </c>
      <c r="N1786" t="s">
        <v>3582</v>
      </c>
      <c r="O1786" t="s">
        <v>12</v>
      </c>
      <c r="P1786" t="s">
        <v>13</v>
      </c>
      <c r="Q1786" t="s">
        <v>90</v>
      </c>
      <c r="R1786" s="3">
        <f t="shared" si="108"/>
        <v>30</v>
      </c>
      <c r="S1786">
        <v>30000000</v>
      </c>
      <c r="T1786">
        <v>2013</v>
      </c>
      <c r="U1786">
        <v>7.1</v>
      </c>
      <c r="V1786" s="3">
        <f t="shared" si="109"/>
        <v>2.1544099999999986</v>
      </c>
      <c r="W1786" s="3"/>
    </row>
    <row r="1787" spans="1:23" x14ac:dyDescent="0.3">
      <c r="A1787" t="s">
        <v>9</v>
      </c>
      <c r="B1787" t="s">
        <v>30</v>
      </c>
      <c r="C1787">
        <v>113</v>
      </c>
      <c r="D1787">
        <v>40137776</v>
      </c>
      <c r="E1787" s="3">
        <f t="shared" si="107"/>
        <v>40.137776000000002</v>
      </c>
      <c r="F1787" t="s">
        <v>205</v>
      </c>
      <c r="G1787" t="s">
        <v>356</v>
      </c>
      <c r="H1787" t="s">
        <v>1786</v>
      </c>
      <c r="I1787" t="s">
        <v>1788</v>
      </c>
      <c r="N1787" t="s">
        <v>3583</v>
      </c>
      <c r="O1787" t="s">
        <v>12</v>
      </c>
      <c r="P1787" t="s">
        <v>13</v>
      </c>
      <c r="Q1787" t="s">
        <v>14</v>
      </c>
      <c r="R1787" s="3">
        <f t="shared" si="108"/>
        <v>38</v>
      </c>
      <c r="S1787">
        <v>38000000</v>
      </c>
      <c r="T1787">
        <v>2006</v>
      </c>
      <c r="U1787">
        <v>7.6</v>
      </c>
      <c r="V1787" s="3">
        <f t="shared" si="109"/>
        <v>2.1377760000000023</v>
      </c>
      <c r="W1787" s="3"/>
    </row>
    <row r="1788" spans="1:23" x14ac:dyDescent="0.3">
      <c r="A1788" t="s">
        <v>9</v>
      </c>
      <c r="B1788" t="s">
        <v>511</v>
      </c>
      <c r="C1788">
        <v>98</v>
      </c>
      <c r="D1788">
        <v>67128202</v>
      </c>
      <c r="E1788" s="3">
        <f t="shared" si="107"/>
        <v>67.128202000000002</v>
      </c>
      <c r="F1788" t="s">
        <v>171</v>
      </c>
      <c r="G1788" t="s">
        <v>134</v>
      </c>
      <c r="H1788" t="s">
        <v>1789</v>
      </c>
      <c r="I1788" t="s">
        <v>1786</v>
      </c>
      <c r="J1788" t="s">
        <v>1787</v>
      </c>
      <c r="K1788" t="s">
        <v>918</v>
      </c>
      <c r="N1788" t="s">
        <v>3584</v>
      </c>
      <c r="O1788" t="s">
        <v>12</v>
      </c>
      <c r="P1788" t="s">
        <v>13</v>
      </c>
      <c r="Q1788" t="s">
        <v>24</v>
      </c>
      <c r="R1788" s="3">
        <f t="shared" si="108"/>
        <v>65</v>
      </c>
      <c r="S1788">
        <v>65000000</v>
      </c>
      <c r="T1788">
        <v>2009</v>
      </c>
      <c r="U1788">
        <v>5.7</v>
      </c>
      <c r="V1788" s="3">
        <f t="shared" si="109"/>
        <v>2.1282020000000017</v>
      </c>
      <c r="W1788" s="3"/>
    </row>
    <row r="1789" spans="1:23" x14ac:dyDescent="0.3">
      <c r="A1789" t="s">
        <v>9</v>
      </c>
      <c r="B1789" t="s">
        <v>1070</v>
      </c>
      <c r="C1789">
        <v>104</v>
      </c>
      <c r="D1789">
        <v>10106233</v>
      </c>
      <c r="E1789" s="3">
        <f t="shared" si="107"/>
        <v>10.106233</v>
      </c>
      <c r="F1789" t="s">
        <v>205</v>
      </c>
      <c r="G1789" t="s">
        <v>356</v>
      </c>
      <c r="N1789" t="s">
        <v>3585</v>
      </c>
      <c r="O1789" t="s">
        <v>12</v>
      </c>
      <c r="P1789" t="s">
        <v>13</v>
      </c>
      <c r="Q1789" t="s">
        <v>24</v>
      </c>
      <c r="R1789" s="3">
        <f t="shared" si="108"/>
        <v>8</v>
      </c>
      <c r="S1789">
        <v>8000000</v>
      </c>
      <c r="T1789">
        <v>2011</v>
      </c>
      <c r="U1789">
        <v>5.4</v>
      </c>
      <c r="V1789" s="3">
        <f t="shared" si="109"/>
        <v>2.1062329999999996</v>
      </c>
      <c r="W1789" s="3"/>
    </row>
    <row r="1790" spans="1:23" x14ac:dyDescent="0.3">
      <c r="A1790" t="s">
        <v>9</v>
      </c>
      <c r="B1790" t="s">
        <v>879</v>
      </c>
      <c r="C1790">
        <v>100</v>
      </c>
      <c r="D1790">
        <v>13103828</v>
      </c>
      <c r="E1790" s="3">
        <f t="shared" si="107"/>
        <v>13.103828</v>
      </c>
      <c r="F1790" t="s">
        <v>1792</v>
      </c>
      <c r="G1790" t="s">
        <v>356</v>
      </c>
      <c r="H1790" t="s">
        <v>918</v>
      </c>
      <c r="N1790" t="s">
        <v>3586</v>
      </c>
      <c r="O1790" t="s">
        <v>12</v>
      </c>
      <c r="P1790" t="s">
        <v>13</v>
      </c>
      <c r="Q1790" t="s">
        <v>90</v>
      </c>
      <c r="R1790" s="3">
        <f t="shared" si="108"/>
        <v>11</v>
      </c>
      <c r="S1790">
        <v>11000000</v>
      </c>
      <c r="T1790">
        <v>2001</v>
      </c>
      <c r="U1790">
        <v>7.3</v>
      </c>
      <c r="V1790" s="3">
        <f t="shared" si="109"/>
        <v>2.103828</v>
      </c>
      <c r="W1790" s="3"/>
    </row>
    <row r="1791" spans="1:23" x14ac:dyDescent="0.3">
      <c r="A1791" t="s">
        <v>9</v>
      </c>
      <c r="B1791" t="s">
        <v>672</v>
      </c>
      <c r="C1791">
        <v>103</v>
      </c>
      <c r="D1791">
        <v>9094451</v>
      </c>
      <c r="E1791" s="3">
        <f t="shared" si="107"/>
        <v>9.0944509999999994</v>
      </c>
      <c r="F1791" t="s">
        <v>171</v>
      </c>
      <c r="G1791" t="s">
        <v>1786</v>
      </c>
      <c r="H1791" t="s">
        <v>620</v>
      </c>
      <c r="I1791" t="s">
        <v>918</v>
      </c>
      <c r="N1791" t="s">
        <v>3587</v>
      </c>
      <c r="O1791" t="s">
        <v>12</v>
      </c>
      <c r="P1791" t="s">
        <v>13</v>
      </c>
      <c r="Q1791" t="s">
        <v>90</v>
      </c>
      <c r="R1791" s="3">
        <f t="shared" si="108"/>
        <v>7</v>
      </c>
      <c r="S1791">
        <v>7000000</v>
      </c>
      <c r="T1791">
        <v>1989</v>
      </c>
      <c r="U1791">
        <v>6.2</v>
      </c>
      <c r="V1791" s="3">
        <f t="shared" si="109"/>
        <v>2.0944509999999994</v>
      </c>
      <c r="W1791" s="3"/>
    </row>
    <row r="1792" spans="1:23" x14ac:dyDescent="0.3">
      <c r="A1792" t="s">
        <v>9</v>
      </c>
      <c r="B1792" t="s">
        <v>627</v>
      </c>
      <c r="C1792">
        <v>80</v>
      </c>
      <c r="D1792">
        <v>2360184</v>
      </c>
      <c r="E1792" s="3">
        <f t="shared" si="107"/>
        <v>2.3601839999999998</v>
      </c>
      <c r="F1792" t="s">
        <v>205</v>
      </c>
      <c r="G1792" t="s">
        <v>356</v>
      </c>
      <c r="N1792" t="s">
        <v>3588</v>
      </c>
      <c r="O1792" t="s">
        <v>12</v>
      </c>
      <c r="P1792" t="s">
        <v>13</v>
      </c>
      <c r="Q1792" t="s">
        <v>14</v>
      </c>
      <c r="R1792" s="3">
        <f t="shared" si="108"/>
        <v>0.3</v>
      </c>
      <c r="S1792">
        <v>300000</v>
      </c>
      <c r="T1792">
        <v>2003</v>
      </c>
      <c r="U1792">
        <v>7.1</v>
      </c>
      <c r="V1792" s="3">
        <f t="shared" si="109"/>
        <v>2.060184</v>
      </c>
      <c r="W1792" s="3"/>
    </row>
    <row r="1793" spans="1:23" x14ac:dyDescent="0.3">
      <c r="A1793" t="s">
        <v>9</v>
      </c>
      <c r="B1793" t="s">
        <v>731</v>
      </c>
      <c r="C1793">
        <v>99</v>
      </c>
      <c r="D1793">
        <v>35057332</v>
      </c>
      <c r="E1793" s="3">
        <f t="shared" si="107"/>
        <v>35.057332000000002</v>
      </c>
      <c r="F1793" t="s">
        <v>356</v>
      </c>
      <c r="G1793" t="s">
        <v>1798</v>
      </c>
      <c r="H1793" t="s">
        <v>1788</v>
      </c>
      <c r="N1793" t="s">
        <v>3589</v>
      </c>
      <c r="O1793" t="s">
        <v>12</v>
      </c>
      <c r="P1793" t="s">
        <v>13</v>
      </c>
      <c r="Q1793" t="s">
        <v>14</v>
      </c>
      <c r="R1793" s="3">
        <f t="shared" si="108"/>
        <v>33</v>
      </c>
      <c r="S1793">
        <v>33000000</v>
      </c>
      <c r="T1793">
        <v>2012</v>
      </c>
      <c r="U1793">
        <v>6.5</v>
      </c>
      <c r="V1793" s="3">
        <f t="shared" si="109"/>
        <v>2.0573320000000024</v>
      </c>
      <c r="W1793" s="3"/>
    </row>
    <row r="1794" spans="1:23" x14ac:dyDescent="0.3">
      <c r="A1794" t="s">
        <v>9</v>
      </c>
      <c r="B1794" t="s">
        <v>54</v>
      </c>
      <c r="C1794">
        <v>125</v>
      </c>
      <c r="D1794">
        <v>172051787</v>
      </c>
      <c r="E1794" s="3">
        <f t="shared" ref="E1794:E1857" si="110">D1794/1000000</f>
        <v>172.05178699999999</v>
      </c>
      <c r="F1794" t="s">
        <v>171</v>
      </c>
      <c r="G1794" t="s">
        <v>134</v>
      </c>
      <c r="H1794" t="s">
        <v>1787</v>
      </c>
      <c r="N1794" t="s">
        <v>3590</v>
      </c>
      <c r="O1794" t="s">
        <v>12</v>
      </c>
      <c r="P1794" t="s">
        <v>13</v>
      </c>
      <c r="Q1794" t="s">
        <v>24</v>
      </c>
      <c r="R1794" s="3">
        <f t="shared" ref="R1794:R1857" si="111">S1794/1000000</f>
        <v>170</v>
      </c>
      <c r="S1794">
        <v>170000000</v>
      </c>
      <c r="T1794">
        <v>2010</v>
      </c>
      <c r="U1794">
        <v>6.8</v>
      </c>
      <c r="V1794" s="3">
        <f t="shared" ref="V1794:V1857" si="112">E1794-R1794</f>
        <v>2.0517869999999903</v>
      </c>
      <c r="W1794" s="3"/>
    </row>
    <row r="1795" spans="1:23" x14ac:dyDescent="0.3">
      <c r="A1795" t="s">
        <v>9</v>
      </c>
      <c r="B1795" t="s">
        <v>510</v>
      </c>
      <c r="C1795">
        <v>108</v>
      </c>
      <c r="D1795">
        <v>32048809</v>
      </c>
      <c r="E1795" s="3">
        <f t="shared" si="110"/>
        <v>32.048808999999999</v>
      </c>
      <c r="F1795" t="s">
        <v>620</v>
      </c>
      <c r="N1795" t="s">
        <v>3591</v>
      </c>
      <c r="O1795" t="s">
        <v>12</v>
      </c>
      <c r="P1795" t="s">
        <v>63</v>
      </c>
      <c r="Q1795" t="s">
        <v>90</v>
      </c>
      <c r="R1795" s="3">
        <f t="shared" si="111"/>
        <v>30</v>
      </c>
      <c r="S1795">
        <v>30000000</v>
      </c>
      <c r="T1795">
        <v>2005</v>
      </c>
      <c r="U1795">
        <v>5.3</v>
      </c>
      <c r="V1795" s="3">
        <f t="shared" si="112"/>
        <v>2.0488089999999985</v>
      </c>
      <c r="W1795" s="3"/>
    </row>
    <row r="1796" spans="1:23" x14ac:dyDescent="0.3">
      <c r="A1796" t="s">
        <v>9</v>
      </c>
      <c r="B1796" t="s">
        <v>487</v>
      </c>
      <c r="C1796">
        <v>81</v>
      </c>
      <c r="D1796">
        <v>2040920</v>
      </c>
      <c r="E1796" s="3">
        <f t="shared" si="110"/>
        <v>2.0409199999999998</v>
      </c>
      <c r="F1796" t="s">
        <v>171</v>
      </c>
      <c r="G1796" t="s">
        <v>1792</v>
      </c>
      <c r="H1796" t="s">
        <v>356</v>
      </c>
      <c r="I1796" t="s">
        <v>1788</v>
      </c>
      <c r="J1796" t="s">
        <v>918</v>
      </c>
      <c r="N1796" t="s">
        <v>3592</v>
      </c>
      <c r="O1796" t="s">
        <v>306</v>
      </c>
      <c r="P1796" t="s">
        <v>13</v>
      </c>
      <c r="Q1796" t="s">
        <v>90</v>
      </c>
      <c r="R1796" s="3">
        <f t="shared" si="111"/>
        <v>7.0000000000000001E-3</v>
      </c>
      <c r="S1796">
        <v>7000</v>
      </c>
      <c r="T1796">
        <v>1992</v>
      </c>
      <c r="U1796">
        <v>6.9</v>
      </c>
      <c r="V1796" s="3">
        <f t="shared" si="112"/>
        <v>2.0339199999999997</v>
      </c>
      <c r="W1796" s="3"/>
    </row>
    <row r="1797" spans="1:23" x14ac:dyDescent="0.3">
      <c r="A1797" t="s">
        <v>9</v>
      </c>
      <c r="B1797" t="s">
        <v>77</v>
      </c>
      <c r="C1797">
        <v>139</v>
      </c>
      <c r="D1797">
        <v>32000000</v>
      </c>
      <c r="E1797" s="3">
        <f t="shared" si="110"/>
        <v>32</v>
      </c>
      <c r="F1797" t="s">
        <v>356</v>
      </c>
      <c r="G1797" t="s">
        <v>1788</v>
      </c>
      <c r="N1797" t="s">
        <v>3593</v>
      </c>
      <c r="O1797" t="s">
        <v>12</v>
      </c>
      <c r="P1797" t="s">
        <v>13</v>
      </c>
      <c r="Q1797" t="s">
        <v>24</v>
      </c>
      <c r="R1797" s="3">
        <f t="shared" si="111"/>
        <v>30</v>
      </c>
      <c r="S1797">
        <v>30000000</v>
      </c>
      <c r="T1797">
        <v>1993</v>
      </c>
      <c r="U1797">
        <v>7.2</v>
      </c>
      <c r="V1797" s="3">
        <f t="shared" si="112"/>
        <v>2</v>
      </c>
      <c r="W1797" s="3"/>
    </row>
    <row r="1798" spans="1:23" x14ac:dyDescent="0.3">
      <c r="A1798" t="s">
        <v>9</v>
      </c>
      <c r="B1798" t="s">
        <v>1725</v>
      </c>
      <c r="C1798">
        <v>106</v>
      </c>
      <c r="D1798">
        <v>2694973</v>
      </c>
      <c r="E1798" s="3">
        <f t="shared" si="110"/>
        <v>2.6949730000000001</v>
      </c>
      <c r="F1798" t="s">
        <v>356</v>
      </c>
      <c r="N1798" t="s">
        <v>3594</v>
      </c>
      <c r="O1798" t="s">
        <v>12</v>
      </c>
      <c r="P1798" t="s">
        <v>13</v>
      </c>
      <c r="Q1798" t="s">
        <v>90</v>
      </c>
      <c r="R1798" s="3">
        <f t="shared" si="111"/>
        <v>0.7</v>
      </c>
      <c r="S1798">
        <v>700000</v>
      </c>
      <c r="T1798">
        <v>2006</v>
      </c>
      <c r="U1798">
        <v>7.2</v>
      </c>
      <c r="V1798" s="3">
        <f t="shared" si="112"/>
        <v>1.9949730000000001</v>
      </c>
      <c r="W1798" s="3"/>
    </row>
    <row r="1799" spans="1:23" x14ac:dyDescent="0.3">
      <c r="A1799" t="s">
        <v>9</v>
      </c>
      <c r="B1799" t="s">
        <v>1109</v>
      </c>
      <c r="C1799">
        <v>90</v>
      </c>
      <c r="D1799">
        <v>2957978</v>
      </c>
      <c r="E1799" s="3">
        <f t="shared" si="110"/>
        <v>2.9579780000000002</v>
      </c>
      <c r="F1799" t="s">
        <v>1793</v>
      </c>
      <c r="G1799" t="s">
        <v>1792</v>
      </c>
      <c r="H1799" t="s">
        <v>20</v>
      </c>
      <c r="I1799" t="s">
        <v>1794</v>
      </c>
      <c r="J1799" t="s">
        <v>918</v>
      </c>
      <c r="N1799" t="s">
        <v>3595</v>
      </c>
      <c r="O1799" t="s">
        <v>12</v>
      </c>
      <c r="P1799" t="s">
        <v>17</v>
      </c>
      <c r="Q1799" t="s">
        <v>14</v>
      </c>
      <c r="R1799" s="3">
        <f t="shared" si="111"/>
        <v>1</v>
      </c>
      <c r="S1799">
        <v>1000000</v>
      </c>
      <c r="T1799">
        <v>2008</v>
      </c>
      <c r="U1799">
        <v>7.8</v>
      </c>
      <c r="V1799" s="3">
        <f t="shared" si="112"/>
        <v>1.9579780000000002</v>
      </c>
      <c r="W1799" s="3"/>
    </row>
    <row r="1800" spans="1:23" x14ac:dyDescent="0.3">
      <c r="A1800" t="s">
        <v>9</v>
      </c>
      <c r="B1800" t="s">
        <v>1660</v>
      </c>
      <c r="C1800">
        <v>104</v>
      </c>
      <c r="D1800">
        <v>3447339</v>
      </c>
      <c r="E1800" s="3">
        <f t="shared" si="110"/>
        <v>3.4473389999999999</v>
      </c>
      <c r="F1800" t="s">
        <v>205</v>
      </c>
      <c r="G1800" t="s">
        <v>1788</v>
      </c>
      <c r="N1800" t="s">
        <v>3596</v>
      </c>
      <c r="O1800" t="s">
        <v>12</v>
      </c>
      <c r="P1800" t="s">
        <v>13</v>
      </c>
      <c r="Q1800" t="s">
        <v>90</v>
      </c>
      <c r="R1800" s="3">
        <f t="shared" si="111"/>
        <v>1.5</v>
      </c>
      <c r="S1800">
        <v>1500000</v>
      </c>
      <c r="T1800">
        <v>2013</v>
      </c>
      <c r="U1800">
        <v>5.8</v>
      </c>
      <c r="V1800" s="3">
        <f t="shared" si="112"/>
        <v>1.9473389999999999</v>
      </c>
      <c r="W1800" s="3"/>
    </row>
    <row r="1801" spans="1:23" x14ac:dyDescent="0.3">
      <c r="A1801" t="s">
        <v>9</v>
      </c>
      <c r="B1801" t="s">
        <v>466</v>
      </c>
      <c r="C1801">
        <v>110</v>
      </c>
      <c r="D1801">
        <v>56932305</v>
      </c>
      <c r="E1801" s="3">
        <f t="shared" si="110"/>
        <v>56.932304999999999</v>
      </c>
      <c r="F1801" t="s">
        <v>171</v>
      </c>
      <c r="G1801" t="s">
        <v>134</v>
      </c>
      <c r="H1801" t="s">
        <v>205</v>
      </c>
      <c r="I1801" t="s">
        <v>1304</v>
      </c>
      <c r="N1801" t="s">
        <v>3597</v>
      </c>
      <c r="O1801" t="s">
        <v>12</v>
      </c>
      <c r="P1801" t="s">
        <v>13</v>
      </c>
      <c r="Q1801" t="s">
        <v>14</v>
      </c>
      <c r="R1801" s="3">
        <f t="shared" si="111"/>
        <v>55</v>
      </c>
      <c r="S1801">
        <v>55000000</v>
      </c>
      <c r="T1801">
        <v>2000</v>
      </c>
      <c r="U1801">
        <v>6.6</v>
      </c>
      <c r="V1801" s="3">
        <f t="shared" si="112"/>
        <v>1.9323049999999995</v>
      </c>
      <c r="W1801" s="3"/>
    </row>
    <row r="1802" spans="1:23" x14ac:dyDescent="0.3">
      <c r="A1802" t="s">
        <v>9</v>
      </c>
      <c r="B1802" t="s">
        <v>173</v>
      </c>
      <c r="C1802">
        <v>92</v>
      </c>
      <c r="D1802">
        <v>131920333</v>
      </c>
      <c r="E1802" s="3">
        <f t="shared" si="110"/>
        <v>131.920333</v>
      </c>
      <c r="F1802" t="s">
        <v>171</v>
      </c>
      <c r="G1802" t="s">
        <v>134</v>
      </c>
      <c r="H1802" t="s">
        <v>1787</v>
      </c>
      <c r="I1802" t="s">
        <v>918</v>
      </c>
      <c r="N1802" t="s">
        <v>3598</v>
      </c>
      <c r="O1802" t="s">
        <v>12</v>
      </c>
      <c r="P1802" t="s">
        <v>13</v>
      </c>
      <c r="Q1802" t="s">
        <v>24</v>
      </c>
      <c r="R1802" s="3">
        <f t="shared" si="111"/>
        <v>130</v>
      </c>
      <c r="S1802">
        <v>130000000</v>
      </c>
      <c r="T1802">
        <v>2007</v>
      </c>
      <c r="U1802">
        <v>5.6</v>
      </c>
      <c r="V1802" s="3">
        <f t="shared" si="112"/>
        <v>1.9203329999999994</v>
      </c>
      <c r="W1802" s="3"/>
    </row>
    <row r="1803" spans="1:23" x14ac:dyDescent="0.3">
      <c r="A1803" t="s">
        <v>9</v>
      </c>
      <c r="B1803" t="s">
        <v>1624</v>
      </c>
      <c r="C1803">
        <v>91</v>
      </c>
      <c r="D1803">
        <v>3885134</v>
      </c>
      <c r="E1803" s="3">
        <f t="shared" si="110"/>
        <v>3.8851339999999999</v>
      </c>
      <c r="F1803" t="s">
        <v>205</v>
      </c>
      <c r="G1803" t="s">
        <v>356</v>
      </c>
      <c r="N1803" t="s">
        <v>3599</v>
      </c>
      <c r="O1803" t="s">
        <v>12</v>
      </c>
      <c r="P1803" t="s">
        <v>13</v>
      </c>
      <c r="Q1803" t="s">
        <v>90</v>
      </c>
      <c r="R1803" s="3">
        <f t="shared" si="111"/>
        <v>2</v>
      </c>
      <c r="S1803">
        <v>2000000</v>
      </c>
      <c r="T1803">
        <v>2005</v>
      </c>
      <c r="U1803">
        <v>7.4</v>
      </c>
      <c r="V1803" s="3">
        <f t="shared" si="112"/>
        <v>1.8851339999999999</v>
      </c>
      <c r="W1803" s="3"/>
    </row>
    <row r="1804" spans="1:23" x14ac:dyDescent="0.3">
      <c r="A1804" t="s">
        <v>111</v>
      </c>
      <c r="B1804" t="s">
        <v>1748</v>
      </c>
      <c r="C1804">
        <v>89</v>
      </c>
      <c r="D1804">
        <v>2300000</v>
      </c>
      <c r="E1804" s="3">
        <f t="shared" si="110"/>
        <v>2.2999999999999998</v>
      </c>
      <c r="F1804" t="s">
        <v>205</v>
      </c>
      <c r="G1804" t="s">
        <v>1791</v>
      </c>
      <c r="H1804" t="s">
        <v>1788</v>
      </c>
      <c r="N1804" t="s">
        <v>3600</v>
      </c>
      <c r="O1804" t="s">
        <v>12</v>
      </c>
      <c r="P1804" t="s">
        <v>13</v>
      </c>
      <c r="Q1804" t="s">
        <v>555</v>
      </c>
      <c r="R1804" s="3">
        <f t="shared" si="111"/>
        <v>0.439</v>
      </c>
      <c r="S1804">
        <v>439000</v>
      </c>
      <c r="T1804">
        <v>1933</v>
      </c>
      <c r="U1804">
        <v>7.7</v>
      </c>
      <c r="V1804" s="3">
        <f t="shared" si="112"/>
        <v>1.8609999999999998</v>
      </c>
      <c r="W1804" s="3"/>
    </row>
    <row r="1805" spans="1:23" x14ac:dyDescent="0.3">
      <c r="A1805" t="s">
        <v>9</v>
      </c>
      <c r="B1805" t="s">
        <v>998</v>
      </c>
      <c r="C1805">
        <v>107</v>
      </c>
      <c r="D1805">
        <v>5354039</v>
      </c>
      <c r="E1805" s="3">
        <f t="shared" si="110"/>
        <v>5.3540390000000002</v>
      </c>
      <c r="F1805" t="s">
        <v>1793</v>
      </c>
      <c r="G1805" t="s">
        <v>356</v>
      </c>
      <c r="H1805" t="s">
        <v>918</v>
      </c>
      <c r="N1805" t="s">
        <v>3601</v>
      </c>
      <c r="O1805" t="s">
        <v>12</v>
      </c>
      <c r="P1805" t="s">
        <v>13</v>
      </c>
      <c r="Q1805" t="s">
        <v>90</v>
      </c>
      <c r="R1805" s="3">
        <f t="shared" si="111"/>
        <v>3.5</v>
      </c>
      <c r="S1805">
        <v>3500000</v>
      </c>
      <c r="T1805">
        <v>2011</v>
      </c>
      <c r="U1805">
        <v>7.1</v>
      </c>
      <c r="V1805" s="3">
        <f t="shared" si="112"/>
        <v>1.8540390000000002</v>
      </c>
      <c r="W1805" s="3"/>
    </row>
    <row r="1806" spans="1:23" x14ac:dyDescent="0.3">
      <c r="A1806" t="s">
        <v>9</v>
      </c>
      <c r="B1806" t="s">
        <v>488</v>
      </c>
      <c r="C1806">
        <v>111</v>
      </c>
      <c r="D1806">
        <v>46815748</v>
      </c>
      <c r="E1806" s="3">
        <f t="shared" si="110"/>
        <v>46.815747999999999</v>
      </c>
      <c r="F1806" t="s">
        <v>171</v>
      </c>
      <c r="G1806" t="s">
        <v>134</v>
      </c>
      <c r="H1806" t="s">
        <v>1792</v>
      </c>
      <c r="I1806" t="s">
        <v>918</v>
      </c>
      <c r="N1806" t="s">
        <v>3602</v>
      </c>
      <c r="O1806" t="s">
        <v>12</v>
      </c>
      <c r="P1806" t="s">
        <v>13</v>
      </c>
      <c r="Q1806" t="s">
        <v>14</v>
      </c>
      <c r="R1806" s="3">
        <f t="shared" si="111"/>
        <v>45</v>
      </c>
      <c r="S1806">
        <v>45000000</v>
      </c>
      <c r="T1806">
        <v>1994</v>
      </c>
      <c r="U1806">
        <v>6.3</v>
      </c>
      <c r="V1806" s="3">
        <f t="shared" si="112"/>
        <v>1.8157479999999993</v>
      </c>
      <c r="W1806" s="3"/>
    </row>
    <row r="1807" spans="1:23" x14ac:dyDescent="0.3">
      <c r="A1807" t="s">
        <v>9</v>
      </c>
      <c r="B1807" t="s">
        <v>629</v>
      </c>
      <c r="C1807">
        <v>102</v>
      </c>
      <c r="D1807">
        <v>41797066</v>
      </c>
      <c r="E1807" s="3">
        <f t="shared" si="110"/>
        <v>41.797066000000001</v>
      </c>
      <c r="F1807" t="s">
        <v>171</v>
      </c>
      <c r="G1807" t="s">
        <v>620</v>
      </c>
      <c r="H1807" t="s">
        <v>1787</v>
      </c>
      <c r="I1807" t="s">
        <v>918</v>
      </c>
      <c r="N1807" t="s">
        <v>3603</v>
      </c>
      <c r="O1807" t="s">
        <v>12</v>
      </c>
      <c r="P1807" t="s">
        <v>13</v>
      </c>
      <c r="Q1807" t="s">
        <v>90</v>
      </c>
      <c r="R1807" s="3">
        <f t="shared" si="111"/>
        <v>40</v>
      </c>
      <c r="S1807">
        <v>40000000</v>
      </c>
      <c r="T1807">
        <v>2007</v>
      </c>
      <c r="U1807">
        <v>4.7</v>
      </c>
      <c r="V1807" s="3">
        <f t="shared" si="112"/>
        <v>1.7970660000000009</v>
      </c>
      <c r="W1807" s="3"/>
    </row>
    <row r="1808" spans="1:23" x14ac:dyDescent="0.3">
      <c r="A1808" t="s">
        <v>9</v>
      </c>
      <c r="B1808" t="s">
        <v>1501</v>
      </c>
      <c r="C1808">
        <v>90</v>
      </c>
      <c r="D1808">
        <v>6755271</v>
      </c>
      <c r="E1808" s="3">
        <f t="shared" si="110"/>
        <v>6.7552709999999996</v>
      </c>
      <c r="F1808" t="s">
        <v>620</v>
      </c>
      <c r="G1808" t="s">
        <v>918</v>
      </c>
      <c r="N1808" t="s">
        <v>3604</v>
      </c>
      <c r="O1808" t="s">
        <v>12</v>
      </c>
      <c r="P1808" t="s">
        <v>13</v>
      </c>
      <c r="Q1808" t="s">
        <v>90</v>
      </c>
      <c r="R1808" s="3">
        <f t="shared" si="111"/>
        <v>5</v>
      </c>
      <c r="S1808">
        <v>5000000</v>
      </c>
      <c r="T1808">
        <v>2001</v>
      </c>
      <c r="U1808">
        <v>5.3</v>
      </c>
      <c r="V1808" s="3">
        <f t="shared" si="112"/>
        <v>1.7552709999999996</v>
      </c>
      <c r="W1808" s="3"/>
    </row>
    <row r="1809" spans="1:23" x14ac:dyDescent="0.3">
      <c r="A1809" t="s">
        <v>9</v>
      </c>
      <c r="B1809" t="s">
        <v>778</v>
      </c>
      <c r="C1809">
        <v>79</v>
      </c>
      <c r="D1809">
        <v>31743332</v>
      </c>
      <c r="E1809" s="3">
        <f t="shared" si="110"/>
        <v>31.743331999999999</v>
      </c>
      <c r="F1809" t="s">
        <v>171</v>
      </c>
      <c r="G1809" t="s">
        <v>134</v>
      </c>
      <c r="H1809" t="s">
        <v>1790</v>
      </c>
      <c r="I1809" t="s">
        <v>356</v>
      </c>
      <c r="J1809" t="s">
        <v>1796</v>
      </c>
      <c r="K1809" t="s">
        <v>1787</v>
      </c>
      <c r="L1809" t="s">
        <v>918</v>
      </c>
      <c r="N1809" t="s">
        <v>3605</v>
      </c>
      <c r="O1809" t="s">
        <v>12</v>
      </c>
      <c r="P1809" t="s">
        <v>13</v>
      </c>
      <c r="Q1809" t="s">
        <v>14</v>
      </c>
      <c r="R1809" s="3">
        <f t="shared" si="111"/>
        <v>30</v>
      </c>
      <c r="S1809">
        <v>30000000</v>
      </c>
      <c r="T1809">
        <v>2009</v>
      </c>
      <c r="U1809">
        <v>7.1</v>
      </c>
      <c r="V1809" s="3">
        <f t="shared" si="112"/>
        <v>1.7433319999999988</v>
      </c>
      <c r="W1809" s="3"/>
    </row>
    <row r="1810" spans="1:23" x14ac:dyDescent="0.3">
      <c r="A1810" t="s">
        <v>9</v>
      </c>
      <c r="B1810" t="s">
        <v>1759</v>
      </c>
      <c r="C1810">
        <v>94</v>
      </c>
      <c r="D1810">
        <v>1977544</v>
      </c>
      <c r="E1810" s="3">
        <f t="shared" si="110"/>
        <v>1.977544</v>
      </c>
      <c r="F1810" t="s">
        <v>205</v>
      </c>
      <c r="G1810" t="s">
        <v>356</v>
      </c>
      <c r="H1810" t="s">
        <v>1788</v>
      </c>
      <c r="N1810" t="s">
        <v>3606</v>
      </c>
      <c r="O1810" t="s">
        <v>12</v>
      </c>
      <c r="P1810" t="s">
        <v>13</v>
      </c>
      <c r="Q1810" t="s">
        <v>90</v>
      </c>
      <c r="R1810" s="3">
        <f t="shared" si="111"/>
        <v>0.25</v>
      </c>
      <c r="S1810">
        <v>250000</v>
      </c>
      <c r="T1810">
        <v>1995</v>
      </c>
      <c r="U1810">
        <v>6.5</v>
      </c>
      <c r="V1810" s="3">
        <f t="shared" si="112"/>
        <v>1.727544</v>
      </c>
      <c r="W1810" s="3"/>
    </row>
    <row r="1811" spans="1:23" x14ac:dyDescent="0.3">
      <c r="A1811" t="s">
        <v>9</v>
      </c>
      <c r="B1811" t="s">
        <v>1310</v>
      </c>
      <c r="C1811">
        <v>108</v>
      </c>
      <c r="D1811">
        <v>11703287</v>
      </c>
      <c r="E1811" s="3">
        <f t="shared" si="110"/>
        <v>11.703287</v>
      </c>
      <c r="F1811" t="s">
        <v>134</v>
      </c>
      <c r="G1811" t="s">
        <v>356</v>
      </c>
      <c r="N1811" t="s">
        <v>3607</v>
      </c>
      <c r="O1811" t="s">
        <v>12</v>
      </c>
      <c r="P1811" t="s">
        <v>13</v>
      </c>
      <c r="Q1811" t="s">
        <v>14</v>
      </c>
      <c r="R1811" s="3">
        <f t="shared" si="111"/>
        <v>10</v>
      </c>
      <c r="S1811">
        <v>10000000</v>
      </c>
      <c r="T1811">
        <v>2005</v>
      </c>
      <c r="U1811">
        <v>7</v>
      </c>
      <c r="V1811" s="3">
        <f t="shared" si="112"/>
        <v>1.7032869999999996</v>
      </c>
      <c r="W1811" s="3"/>
    </row>
    <row r="1812" spans="1:23" x14ac:dyDescent="0.3">
      <c r="A1812" t="s">
        <v>9</v>
      </c>
      <c r="B1812" t="s">
        <v>490</v>
      </c>
      <c r="C1812">
        <v>110</v>
      </c>
      <c r="D1812">
        <v>19179969</v>
      </c>
      <c r="E1812" s="3">
        <f t="shared" si="110"/>
        <v>19.179969</v>
      </c>
      <c r="F1812" t="s">
        <v>205</v>
      </c>
      <c r="N1812" t="s">
        <v>3608</v>
      </c>
      <c r="O1812" t="s">
        <v>12</v>
      </c>
      <c r="P1812" t="s">
        <v>13</v>
      </c>
      <c r="Q1812" t="s">
        <v>90</v>
      </c>
      <c r="R1812" s="3">
        <f t="shared" si="111"/>
        <v>17.5</v>
      </c>
      <c r="S1812">
        <v>17500000</v>
      </c>
      <c r="T1812">
        <v>2006</v>
      </c>
      <c r="U1812">
        <v>6.3</v>
      </c>
      <c r="V1812" s="3">
        <f t="shared" si="112"/>
        <v>1.6799689999999998</v>
      </c>
      <c r="W1812" s="3"/>
    </row>
    <row r="1813" spans="1:23" x14ac:dyDescent="0.3">
      <c r="A1813" t="s">
        <v>9</v>
      </c>
      <c r="B1813" t="s">
        <v>1201</v>
      </c>
      <c r="C1813">
        <v>118</v>
      </c>
      <c r="D1813">
        <v>14677654</v>
      </c>
      <c r="E1813" s="3">
        <f t="shared" si="110"/>
        <v>14.677654</v>
      </c>
      <c r="F1813" t="s">
        <v>356</v>
      </c>
      <c r="N1813" t="s">
        <v>3609</v>
      </c>
      <c r="O1813" t="s">
        <v>12</v>
      </c>
      <c r="P1813" t="s">
        <v>743</v>
      </c>
      <c r="Q1813" t="s">
        <v>90</v>
      </c>
      <c r="R1813" s="3">
        <f t="shared" si="111"/>
        <v>13</v>
      </c>
      <c r="S1813">
        <v>13000000</v>
      </c>
      <c r="T1813">
        <v>2015</v>
      </c>
      <c r="U1813">
        <v>8.3000000000000007</v>
      </c>
      <c r="V1813" s="3">
        <f t="shared" si="112"/>
        <v>1.6776540000000004</v>
      </c>
      <c r="W1813" s="3"/>
    </row>
    <row r="1814" spans="1:23" x14ac:dyDescent="0.3">
      <c r="A1814" t="s">
        <v>9</v>
      </c>
      <c r="B1814" t="s">
        <v>1411</v>
      </c>
      <c r="C1814">
        <v>100</v>
      </c>
      <c r="D1814">
        <v>9176553</v>
      </c>
      <c r="E1814" s="3">
        <f t="shared" si="110"/>
        <v>9.1765530000000002</v>
      </c>
      <c r="F1814" t="s">
        <v>356</v>
      </c>
      <c r="G1814" t="s">
        <v>1796</v>
      </c>
      <c r="N1814" t="s">
        <v>3610</v>
      </c>
      <c r="O1814" t="s">
        <v>12</v>
      </c>
      <c r="P1814" t="s">
        <v>13</v>
      </c>
      <c r="Q1814" t="s">
        <v>14</v>
      </c>
      <c r="R1814" s="3">
        <f t="shared" si="111"/>
        <v>7.5</v>
      </c>
      <c r="S1814">
        <v>7500000</v>
      </c>
      <c r="T1814">
        <v>2009</v>
      </c>
      <c r="U1814">
        <v>7.1</v>
      </c>
      <c r="V1814" s="3">
        <f t="shared" si="112"/>
        <v>1.6765530000000002</v>
      </c>
      <c r="W1814" s="3"/>
    </row>
    <row r="1815" spans="1:23" x14ac:dyDescent="0.3">
      <c r="A1815" t="s">
        <v>9</v>
      </c>
      <c r="B1815" t="s">
        <v>1674</v>
      </c>
      <c r="C1815">
        <v>113</v>
      </c>
      <c r="D1815">
        <v>2859955</v>
      </c>
      <c r="E1815" s="3">
        <f t="shared" si="110"/>
        <v>2.8599549999999998</v>
      </c>
      <c r="F1815" t="s">
        <v>356</v>
      </c>
      <c r="G1815" t="s">
        <v>1797</v>
      </c>
      <c r="N1815" t="s">
        <v>3611</v>
      </c>
      <c r="O1815" t="s">
        <v>12</v>
      </c>
      <c r="P1815" t="s">
        <v>13</v>
      </c>
      <c r="Q1815" t="s">
        <v>14</v>
      </c>
      <c r="R1815" s="3">
        <f t="shared" si="111"/>
        <v>1.2</v>
      </c>
      <c r="S1815">
        <v>1200000</v>
      </c>
      <c r="T1815">
        <v>2013</v>
      </c>
      <c r="U1815">
        <v>6</v>
      </c>
      <c r="V1815" s="3">
        <f t="shared" si="112"/>
        <v>1.6599549999999998</v>
      </c>
      <c r="W1815" s="3"/>
    </row>
    <row r="1816" spans="1:23" x14ac:dyDescent="0.3">
      <c r="A1816" t="s">
        <v>9</v>
      </c>
      <c r="B1816" t="s">
        <v>864</v>
      </c>
      <c r="C1816">
        <v>114</v>
      </c>
      <c r="D1816">
        <v>31655091</v>
      </c>
      <c r="E1816" s="3">
        <f t="shared" si="110"/>
        <v>31.655090999999999</v>
      </c>
      <c r="F1816" t="s">
        <v>356</v>
      </c>
      <c r="G1816" t="s">
        <v>1798</v>
      </c>
      <c r="N1816" t="s">
        <v>3612</v>
      </c>
      <c r="O1816" t="s">
        <v>12</v>
      </c>
      <c r="P1816" t="s">
        <v>13</v>
      </c>
      <c r="Q1816" t="s">
        <v>24</v>
      </c>
      <c r="R1816" s="3">
        <f t="shared" si="111"/>
        <v>30</v>
      </c>
      <c r="S1816">
        <v>30000000</v>
      </c>
      <c r="T1816">
        <v>2007</v>
      </c>
      <c r="U1816">
        <v>7.5</v>
      </c>
      <c r="V1816" s="3">
        <f t="shared" si="112"/>
        <v>1.6550909999999988</v>
      </c>
      <c r="W1816" s="3"/>
    </row>
    <row r="1817" spans="1:23" x14ac:dyDescent="0.3">
      <c r="A1817" t="s">
        <v>9</v>
      </c>
      <c r="B1817" t="s">
        <v>1594</v>
      </c>
      <c r="C1817">
        <v>105</v>
      </c>
      <c r="D1817">
        <v>3123749</v>
      </c>
      <c r="E1817" s="3">
        <f t="shared" si="110"/>
        <v>3.1237490000000001</v>
      </c>
      <c r="F1817" t="s">
        <v>205</v>
      </c>
      <c r="G1817" t="s">
        <v>1788</v>
      </c>
      <c r="N1817" t="s">
        <v>3613</v>
      </c>
      <c r="O1817" t="s">
        <v>12</v>
      </c>
      <c r="P1817" t="s">
        <v>13</v>
      </c>
      <c r="Q1817" t="s">
        <v>90</v>
      </c>
      <c r="R1817" s="3">
        <f t="shared" si="111"/>
        <v>1.5</v>
      </c>
      <c r="S1817">
        <v>1500000</v>
      </c>
      <c r="T1817">
        <v>2005</v>
      </c>
      <c r="U1817">
        <v>6.5</v>
      </c>
      <c r="V1817" s="3">
        <f t="shared" si="112"/>
        <v>1.6237490000000001</v>
      </c>
      <c r="W1817" s="3"/>
    </row>
    <row r="1818" spans="1:23" x14ac:dyDescent="0.3">
      <c r="A1818" t="s">
        <v>9</v>
      </c>
      <c r="B1818" t="s">
        <v>217</v>
      </c>
      <c r="C1818">
        <v>99</v>
      </c>
      <c r="D1818">
        <v>2812029</v>
      </c>
      <c r="E1818" s="3">
        <f t="shared" si="110"/>
        <v>2.8120289999999999</v>
      </c>
      <c r="F1818" t="s">
        <v>1792</v>
      </c>
      <c r="G1818" t="s">
        <v>356</v>
      </c>
      <c r="H1818" t="s">
        <v>918</v>
      </c>
      <c r="N1818" t="s">
        <v>3614</v>
      </c>
      <c r="O1818" t="s">
        <v>12</v>
      </c>
      <c r="P1818" t="s">
        <v>13</v>
      </c>
      <c r="Q1818" t="s">
        <v>90</v>
      </c>
      <c r="R1818" s="3">
        <f t="shared" si="111"/>
        <v>1.2</v>
      </c>
      <c r="S1818">
        <v>1200000</v>
      </c>
      <c r="T1818">
        <v>1992</v>
      </c>
      <c r="U1818">
        <v>8.4</v>
      </c>
      <c r="V1818" s="3">
        <f t="shared" si="112"/>
        <v>1.6120289999999999</v>
      </c>
      <c r="W1818" s="3"/>
    </row>
    <row r="1819" spans="1:23" x14ac:dyDescent="0.3">
      <c r="A1819" t="s">
        <v>9</v>
      </c>
      <c r="B1819" t="s">
        <v>1175</v>
      </c>
      <c r="C1819">
        <v>85</v>
      </c>
      <c r="D1819">
        <v>12610731</v>
      </c>
      <c r="E1819" s="3">
        <f t="shared" si="110"/>
        <v>12.610730999999999</v>
      </c>
      <c r="F1819" t="s">
        <v>171</v>
      </c>
      <c r="G1819" t="s">
        <v>620</v>
      </c>
      <c r="H1819" t="s">
        <v>1787</v>
      </c>
      <c r="I1819" t="s">
        <v>918</v>
      </c>
      <c r="N1819" t="s">
        <v>3615</v>
      </c>
      <c r="O1819" t="s">
        <v>12</v>
      </c>
      <c r="P1819" t="s">
        <v>13</v>
      </c>
      <c r="Q1819" t="s">
        <v>90</v>
      </c>
      <c r="R1819" s="3">
        <f t="shared" si="111"/>
        <v>11</v>
      </c>
      <c r="S1819">
        <v>11000000</v>
      </c>
      <c r="T1819">
        <v>2001</v>
      </c>
      <c r="U1819">
        <v>4.4000000000000004</v>
      </c>
      <c r="V1819" s="3">
        <f t="shared" si="112"/>
        <v>1.6107309999999995</v>
      </c>
      <c r="W1819" s="3"/>
    </row>
    <row r="1820" spans="1:23" x14ac:dyDescent="0.3">
      <c r="A1820" t="s">
        <v>9</v>
      </c>
      <c r="B1820" t="s">
        <v>1625</v>
      </c>
      <c r="C1820">
        <v>96</v>
      </c>
      <c r="D1820">
        <v>3590010</v>
      </c>
      <c r="E1820" s="3">
        <f t="shared" si="110"/>
        <v>3.5900099999999999</v>
      </c>
      <c r="F1820" t="s">
        <v>356</v>
      </c>
      <c r="G1820" t="s">
        <v>1798</v>
      </c>
      <c r="H1820" t="s">
        <v>1788</v>
      </c>
      <c r="N1820" t="s">
        <v>3616</v>
      </c>
      <c r="O1820" t="s">
        <v>12</v>
      </c>
      <c r="P1820" t="s">
        <v>17</v>
      </c>
      <c r="Q1820" t="s">
        <v>90</v>
      </c>
      <c r="R1820" s="3">
        <f t="shared" si="111"/>
        <v>2</v>
      </c>
      <c r="S1820">
        <v>2000000</v>
      </c>
      <c r="T1820">
        <v>2015</v>
      </c>
      <c r="U1820">
        <v>6.1</v>
      </c>
      <c r="V1820" s="3">
        <f t="shared" si="112"/>
        <v>1.5900099999999999</v>
      </c>
      <c r="W1820" s="3"/>
    </row>
    <row r="1821" spans="1:23" x14ac:dyDescent="0.3">
      <c r="A1821" t="s">
        <v>9</v>
      </c>
      <c r="B1821" t="s">
        <v>844</v>
      </c>
      <c r="C1821">
        <v>109</v>
      </c>
      <c r="D1821">
        <v>14060950</v>
      </c>
      <c r="E1821" s="3">
        <f t="shared" si="110"/>
        <v>14.06095</v>
      </c>
      <c r="F1821" t="s">
        <v>356</v>
      </c>
      <c r="N1821" t="s">
        <v>3617</v>
      </c>
      <c r="O1821" t="s">
        <v>12</v>
      </c>
      <c r="P1821" t="s">
        <v>13</v>
      </c>
      <c r="Q1821" t="s">
        <v>14</v>
      </c>
      <c r="R1821" s="3">
        <f t="shared" si="111"/>
        <v>12.5</v>
      </c>
      <c r="S1821">
        <v>12500000</v>
      </c>
      <c r="T1821">
        <v>2002</v>
      </c>
      <c r="U1821">
        <v>6.9</v>
      </c>
      <c r="V1821" s="3">
        <f t="shared" si="112"/>
        <v>1.5609500000000001</v>
      </c>
      <c r="W1821" s="3"/>
    </row>
    <row r="1822" spans="1:23" x14ac:dyDescent="0.3">
      <c r="A1822" t="s">
        <v>9</v>
      </c>
      <c r="B1822" t="s">
        <v>564</v>
      </c>
      <c r="C1822">
        <v>90</v>
      </c>
      <c r="D1822">
        <v>15549702</v>
      </c>
      <c r="E1822" s="3">
        <f t="shared" si="110"/>
        <v>15.549702</v>
      </c>
      <c r="F1822" t="s">
        <v>205</v>
      </c>
      <c r="G1822" t="s">
        <v>1788</v>
      </c>
      <c r="N1822" t="s">
        <v>3618</v>
      </c>
      <c r="O1822" t="s">
        <v>12</v>
      </c>
      <c r="P1822" t="s">
        <v>13</v>
      </c>
      <c r="Q1822" t="s">
        <v>14</v>
      </c>
      <c r="R1822" s="3">
        <f t="shared" si="111"/>
        <v>14</v>
      </c>
      <c r="S1822">
        <v>14000000</v>
      </c>
      <c r="T1822">
        <v>2003</v>
      </c>
      <c r="U1822">
        <v>4.5999999999999996</v>
      </c>
      <c r="V1822" s="3">
        <f t="shared" si="112"/>
        <v>1.5497019999999999</v>
      </c>
      <c r="W1822" s="3"/>
    </row>
    <row r="1823" spans="1:23" x14ac:dyDescent="0.3">
      <c r="A1823" t="s">
        <v>9</v>
      </c>
      <c r="B1823" t="s">
        <v>1733</v>
      </c>
      <c r="C1823">
        <v>108</v>
      </c>
      <c r="D1823">
        <v>2047570</v>
      </c>
      <c r="E1823" s="3">
        <f t="shared" si="110"/>
        <v>2.0475699999999999</v>
      </c>
      <c r="F1823" t="s">
        <v>1793</v>
      </c>
      <c r="G1823" t="s">
        <v>20</v>
      </c>
      <c r="H1823" t="s">
        <v>1797</v>
      </c>
      <c r="N1823" t="s">
        <v>3619</v>
      </c>
      <c r="O1823" t="s">
        <v>12</v>
      </c>
      <c r="P1823" t="s">
        <v>13</v>
      </c>
      <c r="Q1823" t="s">
        <v>90</v>
      </c>
      <c r="R1823" s="3">
        <f t="shared" si="111"/>
        <v>0.5</v>
      </c>
      <c r="S1823">
        <v>500000</v>
      </c>
      <c r="T1823">
        <v>1999</v>
      </c>
      <c r="U1823">
        <v>7.6</v>
      </c>
      <c r="V1823" s="3">
        <f t="shared" si="112"/>
        <v>1.5475699999999999</v>
      </c>
      <c r="W1823" s="3"/>
    </row>
    <row r="1824" spans="1:23" x14ac:dyDescent="0.3">
      <c r="A1824" t="s">
        <v>9</v>
      </c>
      <c r="B1824" t="s">
        <v>1692</v>
      </c>
      <c r="C1824">
        <v>97</v>
      </c>
      <c r="D1824">
        <v>2508841</v>
      </c>
      <c r="E1824" s="3">
        <f t="shared" si="110"/>
        <v>2.5088409999999999</v>
      </c>
      <c r="F1824" t="s">
        <v>1792</v>
      </c>
      <c r="G1824" t="s">
        <v>356</v>
      </c>
      <c r="N1824" t="s">
        <v>3620</v>
      </c>
      <c r="O1824" t="s">
        <v>12</v>
      </c>
      <c r="P1824" t="s">
        <v>13</v>
      </c>
      <c r="Q1824" t="s">
        <v>90</v>
      </c>
      <c r="R1824" s="3">
        <f t="shared" si="111"/>
        <v>1</v>
      </c>
      <c r="S1824">
        <v>1000000</v>
      </c>
      <c r="T1824">
        <v>2008</v>
      </c>
      <c r="U1824">
        <v>7.2</v>
      </c>
      <c r="V1824" s="3">
        <f t="shared" si="112"/>
        <v>1.5088409999999999</v>
      </c>
      <c r="W1824" s="3"/>
    </row>
    <row r="1825" spans="1:23" x14ac:dyDescent="0.3">
      <c r="A1825" t="s">
        <v>9</v>
      </c>
      <c r="B1825" t="s">
        <v>176</v>
      </c>
      <c r="C1825">
        <v>108</v>
      </c>
      <c r="D1825">
        <v>15483540</v>
      </c>
      <c r="E1825" s="3">
        <f t="shared" si="110"/>
        <v>15.48354</v>
      </c>
      <c r="F1825" t="s">
        <v>134</v>
      </c>
      <c r="G1825" t="s">
        <v>1796</v>
      </c>
      <c r="H1825" t="s">
        <v>918</v>
      </c>
      <c r="N1825" t="s">
        <v>3621</v>
      </c>
      <c r="O1825" t="s">
        <v>12</v>
      </c>
      <c r="P1825" t="s">
        <v>13</v>
      </c>
      <c r="Q1825" t="s">
        <v>90</v>
      </c>
      <c r="R1825" s="3">
        <f t="shared" si="111"/>
        <v>14</v>
      </c>
      <c r="S1825">
        <v>14000000</v>
      </c>
      <c r="T1825">
        <v>2009</v>
      </c>
      <c r="U1825">
        <v>6.5</v>
      </c>
      <c r="V1825" s="3">
        <f t="shared" si="112"/>
        <v>1.4835399999999996</v>
      </c>
      <c r="W1825" s="3"/>
    </row>
    <row r="1826" spans="1:23" x14ac:dyDescent="0.3">
      <c r="A1826" t="s">
        <v>9</v>
      </c>
      <c r="B1826" t="s">
        <v>1129</v>
      </c>
      <c r="C1826">
        <v>109</v>
      </c>
      <c r="D1826">
        <v>16459004</v>
      </c>
      <c r="E1826" s="3">
        <f t="shared" si="110"/>
        <v>16.459004</v>
      </c>
      <c r="F1826" t="s">
        <v>356</v>
      </c>
      <c r="G1826" t="s">
        <v>1796</v>
      </c>
      <c r="H1826" t="s">
        <v>918</v>
      </c>
      <c r="N1826" t="s">
        <v>3622</v>
      </c>
      <c r="O1826" t="s">
        <v>12</v>
      </c>
      <c r="P1826" t="s">
        <v>49</v>
      </c>
      <c r="Q1826" t="s">
        <v>90</v>
      </c>
      <c r="R1826" s="3">
        <f t="shared" si="111"/>
        <v>15</v>
      </c>
      <c r="S1826">
        <v>15000000</v>
      </c>
      <c r="T1826">
        <v>1999</v>
      </c>
      <c r="U1826">
        <v>4.9000000000000004</v>
      </c>
      <c r="V1826" s="3">
        <f t="shared" si="112"/>
        <v>1.4590040000000002</v>
      </c>
      <c r="W1826" s="3"/>
    </row>
    <row r="1827" spans="1:23" x14ac:dyDescent="0.3">
      <c r="A1827" t="s">
        <v>9</v>
      </c>
      <c r="B1827" t="s">
        <v>703</v>
      </c>
      <c r="C1827">
        <v>89</v>
      </c>
      <c r="D1827">
        <v>3645438</v>
      </c>
      <c r="E1827" s="3">
        <f t="shared" si="110"/>
        <v>3.645438</v>
      </c>
      <c r="F1827" t="s">
        <v>620</v>
      </c>
      <c r="N1827" t="s">
        <v>3623</v>
      </c>
      <c r="O1827" t="s">
        <v>183</v>
      </c>
      <c r="P1827" t="s">
        <v>184</v>
      </c>
      <c r="Q1827" t="s">
        <v>555</v>
      </c>
      <c r="R1827" s="3">
        <f t="shared" si="111"/>
        <v>2.2000000000000002</v>
      </c>
      <c r="S1827">
        <v>2200000</v>
      </c>
      <c r="T1827">
        <v>2003</v>
      </c>
      <c r="U1827">
        <v>6.8</v>
      </c>
      <c r="V1827" s="3">
        <f t="shared" si="112"/>
        <v>1.4454379999999998</v>
      </c>
      <c r="W1827" s="3"/>
    </row>
    <row r="1828" spans="1:23" x14ac:dyDescent="0.3">
      <c r="A1828" t="s">
        <v>9</v>
      </c>
      <c r="B1828" t="s">
        <v>583</v>
      </c>
      <c r="C1828">
        <v>119</v>
      </c>
      <c r="D1828">
        <v>21413105</v>
      </c>
      <c r="E1828" s="3">
        <f t="shared" si="110"/>
        <v>21.413105000000002</v>
      </c>
      <c r="F1828" t="s">
        <v>171</v>
      </c>
      <c r="G1828" t="s">
        <v>134</v>
      </c>
      <c r="H1828" t="s">
        <v>356</v>
      </c>
      <c r="I1828" t="s">
        <v>1788</v>
      </c>
      <c r="J1828" t="s">
        <v>1304</v>
      </c>
      <c r="N1828" t="s">
        <v>3624</v>
      </c>
      <c r="O1828" t="s">
        <v>12</v>
      </c>
      <c r="P1828" t="s">
        <v>63</v>
      </c>
      <c r="Q1828" t="s">
        <v>14</v>
      </c>
      <c r="R1828" s="3">
        <f t="shared" si="111"/>
        <v>20</v>
      </c>
      <c r="S1828">
        <v>20000000</v>
      </c>
      <c r="T1828">
        <v>1990</v>
      </c>
      <c r="U1828">
        <v>6.8</v>
      </c>
      <c r="V1828" s="3">
        <f t="shared" si="112"/>
        <v>1.4131050000000016</v>
      </c>
      <c r="W1828" s="3"/>
    </row>
    <row r="1829" spans="1:23" x14ac:dyDescent="0.3">
      <c r="A1829" t="s">
        <v>9</v>
      </c>
      <c r="B1829" t="s">
        <v>1192</v>
      </c>
      <c r="C1829">
        <v>95</v>
      </c>
      <c r="D1829">
        <v>7009668</v>
      </c>
      <c r="E1829" s="3">
        <f t="shared" si="110"/>
        <v>7.0096679999999996</v>
      </c>
      <c r="F1829" t="s">
        <v>171</v>
      </c>
      <c r="G1829" t="s">
        <v>1797</v>
      </c>
      <c r="N1829" t="s">
        <v>3625</v>
      </c>
      <c r="O1829" t="s">
        <v>12</v>
      </c>
      <c r="P1829" t="s">
        <v>13</v>
      </c>
      <c r="Q1829" t="s">
        <v>14</v>
      </c>
      <c r="R1829" s="3">
        <f t="shared" si="111"/>
        <v>5.6</v>
      </c>
      <c r="S1829">
        <v>5600000</v>
      </c>
      <c r="T1829">
        <v>2006</v>
      </c>
      <c r="U1829">
        <v>2.1</v>
      </c>
      <c r="V1829" s="3">
        <f t="shared" si="112"/>
        <v>1.4096679999999999</v>
      </c>
      <c r="W1829" s="3"/>
    </row>
    <row r="1830" spans="1:23" x14ac:dyDescent="0.3">
      <c r="A1830" t="s">
        <v>9</v>
      </c>
      <c r="B1830" t="s">
        <v>77</v>
      </c>
      <c r="C1830">
        <v>164</v>
      </c>
      <c r="D1830">
        <v>8373585</v>
      </c>
      <c r="E1830" s="3">
        <f t="shared" si="110"/>
        <v>8.3735850000000003</v>
      </c>
      <c r="F1830" t="s">
        <v>356</v>
      </c>
      <c r="N1830" t="s">
        <v>3626</v>
      </c>
      <c r="O1830" t="s">
        <v>12</v>
      </c>
      <c r="P1830" t="s">
        <v>13</v>
      </c>
      <c r="Q1830" t="s">
        <v>90</v>
      </c>
      <c r="R1830" s="3">
        <f t="shared" si="111"/>
        <v>7</v>
      </c>
      <c r="S1830">
        <v>7000000</v>
      </c>
      <c r="T1830">
        <v>1988</v>
      </c>
      <c r="U1830">
        <v>7.6</v>
      </c>
      <c r="V1830" s="3">
        <f t="shared" si="112"/>
        <v>1.3735850000000003</v>
      </c>
      <c r="W1830" s="3"/>
    </row>
    <row r="1831" spans="1:23" x14ac:dyDescent="0.3">
      <c r="A1831" t="s">
        <v>9</v>
      </c>
      <c r="B1831" t="s">
        <v>1460</v>
      </c>
      <c r="C1831">
        <v>91</v>
      </c>
      <c r="D1831">
        <v>1652472</v>
      </c>
      <c r="E1831" s="3">
        <f t="shared" si="110"/>
        <v>1.6524719999999999</v>
      </c>
      <c r="F1831" t="s">
        <v>205</v>
      </c>
      <c r="G1831" t="s">
        <v>1788</v>
      </c>
      <c r="N1831" t="s">
        <v>3627</v>
      </c>
      <c r="O1831" t="s">
        <v>183</v>
      </c>
      <c r="P1831" t="s">
        <v>184</v>
      </c>
      <c r="Q1831" t="s">
        <v>90</v>
      </c>
      <c r="R1831" s="3">
        <f t="shared" si="111"/>
        <v>0.3</v>
      </c>
      <c r="S1831">
        <v>300000</v>
      </c>
      <c r="T1831">
        <v>1996</v>
      </c>
      <c r="U1831">
        <v>6.9</v>
      </c>
      <c r="V1831" s="3">
        <f t="shared" si="112"/>
        <v>1.3524719999999999</v>
      </c>
      <c r="W1831" s="3"/>
    </row>
    <row r="1832" spans="1:23" x14ac:dyDescent="0.3">
      <c r="A1832" t="s">
        <v>9</v>
      </c>
      <c r="B1832" t="s">
        <v>79</v>
      </c>
      <c r="C1832">
        <v>116</v>
      </c>
      <c r="D1832">
        <v>3335839</v>
      </c>
      <c r="E1832" s="3">
        <f t="shared" si="110"/>
        <v>3.335839</v>
      </c>
      <c r="F1832" t="s">
        <v>171</v>
      </c>
      <c r="G1832" t="s">
        <v>1792</v>
      </c>
      <c r="H1832" t="s">
        <v>356</v>
      </c>
      <c r="I1832" t="s">
        <v>918</v>
      </c>
      <c r="N1832" t="s">
        <v>3628</v>
      </c>
      <c r="O1832" t="s">
        <v>12</v>
      </c>
      <c r="P1832" t="s">
        <v>13</v>
      </c>
      <c r="Q1832" t="s">
        <v>90</v>
      </c>
      <c r="R1832" s="3">
        <f t="shared" si="111"/>
        <v>2</v>
      </c>
      <c r="S1832">
        <v>2000000</v>
      </c>
      <c r="T1832">
        <v>2005</v>
      </c>
      <c r="U1832">
        <v>7</v>
      </c>
      <c r="V1832" s="3">
        <f t="shared" si="112"/>
        <v>1.335839</v>
      </c>
      <c r="W1832" s="3"/>
    </row>
    <row r="1833" spans="1:23" x14ac:dyDescent="0.3">
      <c r="A1833" t="s">
        <v>9</v>
      </c>
      <c r="B1833" t="s">
        <v>1488</v>
      </c>
      <c r="C1833">
        <v>90</v>
      </c>
      <c r="D1833">
        <v>1689999</v>
      </c>
      <c r="E1833" s="3">
        <f t="shared" si="110"/>
        <v>1.689999</v>
      </c>
      <c r="F1833" t="s">
        <v>356</v>
      </c>
      <c r="N1833" t="s">
        <v>3629</v>
      </c>
      <c r="O1833" t="s">
        <v>306</v>
      </c>
      <c r="P1833" t="s">
        <v>13</v>
      </c>
      <c r="Q1833" t="s">
        <v>90</v>
      </c>
      <c r="R1833" s="3">
        <f t="shared" si="111"/>
        <v>0.4</v>
      </c>
      <c r="S1833">
        <v>400000</v>
      </c>
      <c r="T1833">
        <v>2006</v>
      </c>
      <c r="U1833">
        <v>7.1</v>
      </c>
      <c r="V1833" s="3">
        <f t="shared" si="112"/>
        <v>1.2899989999999999</v>
      </c>
      <c r="W1833" s="3"/>
    </row>
    <row r="1834" spans="1:23" x14ac:dyDescent="0.3">
      <c r="A1834" t="s">
        <v>9</v>
      </c>
      <c r="B1834" t="s">
        <v>1294</v>
      </c>
      <c r="C1834">
        <v>88</v>
      </c>
      <c r="D1834">
        <v>2073984</v>
      </c>
      <c r="E1834" s="3">
        <f t="shared" si="110"/>
        <v>2.0739839999999998</v>
      </c>
      <c r="F1834" t="s">
        <v>356</v>
      </c>
      <c r="G1834" t="s">
        <v>1788</v>
      </c>
      <c r="N1834" t="s">
        <v>3630</v>
      </c>
      <c r="O1834" t="s">
        <v>12</v>
      </c>
      <c r="P1834" t="s">
        <v>184</v>
      </c>
      <c r="Q1834" t="s">
        <v>90</v>
      </c>
      <c r="R1834" s="3">
        <f t="shared" si="111"/>
        <v>0.8</v>
      </c>
      <c r="S1834">
        <v>800000</v>
      </c>
      <c r="T1834">
        <v>2002</v>
      </c>
      <c r="U1834">
        <v>7.2</v>
      </c>
      <c r="V1834" s="3">
        <f t="shared" si="112"/>
        <v>1.2739839999999998</v>
      </c>
      <c r="W1834" s="3"/>
    </row>
    <row r="1835" spans="1:23" x14ac:dyDescent="0.3">
      <c r="A1835" t="s">
        <v>9</v>
      </c>
      <c r="B1835" t="s">
        <v>1648</v>
      </c>
      <c r="C1835">
        <v>109</v>
      </c>
      <c r="D1835">
        <v>3050934</v>
      </c>
      <c r="E1835" s="3">
        <f t="shared" si="110"/>
        <v>3.0509339999999998</v>
      </c>
      <c r="F1835" t="s">
        <v>356</v>
      </c>
      <c r="G1835" t="s">
        <v>1798</v>
      </c>
      <c r="N1835" t="s">
        <v>3631</v>
      </c>
      <c r="O1835" t="s">
        <v>12</v>
      </c>
      <c r="P1835" t="s">
        <v>13</v>
      </c>
      <c r="Q1835" t="s">
        <v>14</v>
      </c>
      <c r="R1835" s="3">
        <f t="shared" si="111"/>
        <v>1.8</v>
      </c>
      <c r="S1835">
        <v>1800000</v>
      </c>
      <c r="T1835">
        <v>2000</v>
      </c>
      <c r="U1835">
        <v>7.3</v>
      </c>
      <c r="V1835" s="3">
        <f t="shared" si="112"/>
        <v>1.2509339999999998</v>
      </c>
      <c r="W1835" s="3"/>
    </row>
    <row r="1836" spans="1:23" x14ac:dyDescent="0.3">
      <c r="A1836" t="s">
        <v>9</v>
      </c>
      <c r="B1836" t="s">
        <v>1465</v>
      </c>
      <c r="C1836">
        <v>92</v>
      </c>
      <c r="D1836">
        <v>6239558</v>
      </c>
      <c r="E1836" s="3">
        <f t="shared" si="110"/>
        <v>6.2395579999999997</v>
      </c>
      <c r="F1836" t="s">
        <v>205</v>
      </c>
      <c r="G1836" t="s">
        <v>356</v>
      </c>
      <c r="N1836" t="s">
        <v>3632</v>
      </c>
      <c r="O1836" t="s">
        <v>12</v>
      </c>
      <c r="P1836" t="s">
        <v>49</v>
      </c>
      <c r="Q1836" t="s">
        <v>90</v>
      </c>
      <c r="R1836" s="3">
        <f t="shared" si="111"/>
        <v>5</v>
      </c>
      <c r="S1836">
        <v>5000000</v>
      </c>
      <c r="T1836">
        <v>2003</v>
      </c>
      <c r="U1836">
        <v>6.7</v>
      </c>
      <c r="V1836" s="3">
        <f t="shared" si="112"/>
        <v>1.2395579999999997</v>
      </c>
      <c r="W1836" s="3"/>
    </row>
    <row r="1837" spans="1:23" x14ac:dyDescent="0.3">
      <c r="A1837" t="s">
        <v>9</v>
      </c>
      <c r="B1837" t="s">
        <v>216</v>
      </c>
      <c r="C1837">
        <v>115</v>
      </c>
      <c r="D1837">
        <v>101228120</v>
      </c>
      <c r="E1837" s="3">
        <f t="shared" si="110"/>
        <v>101.22812</v>
      </c>
      <c r="F1837" t="s">
        <v>171</v>
      </c>
      <c r="G1837" t="s">
        <v>356</v>
      </c>
      <c r="H1837" t="s">
        <v>1796</v>
      </c>
      <c r="I1837" t="s">
        <v>918</v>
      </c>
      <c r="N1837" t="s">
        <v>3633</v>
      </c>
      <c r="O1837" t="s">
        <v>12</v>
      </c>
      <c r="P1837" t="s">
        <v>13</v>
      </c>
      <c r="Q1837" t="s">
        <v>90</v>
      </c>
      <c r="R1837" s="3">
        <f t="shared" si="111"/>
        <v>100</v>
      </c>
      <c r="S1837">
        <v>100000000</v>
      </c>
      <c r="T1837">
        <v>1996</v>
      </c>
      <c r="U1837">
        <v>6.1</v>
      </c>
      <c r="V1837" s="3">
        <f t="shared" si="112"/>
        <v>1.2281200000000041</v>
      </c>
      <c r="W1837" s="3"/>
    </row>
    <row r="1838" spans="1:23" x14ac:dyDescent="0.3">
      <c r="A1838" t="s">
        <v>9</v>
      </c>
      <c r="B1838" t="s">
        <v>1700</v>
      </c>
      <c r="C1838">
        <v>92</v>
      </c>
      <c r="D1838">
        <v>1316074</v>
      </c>
      <c r="E1838" s="3">
        <f t="shared" si="110"/>
        <v>1.316074</v>
      </c>
      <c r="F1838" t="s">
        <v>356</v>
      </c>
      <c r="G1838" t="s">
        <v>1788</v>
      </c>
      <c r="H1838" t="s">
        <v>1787</v>
      </c>
      <c r="N1838" t="s">
        <v>3634</v>
      </c>
      <c r="O1838" t="s">
        <v>12</v>
      </c>
      <c r="P1838" t="s">
        <v>13</v>
      </c>
      <c r="Q1838" t="s">
        <v>14</v>
      </c>
      <c r="R1838" s="3">
        <f t="shared" si="111"/>
        <v>0.1</v>
      </c>
      <c r="S1838">
        <v>100000</v>
      </c>
      <c r="T1838">
        <v>2011</v>
      </c>
      <c r="U1838">
        <v>7</v>
      </c>
      <c r="V1838" s="3">
        <f t="shared" si="112"/>
        <v>1.2160739999999999</v>
      </c>
      <c r="W1838" s="3"/>
    </row>
    <row r="1839" spans="1:23" x14ac:dyDescent="0.3">
      <c r="A1839" t="s">
        <v>111</v>
      </c>
      <c r="B1839" t="s">
        <v>832</v>
      </c>
      <c r="C1839">
        <v>100</v>
      </c>
      <c r="D1839">
        <v>1227508</v>
      </c>
      <c r="E1839" s="3">
        <f t="shared" si="110"/>
        <v>1.227508</v>
      </c>
      <c r="F1839" t="s">
        <v>205</v>
      </c>
      <c r="G1839" t="s">
        <v>356</v>
      </c>
      <c r="N1839" t="s">
        <v>3635</v>
      </c>
      <c r="O1839" t="s">
        <v>12</v>
      </c>
      <c r="P1839" t="s">
        <v>13</v>
      </c>
      <c r="Q1839" t="s">
        <v>90</v>
      </c>
      <c r="R1839" s="3">
        <f t="shared" si="111"/>
        <v>2.3E-2</v>
      </c>
      <c r="S1839">
        <v>23000</v>
      </c>
      <c r="T1839">
        <v>1991</v>
      </c>
      <c r="U1839">
        <v>7.1</v>
      </c>
      <c r="V1839" s="3">
        <f t="shared" si="112"/>
        <v>1.2045080000000001</v>
      </c>
      <c r="W1839" s="3"/>
    </row>
    <row r="1840" spans="1:23" x14ac:dyDescent="0.3">
      <c r="A1840" t="s">
        <v>9</v>
      </c>
      <c r="B1840" t="s">
        <v>594</v>
      </c>
      <c r="C1840">
        <v>106</v>
      </c>
      <c r="D1840">
        <v>21200000</v>
      </c>
      <c r="E1840" s="3">
        <f t="shared" si="110"/>
        <v>21.2</v>
      </c>
      <c r="F1840" t="s">
        <v>205</v>
      </c>
      <c r="G1840" t="s">
        <v>1792</v>
      </c>
      <c r="H1840" t="s">
        <v>356</v>
      </c>
      <c r="N1840" t="s">
        <v>3636</v>
      </c>
      <c r="O1840" t="s">
        <v>12</v>
      </c>
      <c r="P1840" t="s">
        <v>13</v>
      </c>
      <c r="Q1840" t="s">
        <v>90</v>
      </c>
      <c r="R1840" s="3">
        <f t="shared" si="111"/>
        <v>20</v>
      </c>
      <c r="S1840">
        <v>20000000</v>
      </c>
      <c r="T1840">
        <v>1995</v>
      </c>
      <c r="U1840">
        <v>6.8</v>
      </c>
      <c r="V1840" s="3">
        <f t="shared" si="112"/>
        <v>1.1999999999999993</v>
      </c>
      <c r="W1840" s="3"/>
    </row>
    <row r="1841" spans="1:23" x14ac:dyDescent="0.3">
      <c r="A1841" t="s">
        <v>9</v>
      </c>
      <c r="B1841" t="s">
        <v>1401</v>
      </c>
      <c r="C1841">
        <v>100</v>
      </c>
      <c r="D1841">
        <v>7186670</v>
      </c>
      <c r="E1841" s="3">
        <f t="shared" si="110"/>
        <v>7.1866700000000003</v>
      </c>
      <c r="F1841" t="s">
        <v>134</v>
      </c>
      <c r="G1841" t="s">
        <v>620</v>
      </c>
      <c r="N1841" t="s">
        <v>3637</v>
      </c>
      <c r="O1841" t="s">
        <v>12</v>
      </c>
      <c r="P1841" t="s">
        <v>13</v>
      </c>
      <c r="Q1841" t="s">
        <v>90</v>
      </c>
      <c r="R1841" s="3">
        <f t="shared" si="111"/>
        <v>6</v>
      </c>
      <c r="S1841">
        <v>6000000</v>
      </c>
      <c r="T1841">
        <v>2013</v>
      </c>
      <c r="U1841">
        <v>5.4</v>
      </c>
      <c r="V1841" s="3">
        <f t="shared" si="112"/>
        <v>1.1866700000000003</v>
      </c>
      <c r="W1841" s="3"/>
    </row>
    <row r="1842" spans="1:23" x14ac:dyDescent="0.3">
      <c r="A1842" t="s">
        <v>9</v>
      </c>
      <c r="B1842" t="s">
        <v>106</v>
      </c>
      <c r="C1842">
        <v>119</v>
      </c>
      <c r="D1842">
        <v>51178893</v>
      </c>
      <c r="E1842" s="3">
        <f t="shared" si="110"/>
        <v>51.178893000000002</v>
      </c>
      <c r="F1842" t="s">
        <v>134</v>
      </c>
      <c r="G1842" t="s">
        <v>205</v>
      </c>
      <c r="H1842" t="s">
        <v>1792</v>
      </c>
      <c r="I1842" t="s">
        <v>1789</v>
      </c>
      <c r="J1842" t="s">
        <v>1791</v>
      </c>
      <c r="N1842" t="s">
        <v>3638</v>
      </c>
      <c r="O1842" t="s">
        <v>12</v>
      </c>
      <c r="P1842" t="s">
        <v>13</v>
      </c>
      <c r="Q1842" t="s">
        <v>24</v>
      </c>
      <c r="R1842" s="3">
        <f t="shared" si="111"/>
        <v>50</v>
      </c>
      <c r="S1842">
        <v>50000000</v>
      </c>
      <c r="T1842">
        <v>2014</v>
      </c>
      <c r="U1842">
        <v>6.4</v>
      </c>
      <c r="V1842" s="3">
        <f t="shared" si="112"/>
        <v>1.1788930000000022</v>
      </c>
      <c r="W1842" s="3"/>
    </row>
    <row r="1843" spans="1:23" x14ac:dyDescent="0.3">
      <c r="A1843" t="s">
        <v>9</v>
      </c>
      <c r="B1843" t="s">
        <v>110</v>
      </c>
      <c r="C1843">
        <v>115</v>
      </c>
      <c r="D1843">
        <v>39177215</v>
      </c>
      <c r="E1843" s="3">
        <f t="shared" si="110"/>
        <v>39.177214999999997</v>
      </c>
      <c r="F1843" t="s">
        <v>1792</v>
      </c>
      <c r="G1843" t="s">
        <v>356</v>
      </c>
      <c r="H1843" t="s">
        <v>918</v>
      </c>
      <c r="N1843" t="s">
        <v>3639</v>
      </c>
      <c r="O1843" t="s">
        <v>12</v>
      </c>
      <c r="P1843" t="s">
        <v>13</v>
      </c>
      <c r="Q1843" t="s">
        <v>14</v>
      </c>
      <c r="R1843" s="3">
        <f t="shared" si="111"/>
        <v>38</v>
      </c>
      <c r="S1843">
        <v>38000000</v>
      </c>
      <c r="T1843">
        <v>2002</v>
      </c>
      <c r="U1843">
        <v>5.6</v>
      </c>
      <c r="V1843" s="3">
        <f t="shared" si="112"/>
        <v>1.1772149999999968</v>
      </c>
      <c r="W1843" s="3"/>
    </row>
    <row r="1844" spans="1:23" x14ac:dyDescent="0.3">
      <c r="A1844" t="s">
        <v>9</v>
      </c>
      <c r="B1844" t="s">
        <v>900</v>
      </c>
      <c r="C1844">
        <v>110</v>
      </c>
      <c r="D1844">
        <v>25167270</v>
      </c>
      <c r="E1844" s="3">
        <f t="shared" si="110"/>
        <v>25.167269999999998</v>
      </c>
      <c r="F1844" t="s">
        <v>205</v>
      </c>
      <c r="G1844" t="s">
        <v>1792</v>
      </c>
      <c r="H1844" t="s">
        <v>356</v>
      </c>
      <c r="N1844" t="s">
        <v>3640</v>
      </c>
      <c r="O1844" t="s">
        <v>12</v>
      </c>
      <c r="P1844" t="s">
        <v>113</v>
      </c>
      <c r="Q1844" t="s">
        <v>90</v>
      </c>
      <c r="R1844" s="3">
        <f t="shared" si="111"/>
        <v>24</v>
      </c>
      <c r="S1844">
        <v>24000000</v>
      </c>
      <c r="T1844">
        <v>2000</v>
      </c>
      <c r="U1844">
        <v>6.3</v>
      </c>
      <c r="V1844" s="3">
        <f t="shared" si="112"/>
        <v>1.1672699999999985</v>
      </c>
      <c r="W1844" s="3"/>
    </row>
    <row r="1845" spans="1:23" x14ac:dyDescent="0.3">
      <c r="A1845" t="s">
        <v>9</v>
      </c>
      <c r="B1845" t="s">
        <v>120</v>
      </c>
      <c r="C1845">
        <v>137</v>
      </c>
      <c r="D1845">
        <v>10161099</v>
      </c>
      <c r="E1845" s="3">
        <f t="shared" si="110"/>
        <v>10.161099</v>
      </c>
      <c r="F1845" t="s">
        <v>171</v>
      </c>
      <c r="G1845" t="s">
        <v>1793</v>
      </c>
      <c r="H1845" t="s">
        <v>356</v>
      </c>
      <c r="I1845" t="s">
        <v>1794</v>
      </c>
      <c r="J1845" t="s">
        <v>1788</v>
      </c>
      <c r="K1845" t="s">
        <v>1795</v>
      </c>
      <c r="N1845" t="s">
        <v>3641</v>
      </c>
      <c r="O1845" t="s">
        <v>12</v>
      </c>
      <c r="P1845" t="s">
        <v>17</v>
      </c>
      <c r="Q1845" t="s">
        <v>14</v>
      </c>
      <c r="R1845" s="3">
        <f t="shared" si="111"/>
        <v>9</v>
      </c>
      <c r="S1845">
        <v>9000000</v>
      </c>
      <c r="T1845">
        <v>1989</v>
      </c>
      <c r="U1845">
        <v>7.7</v>
      </c>
      <c r="V1845" s="3">
        <f t="shared" si="112"/>
        <v>1.1610990000000001</v>
      </c>
      <c r="W1845" s="3"/>
    </row>
    <row r="1846" spans="1:23" x14ac:dyDescent="0.3">
      <c r="A1846" t="s">
        <v>9</v>
      </c>
      <c r="B1846" t="s">
        <v>1502</v>
      </c>
      <c r="C1846">
        <v>150</v>
      </c>
      <c r="D1846">
        <v>6157157</v>
      </c>
      <c r="E1846" s="3">
        <f t="shared" si="110"/>
        <v>6.1571569999999998</v>
      </c>
      <c r="F1846" t="s">
        <v>205</v>
      </c>
      <c r="G1846" t="s">
        <v>356</v>
      </c>
      <c r="N1846" t="s">
        <v>3642</v>
      </c>
      <c r="O1846" t="s">
        <v>12</v>
      </c>
      <c r="P1846" t="s">
        <v>13</v>
      </c>
      <c r="Q1846" t="s">
        <v>14</v>
      </c>
      <c r="R1846" s="3">
        <f t="shared" si="111"/>
        <v>5</v>
      </c>
      <c r="S1846">
        <v>5000000</v>
      </c>
      <c r="T1846">
        <v>1989</v>
      </c>
      <c r="U1846">
        <v>7</v>
      </c>
      <c r="V1846" s="3">
        <f t="shared" si="112"/>
        <v>1.1571569999999998</v>
      </c>
      <c r="W1846" s="3"/>
    </row>
    <row r="1847" spans="1:23" x14ac:dyDescent="0.3">
      <c r="A1847" t="s">
        <v>9</v>
      </c>
      <c r="B1847" t="s">
        <v>1582</v>
      </c>
      <c r="C1847">
        <v>82</v>
      </c>
      <c r="D1847">
        <v>4142507</v>
      </c>
      <c r="E1847" s="3">
        <f t="shared" si="110"/>
        <v>4.1425070000000002</v>
      </c>
      <c r="F1847" t="s">
        <v>205</v>
      </c>
      <c r="G1847" t="s">
        <v>1788</v>
      </c>
      <c r="N1847" t="s">
        <v>3643</v>
      </c>
      <c r="O1847" t="s">
        <v>12</v>
      </c>
      <c r="P1847" t="s">
        <v>13</v>
      </c>
      <c r="Q1847" t="s">
        <v>90</v>
      </c>
      <c r="R1847" s="3">
        <f t="shared" si="111"/>
        <v>3</v>
      </c>
      <c r="S1847">
        <v>3000000</v>
      </c>
      <c r="T1847">
        <v>2000</v>
      </c>
      <c r="U1847">
        <v>4.4000000000000004</v>
      </c>
      <c r="V1847" s="3">
        <f t="shared" si="112"/>
        <v>1.1425070000000002</v>
      </c>
      <c r="W1847" s="3"/>
    </row>
    <row r="1848" spans="1:23" x14ac:dyDescent="0.3">
      <c r="A1848" t="s">
        <v>9</v>
      </c>
      <c r="B1848" t="s">
        <v>912</v>
      </c>
      <c r="C1848">
        <v>109</v>
      </c>
      <c r="D1848">
        <v>4109095</v>
      </c>
      <c r="E1848" s="3">
        <f t="shared" si="110"/>
        <v>4.1090949999999999</v>
      </c>
      <c r="F1848" t="s">
        <v>1792</v>
      </c>
      <c r="G1848" t="s">
        <v>356</v>
      </c>
      <c r="H1848" t="s">
        <v>1794</v>
      </c>
      <c r="I1848" t="s">
        <v>1788</v>
      </c>
      <c r="N1848" t="s">
        <v>3644</v>
      </c>
      <c r="O1848" t="s">
        <v>12</v>
      </c>
      <c r="P1848" t="s">
        <v>13</v>
      </c>
      <c r="Q1848" t="s">
        <v>90</v>
      </c>
      <c r="R1848" s="3">
        <f t="shared" si="111"/>
        <v>3</v>
      </c>
      <c r="S1848">
        <v>3000000</v>
      </c>
      <c r="T1848">
        <v>1996</v>
      </c>
      <c r="U1848">
        <v>6</v>
      </c>
      <c r="V1848" s="3">
        <f t="shared" si="112"/>
        <v>1.1090949999999999</v>
      </c>
      <c r="W1848" s="3"/>
    </row>
    <row r="1849" spans="1:23" x14ac:dyDescent="0.3">
      <c r="A1849" t="s">
        <v>9</v>
      </c>
      <c r="B1849" t="s">
        <v>677</v>
      </c>
      <c r="C1849">
        <v>110</v>
      </c>
      <c r="D1849">
        <v>41102171</v>
      </c>
      <c r="E1849" s="3">
        <f t="shared" si="110"/>
        <v>41.102170999999998</v>
      </c>
      <c r="F1849" t="s">
        <v>205</v>
      </c>
      <c r="G1849" t="s">
        <v>356</v>
      </c>
      <c r="H1849" t="s">
        <v>1788</v>
      </c>
      <c r="N1849" t="s">
        <v>3645</v>
      </c>
      <c r="O1849" t="s">
        <v>12</v>
      </c>
      <c r="P1849" t="s">
        <v>13</v>
      </c>
      <c r="Q1849" t="s">
        <v>14</v>
      </c>
      <c r="R1849" s="3">
        <f t="shared" si="111"/>
        <v>40</v>
      </c>
      <c r="S1849">
        <v>40000000</v>
      </c>
      <c r="T1849">
        <v>2012</v>
      </c>
      <c r="U1849">
        <v>5.7</v>
      </c>
      <c r="V1849" s="3">
        <f t="shared" si="112"/>
        <v>1.1021709999999985</v>
      </c>
      <c r="W1849" s="3"/>
    </row>
    <row r="1850" spans="1:23" x14ac:dyDescent="0.3">
      <c r="A1850" t="s">
        <v>9</v>
      </c>
      <c r="B1850" t="s">
        <v>832</v>
      </c>
      <c r="C1850">
        <v>102</v>
      </c>
      <c r="D1850">
        <v>7993039</v>
      </c>
      <c r="E1850" s="3">
        <f t="shared" si="110"/>
        <v>7.9930389999999996</v>
      </c>
      <c r="F1850" t="s">
        <v>205</v>
      </c>
      <c r="N1850" t="s">
        <v>3646</v>
      </c>
      <c r="O1850" t="s">
        <v>12</v>
      </c>
      <c r="P1850" t="s">
        <v>13</v>
      </c>
      <c r="Q1850" t="s">
        <v>90</v>
      </c>
      <c r="R1850" s="3">
        <f t="shared" si="111"/>
        <v>6.9</v>
      </c>
      <c r="S1850">
        <v>6900000</v>
      </c>
      <c r="T1850">
        <v>1993</v>
      </c>
      <c r="U1850">
        <v>7.7</v>
      </c>
      <c r="V1850" s="3">
        <f t="shared" si="112"/>
        <v>1.0930389999999992</v>
      </c>
      <c r="W1850" s="3"/>
    </row>
    <row r="1851" spans="1:23" x14ac:dyDescent="0.3">
      <c r="A1851" t="s">
        <v>9</v>
      </c>
      <c r="B1851" t="s">
        <v>144</v>
      </c>
      <c r="C1851">
        <v>135</v>
      </c>
      <c r="D1851">
        <v>76081498</v>
      </c>
      <c r="E1851" s="3">
        <f t="shared" si="110"/>
        <v>76.081497999999996</v>
      </c>
      <c r="F1851" t="s">
        <v>171</v>
      </c>
      <c r="G1851" t="s">
        <v>1792</v>
      </c>
      <c r="H1851" t="s">
        <v>1796</v>
      </c>
      <c r="I1851" t="s">
        <v>1788</v>
      </c>
      <c r="J1851" t="s">
        <v>918</v>
      </c>
      <c r="N1851" t="s">
        <v>3647</v>
      </c>
      <c r="O1851" t="s">
        <v>12</v>
      </c>
      <c r="P1851" t="s">
        <v>13</v>
      </c>
      <c r="Q1851" t="s">
        <v>90</v>
      </c>
      <c r="R1851" s="3">
        <f t="shared" si="111"/>
        <v>75</v>
      </c>
      <c r="S1851">
        <v>75000000</v>
      </c>
      <c r="T1851">
        <v>1997</v>
      </c>
      <c r="U1851">
        <v>6.7</v>
      </c>
      <c r="V1851" s="3">
        <f t="shared" si="112"/>
        <v>1.0814979999999963</v>
      </c>
      <c r="W1851" s="3"/>
    </row>
    <row r="1852" spans="1:23" x14ac:dyDescent="0.3">
      <c r="A1852" t="s">
        <v>9</v>
      </c>
      <c r="B1852" t="s">
        <v>1734</v>
      </c>
      <c r="C1852">
        <v>83</v>
      </c>
      <c r="D1852">
        <v>1127331</v>
      </c>
      <c r="E1852" s="3">
        <f t="shared" si="110"/>
        <v>1.1273310000000001</v>
      </c>
      <c r="F1852" t="s">
        <v>356</v>
      </c>
      <c r="N1852" t="s">
        <v>3648</v>
      </c>
      <c r="O1852" t="s">
        <v>978</v>
      </c>
      <c r="P1852" t="s">
        <v>1735</v>
      </c>
      <c r="Q1852" t="s">
        <v>14</v>
      </c>
      <c r="R1852" s="3">
        <f t="shared" si="111"/>
        <v>4.5999999999999999E-2</v>
      </c>
      <c r="S1852">
        <v>46000</v>
      </c>
      <c r="T1852">
        <v>2003</v>
      </c>
      <c r="U1852">
        <v>7.4</v>
      </c>
      <c r="V1852" s="3">
        <f t="shared" si="112"/>
        <v>1.081331</v>
      </c>
      <c r="W1852" s="3"/>
    </row>
    <row r="1853" spans="1:23" x14ac:dyDescent="0.3">
      <c r="A1853" t="s">
        <v>9</v>
      </c>
      <c r="B1853" t="s">
        <v>1172</v>
      </c>
      <c r="C1853">
        <v>96</v>
      </c>
      <c r="D1853">
        <v>15062898</v>
      </c>
      <c r="E1853" s="3">
        <f t="shared" si="110"/>
        <v>15.062898000000001</v>
      </c>
      <c r="F1853" t="s">
        <v>205</v>
      </c>
      <c r="N1853" t="s">
        <v>3649</v>
      </c>
      <c r="O1853" t="s">
        <v>12</v>
      </c>
      <c r="P1853" t="s">
        <v>13</v>
      </c>
      <c r="Q1853" t="s">
        <v>90</v>
      </c>
      <c r="R1853" s="3">
        <f t="shared" si="111"/>
        <v>14</v>
      </c>
      <c r="S1853">
        <v>14000000</v>
      </c>
      <c r="T1853">
        <v>1998</v>
      </c>
      <c r="U1853">
        <v>6</v>
      </c>
      <c r="V1853" s="3">
        <f t="shared" si="112"/>
        <v>1.0628980000000006</v>
      </c>
      <c r="W1853" s="3"/>
    </row>
    <row r="1854" spans="1:23" x14ac:dyDescent="0.3">
      <c r="A1854" t="s">
        <v>9</v>
      </c>
      <c r="B1854" t="s">
        <v>1285</v>
      </c>
      <c r="C1854">
        <v>97</v>
      </c>
      <c r="D1854">
        <v>11043445</v>
      </c>
      <c r="E1854" s="3">
        <f t="shared" si="110"/>
        <v>11.043445</v>
      </c>
      <c r="F1854" t="s">
        <v>205</v>
      </c>
      <c r="G1854" t="s">
        <v>356</v>
      </c>
      <c r="H1854" t="s">
        <v>1788</v>
      </c>
      <c r="N1854" t="s">
        <v>3650</v>
      </c>
      <c r="O1854" t="s">
        <v>12</v>
      </c>
      <c r="P1854" t="s">
        <v>13</v>
      </c>
      <c r="Q1854" t="s">
        <v>14</v>
      </c>
      <c r="R1854" s="3">
        <f t="shared" si="111"/>
        <v>10</v>
      </c>
      <c r="S1854">
        <v>10000000</v>
      </c>
      <c r="T1854">
        <v>2007</v>
      </c>
      <c r="U1854">
        <v>6.5</v>
      </c>
      <c r="V1854" s="3">
        <f t="shared" si="112"/>
        <v>1.0434450000000002</v>
      </c>
      <c r="W1854" s="3"/>
    </row>
    <row r="1855" spans="1:23" x14ac:dyDescent="0.3">
      <c r="A1855" t="s">
        <v>9</v>
      </c>
      <c r="B1855" t="s">
        <v>570</v>
      </c>
      <c r="C1855">
        <v>109</v>
      </c>
      <c r="D1855">
        <v>51019112</v>
      </c>
      <c r="E1855" s="3">
        <f t="shared" si="110"/>
        <v>51.019112</v>
      </c>
      <c r="F1855" t="s">
        <v>134</v>
      </c>
      <c r="G1855" t="s">
        <v>205</v>
      </c>
      <c r="H1855" t="s">
        <v>1787</v>
      </c>
      <c r="N1855" t="s">
        <v>3651</v>
      </c>
      <c r="O1855" t="s">
        <v>12</v>
      </c>
      <c r="P1855" t="s">
        <v>13</v>
      </c>
      <c r="Q1855" t="s">
        <v>24</v>
      </c>
      <c r="R1855" s="3">
        <f t="shared" si="111"/>
        <v>50</v>
      </c>
      <c r="S1855">
        <v>50000000</v>
      </c>
      <c r="T1855">
        <v>2005</v>
      </c>
      <c r="U1855">
        <v>6.8</v>
      </c>
      <c r="V1855" s="3">
        <f t="shared" si="112"/>
        <v>1.0191119999999998</v>
      </c>
      <c r="W1855" s="3"/>
    </row>
    <row r="1856" spans="1:23" x14ac:dyDescent="0.3">
      <c r="A1856" t="s">
        <v>9</v>
      </c>
      <c r="B1856" t="s">
        <v>573</v>
      </c>
      <c r="C1856">
        <v>105</v>
      </c>
      <c r="D1856">
        <v>34014398</v>
      </c>
      <c r="E1856" s="3">
        <f t="shared" si="110"/>
        <v>34.014398</v>
      </c>
      <c r="F1856" t="s">
        <v>171</v>
      </c>
      <c r="G1856" t="s">
        <v>134</v>
      </c>
      <c r="H1856" t="s">
        <v>1792</v>
      </c>
      <c r="I1856" t="s">
        <v>356</v>
      </c>
      <c r="J1856" t="s">
        <v>918</v>
      </c>
      <c r="N1856" t="s">
        <v>3652</v>
      </c>
      <c r="O1856" t="s">
        <v>12</v>
      </c>
      <c r="P1856" t="s">
        <v>113</v>
      </c>
      <c r="Q1856" t="s">
        <v>90</v>
      </c>
      <c r="R1856" s="3">
        <f t="shared" si="111"/>
        <v>33</v>
      </c>
      <c r="S1856">
        <v>33000000</v>
      </c>
      <c r="T1856">
        <v>2006</v>
      </c>
      <c r="U1856">
        <v>5.6</v>
      </c>
      <c r="V1856" s="3">
        <f t="shared" si="112"/>
        <v>1.0143979999999999</v>
      </c>
      <c r="W1856" s="3"/>
    </row>
    <row r="1857" spans="1:23" x14ac:dyDescent="0.3">
      <c r="A1857" t="s">
        <v>9</v>
      </c>
      <c r="B1857" t="s">
        <v>703</v>
      </c>
      <c r="C1857">
        <v>88</v>
      </c>
      <c r="D1857">
        <v>25003072</v>
      </c>
      <c r="E1857" s="3">
        <f t="shared" si="110"/>
        <v>25.003072</v>
      </c>
      <c r="F1857" t="s">
        <v>205</v>
      </c>
      <c r="G1857" t="s">
        <v>620</v>
      </c>
      <c r="N1857" t="s">
        <v>3653</v>
      </c>
      <c r="O1857" t="s">
        <v>12</v>
      </c>
      <c r="P1857" t="s">
        <v>13</v>
      </c>
      <c r="Q1857" t="s">
        <v>90</v>
      </c>
      <c r="R1857" s="3">
        <f t="shared" si="111"/>
        <v>24</v>
      </c>
      <c r="S1857">
        <v>24000000</v>
      </c>
      <c r="T1857">
        <v>2010</v>
      </c>
      <c r="U1857">
        <v>5.5</v>
      </c>
      <c r="V1857" s="3">
        <f t="shared" si="112"/>
        <v>1.0030719999999995</v>
      </c>
      <c r="W1857" s="3"/>
    </row>
    <row r="1858" spans="1:23" x14ac:dyDescent="0.3">
      <c r="A1858" t="s">
        <v>9</v>
      </c>
      <c r="B1858" t="s">
        <v>1673</v>
      </c>
      <c r="C1858">
        <v>85</v>
      </c>
      <c r="D1858">
        <v>2199853</v>
      </c>
      <c r="E1858" s="3">
        <f t="shared" ref="E1858:E1921" si="113">D1858/1000000</f>
        <v>2.1998530000000001</v>
      </c>
      <c r="F1858" t="s">
        <v>205</v>
      </c>
      <c r="G1858" t="s">
        <v>356</v>
      </c>
      <c r="N1858" t="s">
        <v>3654</v>
      </c>
      <c r="O1858" t="s">
        <v>12</v>
      </c>
      <c r="P1858" t="s">
        <v>13</v>
      </c>
      <c r="Q1858" t="s">
        <v>90</v>
      </c>
      <c r="R1858" s="3">
        <f t="shared" ref="R1858:R1921" si="114">S1858/1000000</f>
        <v>1.2</v>
      </c>
      <c r="S1858">
        <v>1200000</v>
      </c>
      <c r="T1858">
        <v>1999</v>
      </c>
      <c r="U1858">
        <v>6.6</v>
      </c>
      <c r="V1858" s="3">
        <f t="shared" ref="V1858:V1921" si="115">E1858-R1858</f>
        <v>0.9998530000000001</v>
      </c>
      <c r="W1858" s="3"/>
    </row>
    <row r="1859" spans="1:23" x14ac:dyDescent="0.3">
      <c r="A1859" t="s">
        <v>9</v>
      </c>
      <c r="B1859" t="s">
        <v>309</v>
      </c>
      <c r="C1859">
        <v>91</v>
      </c>
      <c r="D1859">
        <v>1229197</v>
      </c>
      <c r="E1859" s="3">
        <f t="shared" si="113"/>
        <v>1.2291970000000001</v>
      </c>
      <c r="F1859" t="s">
        <v>134</v>
      </c>
      <c r="G1859" t="s">
        <v>205</v>
      </c>
      <c r="H1859" t="s">
        <v>1786</v>
      </c>
      <c r="N1859" t="s">
        <v>3655</v>
      </c>
      <c r="O1859" t="s">
        <v>12</v>
      </c>
      <c r="P1859" t="s">
        <v>17</v>
      </c>
      <c r="Q1859" t="s">
        <v>24</v>
      </c>
      <c r="R1859" s="3">
        <f t="shared" si="114"/>
        <v>0.229575</v>
      </c>
      <c r="S1859">
        <v>229575</v>
      </c>
      <c r="T1859">
        <v>1975</v>
      </c>
      <c r="U1859">
        <v>8.3000000000000007</v>
      </c>
      <c r="V1859" s="3">
        <f t="shared" si="115"/>
        <v>0.99962200000000012</v>
      </c>
      <c r="W1859" s="3"/>
    </row>
    <row r="1860" spans="1:23" x14ac:dyDescent="0.3">
      <c r="A1860" t="s">
        <v>9</v>
      </c>
      <c r="B1860" t="s">
        <v>793</v>
      </c>
      <c r="C1860">
        <v>102</v>
      </c>
      <c r="D1860">
        <v>1281176</v>
      </c>
      <c r="E1860" s="3">
        <f t="shared" si="113"/>
        <v>1.2811760000000001</v>
      </c>
      <c r="F1860" t="s">
        <v>205</v>
      </c>
      <c r="G1860" t="s">
        <v>356</v>
      </c>
      <c r="N1860" t="s">
        <v>3656</v>
      </c>
      <c r="O1860" t="s">
        <v>12</v>
      </c>
      <c r="P1860" t="s">
        <v>13</v>
      </c>
      <c r="Q1860" t="s">
        <v>14</v>
      </c>
      <c r="R1860" s="3">
        <f t="shared" si="114"/>
        <v>0.312</v>
      </c>
      <c r="S1860">
        <v>312000</v>
      </c>
      <c r="T1860">
        <v>1999</v>
      </c>
      <c r="U1860">
        <v>6.7</v>
      </c>
      <c r="V1860" s="3">
        <f t="shared" si="115"/>
        <v>0.96917600000000004</v>
      </c>
      <c r="W1860" s="3"/>
    </row>
    <row r="1861" spans="1:23" x14ac:dyDescent="0.3">
      <c r="A1861" t="s">
        <v>9</v>
      </c>
      <c r="B1861" t="s">
        <v>1467</v>
      </c>
      <c r="C1861">
        <v>84</v>
      </c>
      <c r="D1861">
        <v>1950218</v>
      </c>
      <c r="E1861" s="3">
        <f t="shared" si="113"/>
        <v>1.950218</v>
      </c>
      <c r="F1861" t="s">
        <v>205</v>
      </c>
      <c r="G1861" t="s">
        <v>356</v>
      </c>
      <c r="N1861" t="s">
        <v>3657</v>
      </c>
      <c r="O1861" t="s">
        <v>12</v>
      </c>
      <c r="P1861" t="s">
        <v>13</v>
      </c>
      <c r="Q1861" t="s">
        <v>90</v>
      </c>
      <c r="R1861" s="3">
        <f t="shared" si="114"/>
        <v>1</v>
      </c>
      <c r="S1861">
        <v>1000000</v>
      </c>
      <c r="T1861">
        <v>1997</v>
      </c>
      <c r="U1861">
        <v>5.6</v>
      </c>
      <c r="V1861" s="3">
        <f t="shared" si="115"/>
        <v>0.95021800000000001</v>
      </c>
      <c r="W1861" s="3"/>
    </row>
    <row r="1862" spans="1:23" x14ac:dyDescent="0.3">
      <c r="A1862" t="s">
        <v>9</v>
      </c>
      <c r="B1862" t="s">
        <v>544</v>
      </c>
      <c r="C1862">
        <v>100</v>
      </c>
      <c r="D1862">
        <v>12902790</v>
      </c>
      <c r="E1862" s="3">
        <f t="shared" si="113"/>
        <v>12.90279</v>
      </c>
      <c r="F1862" t="s">
        <v>205</v>
      </c>
      <c r="G1862" t="s">
        <v>356</v>
      </c>
      <c r="H1862" t="s">
        <v>1788</v>
      </c>
      <c r="N1862" t="s">
        <v>3658</v>
      </c>
      <c r="O1862" t="s">
        <v>12</v>
      </c>
      <c r="P1862" t="s">
        <v>13</v>
      </c>
      <c r="Q1862" t="s">
        <v>90</v>
      </c>
      <c r="R1862" s="3">
        <f t="shared" si="114"/>
        <v>12</v>
      </c>
      <c r="S1862">
        <v>12000000</v>
      </c>
      <c r="T1862">
        <v>1998</v>
      </c>
      <c r="U1862">
        <v>6.6</v>
      </c>
      <c r="V1862" s="3">
        <f t="shared" si="115"/>
        <v>0.90278999999999954</v>
      </c>
      <c r="W1862" s="3"/>
    </row>
    <row r="1863" spans="1:23" x14ac:dyDescent="0.3">
      <c r="A1863" t="s">
        <v>9</v>
      </c>
      <c r="B1863" t="s">
        <v>1583</v>
      </c>
      <c r="C1863">
        <v>98</v>
      </c>
      <c r="D1863">
        <v>3902679</v>
      </c>
      <c r="E1863" s="3">
        <f t="shared" si="113"/>
        <v>3.902679</v>
      </c>
      <c r="F1863" t="s">
        <v>1786</v>
      </c>
      <c r="G1863" t="s">
        <v>620</v>
      </c>
      <c r="N1863" t="s">
        <v>3659</v>
      </c>
      <c r="O1863" t="s">
        <v>12</v>
      </c>
      <c r="P1863" t="s">
        <v>13</v>
      </c>
      <c r="Q1863" t="s">
        <v>90</v>
      </c>
      <c r="R1863" s="3">
        <f t="shared" si="114"/>
        <v>3</v>
      </c>
      <c r="S1863">
        <v>3000000</v>
      </c>
      <c r="T1863">
        <v>1993</v>
      </c>
      <c r="U1863">
        <v>5.3</v>
      </c>
      <c r="V1863" s="3">
        <f t="shared" si="115"/>
        <v>0.90267900000000001</v>
      </c>
      <c r="W1863" s="3"/>
    </row>
    <row r="1864" spans="1:23" x14ac:dyDescent="0.3">
      <c r="A1864" t="s">
        <v>9</v>
      </c>
      <c r="B1864" t="s">
        <v>1218</v>
      </c>
      <c r="C1864">
        <v>110</v>
      </c>
      <c r="D1864">
        <v>2365931</v>
      </c>
      <c r="E1864" s="3">
        <f t="shared" si="113"/>
        <v>2.3659309999999998</v>
      </c>
      <c r="F1864" t="s">
        <v>205</v>
      </c>
      <c r="G1864" t="s">
        <v>1792</v>
      </c>
      <c r="H1864" t="s">
        <v>356</v>
      </c>
      <c r="I1864" t="s">
        <v>1788</v>
      </c>
      <c r="N1864" t="s">
        <v>3660</v>
      </c>
      <c r="O1864" t="s">
        <v>12</v>
      </c>
      <c r="P1864" t="s">
        <v>13</v>
      </c>
      <c r="Q1864" t="s">
        <v>90</v>
      </c>
      <c r="R1864" s="3">
        <f t="shared" si="114"/>
        <v>1.5</v>
      </c>
      <c r="S1864">
        <v>1500000</v>
      </c>
      <c r="T1864">
        <v>1998</v>
      </c>
      <c r="U1864">
        <v>7.5</v>
      </c>
      <c r="V1864" s="3">
        <f t="shared" si="115"/>
        <v>0.86593099999999978</v>
      </c>
      <c r="W1864" s="3"/>
    </row>
    <row r="1865" spans="1:23" x14ac:dyDescent="0.3">
      <c r="A1865" t="s">
        <v>9</v>
      </c>
      <c r="B1865" t="s">
        <v>1444</v>
      </c>
      <c r="C1865">
        <v>101</v>
      </c>
      <c r="D1865">
        <v>6851636</v>
      </c>
      <c r="E1865" s="3">
        <f t="shared" si="113"/>
        <v>6.8516360000000001</v>
      </c>
      <c r="F1865" t="s">
        <v>205</v>
      </c>
      <c r="G1865" t="s">
        <v>356</v>
      </c>
      <c r="H1865" t="s">
        <v>1788</v>
      </c>
      <c r="N1865" t="s">
        <v>3661</v>
      </c>
      <c r="O1865" t="s">
        <v>12</v>
      </c>
      <c r="P1865" t="s">
        <v>13</v>
      </c>
      <c r="Q1865" t="s">
        <v>90</v>
      </c>
      <c r="R1865" s="3">
        <f t="shared" si="114"/>
        <v>6</v>
      </c>
      <c r="S1865">
        <v>6000000</v>
      </c>
      <c r="T1865">
        <v>1999</v>
      </c>
      <c r="U1865">
        <v>5.9</v>
      </c>
      <c r="V1865" s="3">
        <f t="shared" si="115"/>
        <v>0.85163600000000006</v>
      </c>
      <c r="W1865" s="3"/>
    </row>
    <row r="1866" spans="1:23" x14ac:dyDescent="0.3">
      <c r="A1866" t="s">
        <v>9</v>
      </c>
      <c r="B1866" t="s">
        <v>589</v>
      </c>
      <c r="C1866">
        <v>118</v>
      </c>
      <c r="D1866">
        <v>44834712</v>
      </c>
      <c r="E1866" s="3">
        <f t="shared" si="113"/>
        <v>44.834712000000003</v>
      </c>
      <c r="F1866" t="s">
        <v>356</v>
      </c>
      <c r="G1866" t="s">
        <v>918</v>
      </c>
      <c r="N1866" t="s">
        <v>3662</v>
      </c>
      <c r="O1866" t="s">
        <v>12</v>
      </c>
      <c r="P1866" t="s">
        <v>13</v>
      </c>
      <c r="Q1866" t="s">
        <v>90</v>
      </c>
      <c r="R1866" s="3">
        <f t="shared" si="114"/>
        <v>44</v>
      </c>
      <c r="S1866">
        <v>44000000</v>
      </c>
      <c r="T1866">
        <v>1996</v>
      </c>
      <c r="U1866">
        <v>5.6</v>
      </c>
      <c r="V1866" s="3">
        <f t="shared" si="115"/>
        <v>0.83471200000000323</v>
      </c>
      <c r="W1866" s="3"/>
    </row>
    <row r="1867" spans="1:23" x14ac:dyDescent="0.3">
      <c r="A1867" t="s">
        <v>9</v>
      </c>
      <c r="B1867" t="s">
        <v>1237</v>
      </c>
      <c r="C1867">
        <v>89</v>
      </c>
      <c r="D1867">
        <v>3325638</v>
      </c>
      <c r="E1867" s="3">
        <f t="shared" si="113"/>
        <v>3.3256380000000001</v>
      </c>
      <c r="F1867" t="s">
        <v>205</v>
      </c>
      <c r="G1867" t="s">
        <v>1792</v>
      </c>
      <c r="H1867" t="s">
        <v>356</v>
      </c>
      <c r="I1867" t="s">
        <v>1787</v>
      </c>
      <c r="N1867" t="s">
        <v>3663</v>
      </c>
      <c r="O1867" t="s">
        <v>12</v>
      </c>
      <c r="P1867" t="s">
        <v>13</v>
      </c>
      <c r="Q1867" t="s">
        <v>14</v>
      </c>
      <c r="R1867" s="3">
        <f t="shared" si="114"/>
        <v>2.5</v>
      </c>
      <c r="S1867">
        <v>2500000</v>
      </c>
      <c r="T1867">
        <v>2012</v>
      </c>
      <c r="U1867">
        <v>7.1</v>
      </c>
      <c r="V1867" s="3">
        <f t="shared" si="115"/>
        <v>0.82563800000000009</v>
      </c>
      <c r="W1867" s="3"/>
    </row>
    <row r="1868" spans="1:23" x14ac:dyDescent="0.3">
      <c r="A1868" t="s">
        <v>9</v>
      </c>
      <c r="B1868" t="s">
        <v>1226</v>
      </c>
      <c r="C1868">
        <v>89</v>
      </c>
      <c r="D1868">
        <v>10824921</v>
      </c>
      <c r="E1868" s="3">
        <f t="shared" si="113"/>
        <v>10.824921</v>
      </c>
      <c r="F1868" t="s">
        <v>205</v>
      </c>
      <c r="N1868" t="s">
        <v>3664</v>
      </c>
      <c r="O1868" t="s">
        <v>12</v>
      </c>
      <c r="P1868" t="s">
        <v>13</v>
      </c>
      <c r="Q1868" t="s">
        <v>90</v>
      </c>
      <c r="R1868" s="3">
        <f t="shared" si="114"/>
        <v>10</v>
      </c>
      <c r="S1868">
        <v>10000000</v>
      </c>
      <c r="T1868">
        <v>1999</v>
      </c>
      <c r="U1868">
        <v>7.8</v>
      </c>
      <c r="V1868" s="3">
        <f t="shared" si="115"/>
        <v>0.82492099999999979</v>
      </c>
      <c r="W1868" s="3"/>
    </row>
    <row r="1869" spans="1:23" x14ac:dyDescent="0.3">
      <c r="A1869" t="s">
        <v>9</v>
      </c>
      <c r="B1869" t="s">
        <v>518</v>
      </c>
      <c r="C1869">
        <v>128</v>
      </c>
      <c r="D1869">
        <v>50815288</v>
      </c>
      <c r="E1869" s="3">
        <f t="shared" si="113"/>
        <v>50.815288000000002</v>
      </c>
      <c r="F1869" t="s">
        <v>356</v>
      </c>
      <c r="G1869" t="s">
        <v>918</v>
      </c>
      <c r="N1869" t="s">
        <v>3665</v>
      </c>
      <c r="O1869" t="s">
        <v>12</v>
      </c>
      <c r="P1869" t="s">
        <v>13</v>
      </c>
      <c r="Q1869" t="s">
        <v>90</v>
      </c>
      <c r="R1869" s="3">
        <f t="shared" si="114"/>
        <v>50</v>
      </c>
      <c r="S1869">
        <v>50000000</v>
      </c>
      <c r="T1869">
        <v>2005</v>
      </c>
      <c r="U1869">
        <v>7</v>
      </c>
      <c r="V1869" s="3">
        <f t="shared" si="115"/>
        <v>0.81528800000000246</v>
      </c>
      <c r="W1869" s="3"/>
    </row>
    <row r="1870" spans="1:23" x14ac:dyDescent="0.3">
      <c r="A1870" t="s">
        <v>9</v>
      </c>
      <c r="B1870" t="s">
        <v>1764</v>
      </c>
      <c r="C1870">
        <v>106</v>
      </c>
      <c r="D1870">
        <v>1027119</v>
      </c>
      <c r="E1870" s="3">
        <f t="shared" si="113"/>
        <v>1.0271189999999999</v>
      </c>
      <c r="F1870" t="s">
        <v>356</v>
      </c>
      <c r="N1870" t="s">
        <v>3666</v>
      </c>
      <c r="O1870" t="s">
        <v>12</v>
      </c>
      <c r="P1870" t="s">
        <v>13</v>
      </c>
      <c r="Q1870" t="s">
        <v>90</v>
      </c>
      <c r="R1870" s="3">
        <f t="shared" si="114"/>
        <v>0.22500000000000001</v>
      </c>
      <c r="S1870">
        <v>225000</v>
      </c>
      <c r="T1870">
        <v>2000</v>
      </c>
      <c r="U1870">
        <v>7</v>
      </c>
      <c r="V1870" s="3">
        <f t="shared" si="115"/>
        <v>0.80211899999999992</v>
      </c>
      <c r="W1870" s="3"/>
    </row>
    <row r="1871" spans="1:23" x14ac:dyDescent="0.3">
      <c r="A1871" t="s">
        <v>9</v>
      </c>
      <c r="B1871" t="s">
        <v>819</v>
      </c>
      <c r="C1871">
        <v>96</v>
      </c>
      <c r="D1871">
        <v>1050600</v>
      </c>
      <c r="E1871" s="3">
        <f t="shared" si="113"/>
        <v>1.0506</v>
      </c>
      <c r="F1871" t="s">
        <v>205</v>
      </c>
      <c r="G1871" t="s">
        <v>356</v>
      </c>
      <c r="N1871" t="s">
        <v>3667</v>
      </c>
      <c r="O1871" t="s">
        <v>12</v>
      </c>
      <c r="P1871" t="s">
        <v>13</v>
      </c>
      <c r="Q1871" t="s">
        <v>90</v>
      </c>
      <c r="R1871" s="3">
        <f t="shared" si="114"/>
        <v>0.25</v>
      </c>
      <c r="S1871">
        <v>250000</v>
      </c>
      <c r="T1871">
        <v>2000</v>
      </c>
      <c r="U1871">
        <v>6.6</v>
      </c>
      <c r="V1871" s="3">
        <f t="shared" si="115"/>
        <v>0.80059999999999998</v>
      </c>
      <c r="W1871" s="3"/>
    </row>
    <row r="1872" spans="1:23" x14ac:dyDescent="0.3">
      <c r="A1872" t="s">
        <v>9</v>
      </c>
      <c r="B1872" t="s">
        <v>1041</v>
      </c>
      <c r="C1872">
        <v>93</v>
      </c>
      <c r="D1872">
        <v>3500000</v>
      </c>
      <c r="E1872" s="3">
        <f t="shared" si="113"/>
        <v>3.5</v>
      </c>
      <c r="F1872" t="s">
        <v>171</v>
      </c>
      <c r="G1872" t="s">
        <v>620</v>
      </c>
      <c r="H1872" t="s">
        <v>1788</v>
      </c>
      <c r="I1872" t="s">
        <v>1787</v>
      </c>
      <c r="J1872" t="s">
        <v>918</v>
      </c>
      <c r="N1872" t="s">
        <v>3668</v>
      </c>
      <c r="O1872" t="s">
        <v>12</v>
      </c>
      <c r="P1872" t="s">
        <v>13</v>
      </c>
      <c r="Q1872" t="s">
        <v>90</v>
      </c>
      <c r="R1872" s="3">
        <f t="shared" si="114"/>
        <v>2.7</v>
      </c>
      <c r="S1872">
        <v>2700000</v>
      </c>
      <c r="T1872">
        <v>1986</v>
      </c>
      <c r="U1872">
        <v>5.9</v>
      </c>
      <c r="V1872" s="3">
        <f t="shared" si="115"/>
        <v>0.79999999999999982</v>
      </c>
      <c r="W1872" s="3"/>
    </row>
    <row r="1873" spans="1:23" x14ac:dyDescent="0.3">
      <c r="A1873" t="s">
        <v>9</v>
      </c>
      <c r="B1873" t="s">
        <v>283</v>
      </c>
      <c r="C1873">
        <v>101</v>
      </c>
      <c r="D1873">
        <v>22294341</v>
      </c>
      <c r="E1873" s="3">
        <f t="shared" si="113"/>
        <v>22.294340999999999</v>
      </c>
      <c r="F1873" t="s">
        <v>134</v>
      </c>
      <c r="G1873" t="s">
        <v>205</v>
      </c>
      <c r="N1873" t="s">
        <v>3669</v>
      </c>
      <c r="O1873" t="s">
        <v>12</v>
      </c>
      <c r="P1873" t="s">
        <v>13</v>
      </c>
      <c r="Q1873" t="s">
        <v>14</v>
      </c>
      <c r="R1873" s="3">
        <f t="shared" si="114"/>
        <v>21.5</v>
      </c>
      <c r="S1873">
        <v>21500000</v>
      </c>
      <c r="T1873">
        <v>1996</v>
      </c>
      <c r="U1873">
        <v>6.5</v>
      </c>
      <c r="V1873" s="3">
        <f t="shared" si="115"/>
        <v>0.7943409999999993</v>
      </c>
      <c r="W1873" s="3"/>
    </row>
    <row r="1874" spans="1:23" x14ac:dyDescent="0.3">
      <c r="A1874" t="s">
        <v>9</v>
      </c>
      <c r="B1874" t="s">
        <v>1627</v>
      </c>
      <c r="C1874">
        <v>90</v>
      </c>
      <c r="D1874">
        <v>2283276</v>
      </c>
      <c r="E1874" s="3">
        <f t="shared" si="113"/>
        <v>2.2832759999999999</v>
      </c>
      <c r="F1874" t="s">
        <v>1790</v>
      </c>
      <c r="G1874" t="s">
        <v>1793</v>
      </c>
      <c r="H1874" t="s">
        <v>20</v>
      </c>
      <c r="I1874" t="s">
        <v>356</v>
      </c>
      <c r="J1874" t="s">
        <v>1794</v>
      </c>
      <c r="K1874" t="s">
        <v>1795</v>
      </c>
      <c r="N1874" t="s">
        <v>3670</v>
      </c>
      <c r="O1874" t="s">
        <v>1016</v>
      </c>
      <c r="P1874" t="s">
        <v>1628</v>
      </c>
      <c r="Q1874" t="s">
        <v>90</v>
      </c>
      <c r="R1874" s="3">
        <f t="shared" si="114"/>
        <v>1.5</v>
      </c>
      <c r="S1874">
        <v>1500000</v>
      </c>
      <c r="T1874">
        <v>2008</v>
      </c>
      <c r="U1874">
        <v>8</v>
      </c>
      <c r="V1874" s="3">
        <f t="shared" si="115"/>
        <v>0.78327599999999986</v>
      </c>
      <c r="W1874" s="3"/>
    </row>
    <row r="1875" spans="1:23" x14ac:dyDescent="0.3">
      <c r="A1875" t="s">
        <v>9</v>
      </c>
      <c r="B1875" t="s">
        <v>844</v>
      </c>
      <c r="C1875">
        <v>118</v>
      </c>
      <c r="D1875">
        <v>26761283</v>
      </c>
      <c r="E1875" s="3">
        <f t="shared" si="113"/>
        <v>26.761282999999999</v>
      </c>
      <c r="F1875" t="s">
        <v>356</v>
      </c>
      <c r="G1875" t="s">
        <v>1788</v>
      </c>
      <c r="N1875" t="s">
        <v>3671</v>
      </c>
      <c r="O1875" t="s">
        <v>12</v>
      </c>
      <c r="P1875" t="s">
        <v>13</v>
      </c>
      <c r="Q1875" t="s">
        <v>14</v>
      </c>
      <c r="R1875" s="3">
        <f t="shared" si="114"/>
        <v>26</v>
      </c>
      <c r="S1875">
        <v>26000000</v>
      </c>
      <c r="T1875">
        <v>2014</v>
      </c>
      <c r="U1875">
        <v>6.7</v>
      </c>
      <c r="V1875" s="3">
        <f t="shared" si="115"/>
        <v>0.76128299999999882</v>
      </c>
      <c r="W1875" s="3"/>
    </row>
    <row r="1876" spans="1:23" x14ac:dyDescent="0.3">
      <c r="A1876" t="s">
        <v>9</v>
      </c>
      <c r="B1876" t="s">
        <v>823</v>
      </c>
      <c r="C1876">
        <v>103</v>
      </c>
      <c r="D1876">
        <v>28751715</v>
      </c>
      <c r="E1876" s="3">
        <f t="shared" si="113"/>
        <v>28.751715000000001</v>
      </c>
      <c r="F1876" t="s">
        <v>171</v>
      </c>
      <c r="G1876" t="s">
        <v>205</v>
      </c>
      <c r="H1876" t="s">
        <v>1792</v>
      </c>
      <c r="N1876" t="s">
        <v>3672</v>
      </c>
      <c r="O1876" t="s">
        <v>12</v>
      </c>
      <c r="P1876" t="s">
        <v>13</v>
      </c>
      <c r="Q1876" t="s">
        <v>90</v>
      </c>
      <c r="R1876" s="3">
        <f t="shared" si="114"/>
        <v>28</v>
      </c>
      <c r="S1876">
        <v>28000000</v>
      </c>
      <c r="T1876">
        <v>2013</v>
      </c>
      <c r="U1876">
        <v>6.6</v>
      </c>
      <c r="V1876" s="3">
        <f t="shared" si="115"/>
        <v>0.7517150000000008</v>
      </c>
      <c r="W1876" s="3"/>
    </row>
    <row r="1877" spans="1:23" x14ac:dyDescent="0.3">
      <c r="A1877" t="s">
        <v>9</v>
      </c>
      <c r="B1877" t="s">
        <v>467</v>
      </c>
      <c r="C1877">
        <v>91</v>
      </c>
      <c r="D1877">
        <v>55747724</v>
      </c>
      <c r="E1877" s="3">
        <f t="shared" si="113"/>
        <v>55.747723999999998</v>
      </c>
      <c r="F1877" t="s">
        <v>134</v>
      </c>
      <c r="G1877" t="s">
        <v>1790</v>
      </c>
      <c r="H1877" t="s">
        <v>205</v>
      </c>
      <c r="I1877" t="s">
        <v>1789</v>
      </c>
      <c r="N1877" t="s">
        <v>3673</v>
      </c>
      <c r="O1877" t="s">
        <v>12</v>
      </c>
      <c r="P1877" t="s">
        <v>13</v>
      </c>
      <c r="Q1877" t="s">
        <v>24</v>
      </c>
      <c r="R1877" s="3">
        <f t="shared" si="114"/>
        <v>55</v>
      </c>
      <c r="S1877">
        <v>55000000</v>
      </c>
      <c r="T1877">
        <v>2013</v>
      </c>
      <c r="U1877">
        <v>5.9</v>
      </c>
      <c r="V1877" s="3">
        <f t="shared" si="115"/>
        <v>0.74772399999999806</v>
      </c>
      <c r="W1877" s="3"/>
    </row>
    <row r="1878" spans="1:23" x14ac:dyDescent="0.3">
      <c r="A1878" t="s">
        <v>9</v>
      </c>
      <c r="B1878" t="s">
        <v>1767</v>
      </c>
      <c r="C1878">
        <v>89</v>
      </c>
      <c r="D1878">
        <v>925402</v>
      </c>
      <c r="E1878" s="3">
        <f t="shared" si="113"/>
        <v>0.92540199999999995</v>
      </c>
      <c r="F1878" t="s">
        <v>356</v>
      </c>
      <c r="G1878" t="s">
        <v>1789</v>
      </c>
      <c r="N1878" t="s">
        <v>3674</v>
      </c>
      <c r="O1878" t="s">
        <v>1716</v>
      </c>
      <c r="P1878" t="s">
        <v>1183</v>
      </c>
      <c r="Q1878" t="s">
        <v>24</v>
      </c>
      <c r="R1878" s="3">
        <f t="shared" si="114"/>
        <v>0.18</v>
      </c>
      <c r="S1878">
        <v>180000</v>
      </c>
      <c r="T1878">
        <v>1997</v>
      </c>
      <c r="U1878">
        <v>8.5</v>
      </c>
      <c r="V1878" s="3">
        <f t="shared" si="115"/>
        <v>0.7454019999999999</v>
      </c>
      <c r="W1878" s="3"/>
    </row>
    <row r="1879" spans="1:23" x14ac:dyDescent="0.3">
      <c r="A1879" t="s">
        <v>9</v>
      </c>
      <c r="B1879" t="s">
        <v>1695</v>
      </c>
      <c r="C1879">
        <v>94</v>
      </c>
      <c r="D1879">
        <v>1744858</v>
      </c>
      <c r="E1879" s="3">
        <f t="shared" si="113"/>
        <v>1.744858</v>
      </c>
      <c r="F1879" t="s">
        <v>205</v>
      </c>
      <c r="G1879" t="s">
        <v>356</v>
      </c>
      <c r="H1879" t="s">
        <v>1788</v>
      </c>
      <c r="I1879" t="s">
        <v>1797</v>
      </c>
      <c r="N1879" t="s">
        <v>3675</v>
      </c>
      <c r="O1879" t="s">
        <v>12</v>
      </c>
      <c r="P1879" t="s">
        <v>13</v>
      </c>
      <c r="Q1879" t="s">
        <v>90</v>
      </c>
      <c r="R1879" s="3">
        <f t="shared" si="114"/>
        <v>1</v>
      </c>
      <c r="S1879">
        <v>1000000</v>
      </c>
      <c r="T1879">
        <v>2000</v>
      </c>
      <c r="U1879">
        <v>7</v>
      </c>
      <c r="V1879" s="3">
        <f t="shared" si="115"/>
        <v>0.74485800000000002</v>
      </c>
      <c r="W1879" s="3"/>
    </row>
    <row r="1880" spans="1:23" x14ac:dyDescent="0.3">
      <c r="A1880" t="s">
        <v>9</v>
      </c>
      <c r="B1880" t="s">
        <v>1027</v>
      </c>
      <c r="C1880">
        <v>109</v>
      </c>
      <c r="D1880">
        <v>2706659</v>
      </c>
      <c r="E1880" s="3">
        <f t="shared" si="113"/>
        <v>2.7066590000000001</v>
      </c>
      <c r="F1880" t="s">
        <v>205</v>
      </c>
      <c r="G1880" t="s">
        <v>356</v>
      </c>
      <c r="N1880" t="s">
        <v>3676</v>
      </c>
      <c r="O1880" t="s">
        <v>12</v>
      </c>
      <c r="P1880" t="s">
        <v>17</v>
      </c>
      <c r="Q1880" t="s">
        <v>90</v>
      </c>
      <c r="R1880" s="3">
        <f t="shared" si="114"/>
        <v>2</v>
      </c>
      <c r="S1880">
        <v>2000000</v>
      </c>
      <c r="T1880">
        <v>2006</v>
      </c>
      <c r="U1880">
        <v>6.9</v>
      </c>
      <c r="V1880" s="3">
        <f t="shared" si="115"/>
        <v>0.70665900000000015</v>
      </c>
      <c r="W1880" s="3"/>
    </row>
    <row r="1881" spans="1:23" x14ac:dyDescent="0.3">
      <c r="A1881" t="s">
        <v>9</v>
      </c>
      <c r="B1881" t="s">
        <v>657</v>
      </c>
      <c r="C1881">
        <v>98</v>
      </c>
      <c r="D1881">
        <v>32701088</v>
      </c>
      <c r="E1881" s="3">
        <f t="shared" si="113"/>
        <v>32.701087999999999</v>
      </c>
      <c r="F1881" t="s">
        <v>356</v>
      </c>
      <c r="G1881" t="s">
        <v>1789</v>
      </c>
      <c r="H1881" t="s">
        <v>1797</v>
      </c>
      <c r="N1881" t="s">
        <v>3677</v>
      </c>
      <c r="O1881" t="s">
        <v>12</v>
      </c>
      <c r="P1881" t="s">
        <v>13</v>
      </c>
      <c r="Q1881" t="s">
        <v>24</v>
      </c>
      <c r="R1881" s="3">
        <f t="shared" si="114"/>
        <v>32</v>
      </c>
      <c r="S1881">
        <v>32000000</v>
      </c>
      <c r="T1881">
        <v>2005</v>
      </c>
      <c r="U1881">
        <v>6.9</v>
      </c>
      <c r="V1881" s="3">
        <f t="shared" si="115"/>
        <v>0.7010879999999986</v>
      </c>
      <c r="W1881" s="3"/>
    </row>
    <row r="1882" spans="1:23" x14ac:dyDescent="0.3">
      <c r="A1882" t="s">
        <v>9</v>
      </c>
      <c r="B1882" t="s">
        <v>264</v>
      </c>
      <c r="C1882">
        <v>131</v>
      </c>
      <c r="D1882">
        <v>15700000</v>
      </c>
      <c r="E1882" s="3">
        <f t="shared" si="113"/>
        <v>15.7</v>
      </c>
      <c r="F1882" t="s">
        <v>356</v>
      </c>
      <c r="G1882" t="s">
        <v>1794</v>
      </c>
      <c r="H1882" t="s">
        <v>918</v>
      </c>
      <c r="I1882" t="s">
        <v>1795</v>
      </c>
      <c r="N1882" t="s">
        <v>3678</v>
      </c>
      <c r="O1882" t="s">
        <v>12</v>
      </c>
      <c r="P1882" t="s">
        <v>13</v>
      </c>
      <c r="Q1882" t="s">
        <v>90</v>
      </c>
      <c r="R1882" s="3">
        <f t="shared" si="114"/>
        <v>15</v>
      </c>
      <c r="S1882">
        <v>15000000</v>
      </c>
      <c r="T1882">
        <v>2008</v>
      </c>
      <c r="U1882">
        <v>7.6</v>
      </c>
      <c r="V1882" s="3">
        <f t="shared" si="115"/>
        <v>0.69999999999999929</v>
      </c>
      <c r="W1882" s="3"/>
    </row>
    <row r="1883" spans="1:23" x14ac:dyDescent="0.3">
      <c r="A1883" t="s">
        <v>9</v>
      </c>
      <c r="B1883" t="s">
        <v>733</v>
      </c>
      <c r="C1883">
        <v>140</v>
      </c>
      <c r="D1883">
        <v>33682273</v>
      </c>
      <c r="E1883" s="3">
        <f t="shared" si="113"/>
        <v>33.682273000000002</v>
      </c>
      <c r="F1883" t="s">
        <v>171</v>
      </c>
      <c r="G1883" t="s">
        <v>1792</v>
      </c>
      <c r="H1883" t="s">
        <v>356</v>
      </c>
      <c r="I1883" t="s">
        <v>918</v>
      </c>
      <c r="N1883" t="s">
        <v>3679</v>
      </c>
      <c r="O1883" t="s">
        <v>12</v>
      </c>
      <c r="P1883" t="s">
        <v>13</v>
      </c>
      <c r="Q1883" t="s">
        <v>90</v>
      </c>
      <c r="R1883" s="3">
        <f t="shared" si="114"/>
        <v>33</v>
      </c>
      <c r="S1883">
        <v>33000000</v>
      </c>
      <c r="T1883">
        <v>2004</v>
      </c>
      <c r="U1883">
        <v>6.5</v>
      </c>
      <c r="V1883" s="3">
        <f t="shared" si="115"/>
        <v>0.68227300000000213</v>
      </c>
      <c r="W1883" s="3"/>
    </row>
    <row r="1884" spans="1:23" x14ac:dyDescent="0.3">
      <c r="A1884" t="s">
        <v>9</v>
      </c>
      <c r="B1884" t="s">
        <v>1694</v>
      </c>
      <c r="C1884">
        <v>92</v>
      </c>
      <c r="D1884">
        <v>1677838</v>
      </c>
      <c r="E1884" s="3">
        <f t="shared" si="113"/>
        <v>1.6778379999999999</v>
      </c>
      <c r="F1884" t="s">
        <v>20</v>
      </c>
      <c r="N1884" t="s">
        <v>3680</v>
      </c>
      <c r="O1884" t="s">
        <v>12</v>
      </c>
      <c r="P1884" t="s">
        <v>13</v>
      </c>
      <c r="Q1884" t="s">
        <v>24</v>
      </c>
      <c r="R1884" s="3">
        <f t="shared" si="114"/>
        <v>1</v>
      </c>
      <c r="S1884">
        <v>1000000</v>
      </c>
      <c r="T1884">
        <v>2006</v>
      </c>
      <c r="U1884">
        <v>7.7</v>
      </c>
      <c r="V1884" s="3">
        <f t="shared" si="115"/>
        <v>0.67783799999999994</v>
      </c>
      <c r="W1884" s="3"/>
    </row>
    <row r="1885" spans="1:23" x14ac:dyDescent="0.3">
      <c r="A1885" t="s">
        <v>9</v>
      </c>
      <c r="B1885" t="s">
        <v>1447</v>
      </c>
      <c r="C1885">
        <v>104</v>
      </c>
      <c r="D1885">
        <v>6670712</v>
      </c>
      <c r="E1885" s="3">
        <f t="shared" si="113"/>
        <v>6.670712</v>
      </c>
      <c r="F1885" t="s">
        <v>205</v>
      </c>
      <c r="G1885" t="s">
        <v>356</v>
      </c>
      <c r="N1885" t="s">
        <v>3681</v>
      </c>
      <c r="O1885" t="s">
        <v>12</v>
      </c>
      <c r="P1885" t="s">
        <v>13</v>
      </c>
      <c r="Q1885" t="s">
        <v>14</v>
      </c>
      <c r="R1885" s="3">
        <f t="shared" si="114"/>
        <v>6</v>
      </c>
      <c r="S1885">
        <v>6000000</v>
      </c>
      <c r="T1885">
        <v>2009</v>
      </c>
      <c r="U1885">
        <v>7.4</v>
      </c>
      <c r="V1885" s="3">
        <f t="shared" si="115"/>
        <v>0.67071199999999997</v>
      </c>
      <c r="W1885" s="3"/>
    </row>
    <row r="1886" spans="1:23" x14ac:dyDescent="0.3">
      <c r="A1886" t="s">
        <v>9</v>
      </c>
      <c r="B1886" t="s">
        <v>1777</v>
      </c>
      <c r="C1886">
        <v>90</v>
      </c>
      <c r="D1886">
        <v>673780</v>
      </c>
      <c r="E1886" s="3">
        <f t="shared" si="113"/>
        <v>0.67378000000000005</v>
      </c>
      <c r="F1886" t="s">
        <v>356</v>
      </c>
      <c r="N1886" t="s">
        <v>3682</v>
      </c>
      <c r="O1886" t="s">
        <v>1716</v>
      </c>
      <c r="P1886" t="s">
        <v>1183</v>
      </c>
      <c r="Q1886" t="s">
        <v>482</v>
      </c>
      <c r="R1886" s="3">
        <f t="shared" si="114"/>
        <v>0.01</v>
      </c>
      <c r="S1886">
        <v>10000</v>
      </c>
      <c r="T1886">
        <v>2000</v>
      </c>
      <c r="U1886">
        <v>7.5</v>
      </c>
      <c r="V1886" s="3">
        <f t="shared" si="115"/>
        <v>0.66378000000000004</v>
      </c>
      <c r="W1886" s="3"/>
    </row>
    <row r="1887" spans="1:23" x14ac:dyDescent="0.3">
      <c r="A1887" t="s">
        <v>9</v>
      </c>
      <c r="B1887" t="s">
        <v>1632</v>
      </c>
      <c r="C1887">
        <v>80</v>
      </c>
      <c r="D1887">
        <v>856942</v>
      </c>
      <c r="E1887" s="3">
        <f t="shared" si="113"/>
        <v>0.85694199999999998</v>
      </c>
      <c r="F1887" t="s">
        <v>356</v>
      </c>
      <c r="N1887" t="s">
        <v>3683</v>
      </c>
      <c r="O1887" t="s">
        <v>12</v>
      </c>
      <c r="P1887" t="s">
        <v>13</v>
      </c>
      <c r="Q1887" t="s">
        <v>90</v>
      </c>
      <c r="R1887" s="3">
        <f t="shared" si="114"/>
        <v>0.2</v>
      </c>
      <c r="S1887">
        <v>200000</v>
      </c>
      <c r="T1887">
        <v>2008</v>
      </c>
      <c r="U1887">
        <v>7.1</v>
      </c>
      <c r="V1887" s="3">
        <f t="shared" si="115"/>
        <v>0.65694199999999991</v>
      </c>
      <c r="W1887" s="3"/>
    </row>
    <row r="1888" spans="1:23" x14ac:dyDescent="0.3">
      <c r="A1888" t="s">
        <v>9</v>
      </c>
      <c r="B1888" t="s">
        <v>1760</v>
      </c>
      <c r="C1888">
        <v>100</v>
      </c>
      <c r="D1888">
        <v>902835</v>
      </c>
      <c r="E1888" s="3">
        <f t="shared" si="113"/>
        <v>0.90283500000000005</v>
      </c>
      <c r="F1888" t="s">
        <v>205</v>
      </c>
      <c r="G1888" t="s">
        <v>356</v>
      </c>
      <c r="H1888" t="s">
        <v>1788</v>
      </c>
      <c r="N1888" t="s">
        <v>3684</v>
      </c>
      <c r="O1888" t="s">
        <v>12</v>
      </c>
      <c r="P1888" t="s">
        <v>13</v>
      </c>
      <c r="Q1888" t="s">
        <v>555</v>
      </c>
      <c r="R1888" s="3">
        <f t="shared" si="114"/>
        <v>0.25</v>
      </c>
      <c r="S1888">
        <v>250000</v>
      </c>
      <c r="T1888">
        <v>2001</v>
      </c>
      <c r="U1888">
        <v>6.7</v>
      </c>
      <c r="V1888" s="3">
        <f t="shared" si="115"/>
        <v>0.65283500000000005</v>
      </c>
      <c r="W1888" s="3"/>
    </row>
    <row r="1889" spans="1:23" x14ac:dyDescent="0.3">
      <c r="A1889" t="s">
        <v>9</v>
      </c>
      <c r="B1889" t="s">
        <v>867</v>
      </c>
      <c r="C1889">
        <v>88</v>
      </c>
      <c r="D1889">
        <v>25615792</v>
      </c>
      <c r="E1889" s="3">
        <f t="shared" si="113"/>
        <v>25.615791999999999</v>
      </c>
      <c r="F1889" t="s">
        <v>171</v>
      </c>
      <c r="G1889" t="s">
        <v>205</v>
      </c>
      <c r="H1889" t="s">
        <v>1798</v>
      </c>
      <c r="N1889" t="s">
        <v>3685</v>
      </c>
      <c r="O1889" t="s">
        <v>12</v>
      </c>
      <c r="P1889" t="s">
        <v>13</v>
      </c>
      <c r="Q1889" t="s">
        <v>14</v>
      </c>
      <c r="R1889" s="3">
        <f t="shared" si="114"/>
        <v>25</v>
      </c>
      <c r="S1889">
        <v>25000000</v>
      </c>
      <c r="T1889">
        <v>2009</v>
      </c>
      <c r="U1889">
        <v>3.5</v>
      </c>
      <c r="V1889" s="3">
        <f t="shared" si="115"/>
        <v>0.61579199999999901</v>
      </c>
      <c r="W1889" s="3"/>
    </row>
    <row r="1890" spans="1:23" x14ac:dyDescent="0.3">
      <c r="A1890" t="s">
        <v>9</v>
      </c>
      <c r="B1890" t="s">
        <v>1737</v>
      </c>
      <c r="C1890">
        <v>86</v>
      </c>
      <c r="D1890">
        <v>1114943</v>
      </c>
      <c r="E1890" s="3">
        <f t="shared" si="113"/>
        <v>1.114943</v>
      </c>
      <c r="F1890" t="s">
        <v>356</v>
      </c>
      <c r="G1890" t="s">
        <v>1798</v>
      </c>
      <c r="N1890" t="s">
        <v>3686</v>
      </c>
      <c r="O1890" t="s">
        <v>12</v>
      </c>
      <c r="P1890" t="s">
        <v>13</v>
      </c>
      <c r="Q1890" t="s">
        <v>90</v>
      </c>
      <c r="R1890" s="3">
        <f t="shared" si="114"/>
        <v>0.5</v>
      </c>
      <c r="S1890">
        <v>500000</v>
      </c>
      <c r="T1890">
        <v>2000</v>
      </c>
      <c r="U1890">
        <v>6.5</v>
      </c>
      <c r="V1890" s="3">
        <f t="shared" si="115"/>
        <v>0.61494300000000002</v>
      </c>
      <c r="W1890" s="3"/>
    </row>
    <row r="1891" spans="1:23" x14ac:dyDescent="0.3">
      <c r="A1891" t="s">
        <v>9</v>
      </c>
      <c r="B1891" t="s">
        <v>212</v>
      </c>
      <c r="C1891">
        <v>107</v>
      </c>
      <c r="D1891">
        <v>15608545</v>
      </c>
      <c r="E1891" s="3">
        <f t="shared" si="113"/>
        <v>15.608544999999999</v>
      </c>
      <c r="F1891" t="s">
        <v>171</v>
      </c>
      <c r="N1891" t="s">
        <v>3687</v>
      </c>
      <c r="O1891" t="s">
        <v>12</v>
      </c>
      <c r="P1891" t="s">
        <v>13</v>
      </c>
      <c r="Q1891" t="s">
        <v>90</v>
      </c>
      <c r="R1891" s="3">
        <f t="shared" si="114"/>
        <v>15</v>
      </c>
      <c r="S1891">
        <v>15000000</v>
      </c>
      <c r="T1891">
        <v>2012</v>
      </c>
      <c r="U1891">
        <v>5.4</v>
      </c>
      <c r="V1891" s="3">
        <f t="shared" si="115"/>
        <v>0.60854499999999945</v>
      </c>
      <c r="W1891" s="3"/>
    </row>
    <row r="1892" spans="1:23" x14ac:dyDescent="0.3">
      <c r="A1892" t="s">
        <v>9</v>
      </c>
      <c r="B1892" t="s">
        <v>1714</v>
      </c>
      <c r="C1892">
        <v>113</v>
      </c>
      <c r="D1892">
        <v>1185783</v>
      </c>
      <c r="E1892" s="3">
        <f t="shared" si="113"/>
        <v>1.185783</v>
      </c>
      <c r="F1892" t="s">
        <v>356</v>
      </c>
      <c r="N1892" t="s">
        <v>3688</v>
      </c>
      <c r="O1892" t="s">
        <v>1715</v>
      </c>
      <c r="P1892" t="s">
        <v>816</v>
      </c>
      <c r="Q1892" t="s">
        <v>482</v>
      </c>
      <c r="R1892" s="3">
        <f t="shared" si="114"/>
        <v>0.59</v>
      </c>
      <c r="S1892">
        <v>590000</v>
      </c>
      <c r="T1892">
        <v>2007</v>
      </c>
      <c r="U1892">
        <v>7.9</v>
      </c>
      <c r="V1892" s="3">
        <f t="shared" si="115"/>
        <v>0.59578300000000006</v>
      </c>
      <c r="W1892" s="3"/>
    </row>
    <row r="1893" spans="1:23" x14ac:dyDescent="0.3">
      <c r="A1893" t="s">
        <v>9</v>
      </c>
      <c r="B1893" t="s">
        <v>1749</v>
      </c>
      <c r="C1893">
        <v>88</v>
      </c>
      <c r="D1893">
        <v>592014</v>
      </c>
      <c r="E1893" s="3">
        <f t="shared" si="113"/>
        <v>0.59201400000000004</v>
      </c>
      <c r="F1893" t="s">
        <v>1793</v>
      </c>
      <c r="G1893" t="s">
        <v>20</v>
      </c>
      <c r="N1893" t="s">
        <v>3689</v>
      </c>
      <c r="O1893" t="s">
        <v>12</v>
      </c>
      <c r="P1893" t="s">
        <v>13</v>
      </c>
      <c r="Q1893" t="s">
        <v>555</v>
      </c>
      <c r="R1893" s="3">
        <f t="shared" si="114"/>
        <v>2.1800000000000001E-4</v>
      </c>
      <c r="S1893">
        <v>218</v>
      </c>
      <c r="T1893">
        <v>2003</v>
      </c>
      <c r="U1893">
        <v>7.2</v>
      </c>
      <c r="V1893" s="3">
        <f t="shared" si="115"/>
        <v>0.59179599999999999</v>
      </c>
      <c r="W1893" s="3"/>
    </row>
    <row r="1894" spans="1:23" x14ac:dyDescent="0.3">
      <c r="A1894" t="s">
        <v>9</v>
      </c>
      <c r="B1894" t="s">
        <v>417</v>
      </c>
      <c r="C1894">
        <v>94</v>
      </c>
      <c r="D1894">
        <v>60573641</v>
      </c>
      <c r="E1894" s="3">
        <f t="shared" si="113"/>
        <v>60.573641000000002</v>
      </c>
      <c r="F1894" t="s">
        <v>205</v>
      </c>
      <c r="G1894" t="s">
        <v>1789</v>
      </c>
      <c r="N1894" t="s">
        <v>3690</v>
      </c>
      <c r="O1894" t="s">
        <v>12</v>
      </c>
      <c r="P1894" t="s">
        <v>13</v>
      </c>
      <c r="Q1894" t="s">
        <v>24</v>
      </c>
      <c r="R1894" s="3">
        <f t="shared" si="114"/>
        <v>60</v>
      </c>
      <c r="S1894">
        <v>60000000</v>
      </c>
      <c r="T1894">
        <v>1996</v>
      </c>
      <c r="U1894">
        <v>5.4</v>
      </c>
      <c r="V1894" s="3">
        <f t="shared" si="115"/>
        <v>0.57364100000000207</v>
      </c>
      <c r="W1894" s="3"/>
    </row>
    <row r="1895" spans="1:23" x14ac:dyDescent="0.3">
      <c r="A1895" t="s">
        <v>9</v>
      </c>
      <c r="B1895" t="s">
        <v>1311</v>
      </c>
      <c r="C1895">
        <v>97</v>
      </c>
      <c r="D1895">
        <v>10561238</v>
      </c>
      <c r="E1895" s="3">
        <f t="shared" si="113"/>
        <v>10.561237999999999</v>
      </c>
      <c r="F1895" t="s">
        <v>205</v>
      </c>
      <c r="G1895" t="s">
        <v>1788</v>
      </c>
      <c r="H1895" t="s">
        <v>918</v>
      </c>
      <c r="N1895" t="s">
        <v>3691</v>
      </c>
      <c r="O1895" t="s">
        <v>12</v>
      </c>
      <c r="P1895" t="s">
        <v>113</v>
      </c>
      <c r="Q1895" t="s">
        <v>14</v>
      </c>
      <c r="R1895" s="3">
        <f t="shared" si="114"/>
        <v>10</v>
      </c>
      <c r="S1895">
        <v>10000000</v>
      </c>
      <c r="T1895">
        <v>1999</v>
      </c>
      <c r="U1895">
        <v>6.5</v>
      </c>
      <c r="V1895" s="3">
        <f t="shared" si="115"/>
        <v>0.56123799999999946</v>
      </c>
      <c r="W1895" s="3"/>
    </row>
    <row r="1896" spans="1:23" x14ac:dyDescent="0.3">
      <c r="A1896" t="s">
        <v>9</v>
      </c>
      <c r="B1896" t="s">
        <v>1584</v>
      </c>
      <c r="C1896">
        <v>95</v>
      </c>
      <c r="D1896">
        <v>3559990</v>
      </c>
      <c r="E1896" s="3">
        <f t="shared" si="113"/>
        <v>3.55999</v>
      </c>
      <c r="F1896" t="s">
        <v>205</v>
      </c>
      <c r="G1896" t="s">
        <v>1792</v>
      </c>
      <c r="N1896" t="s">
        <v>3692</v>
      </c>
      <c r="O1896" t="s">
        <v>12</v>
      </c>
      <c r="P1896" t="s">
        <v>13</v>
      </c>
      <c r="Q1896" t="s">
        <v>90</v>
      </c>
      <c r="R1896" s="3">
        <f t="shared" si="114"/>
        <v>3</v>
      </c>
      <c r="S1896">
        <v>3000000</v>
      </c>
      <c r="T1896">
        <v>1997</v>
      </c>
      <c r="U1896">
        <v>5.3</v>
      </c>
      <c r="V1896" s="3">
        <f t="shared" si="115"/>
        <v>0.55998999999999999</v>
      </c>
      <c r="W1896" s="3"/>
    </row>
    <row r="1897" spans="1:23" x14ac:dyDescent="0.3">
      <c r="A1897" t="s">
        <v>9</v>
      </c>
      <c r="B1897" t="s">
        <v>653</v>
      </c>
      <c r="C1897">
        <v>97</v>
      </c>
      <c r="D1897">
        <v>2557668</v>
      </c>
      <c r="E1897" s="3">
        <f t="shared" si="113"/>
        <v>2.5576680000000001</v>
      </c>
      <c r="F1897" t="s">
        <v>1792</v>
      </c>
      <c r="G1897" t="s">
        <v>356</v>
      </c>
      <c r="H1897" t="s">
        <v>918</v>
      </c>
      <c r="N1897" t="s">
        <v>3693</v>
      </c>
      <c r="O1897" t="s">
        <v>12</v>
      </c>
      <c r="P1897" t="s">
        <v>13</v>
      </c>
      <c r="Q1897" t="s">
        <v>14</v>
      </c>
      <c r="R1897" s="3">
        <f t="shared" si="114"/>
        <v>2</v>
      </c>
      <c r="S1897">
        <v>2000000</v>
      </c>
      <c r="T1897">
        <v>2015</v>
      </c>
      <c r="U1897">
        <v>5.3</v>
      </c>
      <c r="V1897" s="3">
        <f t="shared" si="115"/>
        <v>0.55766800000000005</v>
      </c>
      <c r="W1897" s="3"/>
    </row>
    <row r="1898" spans="1:23" x14ac:dyDescent="0.3">
      <c r="A1898" t="s">
        <v>9</v>
      </c>
      <c r="B1898" t="s">
        <v>1089</v>
      </c>
      <c r="C1898">
        <v>140</v>
      </c>
      <c r="D1898">
        <v>3130592</v>
      </c>
      <c r="E1898" s="3">
        <f t="shared" si="113"/>
        <v>3.130592</v>
      </c>
      <c r="F1898" t="s">
        <v>356</v>
      </c>
      <c r="G1898" t="s">
        <v>1788</v>
      </c>
      <c r="N1898" t="s">
        <v>3694</v>
      </c>
      <c r="O1898" t="s">
        <v>12</v>
      </c>
      <c r="P1898" t="s">
        <v>17</v>
      </c>
      <c r="Q1898" t="s">
        <v>90</v>
      </c>
      <c r="R1898" s="3">
        <f t="shared" si="114"/>
        <v>2.6</v>
      </c>
      <c r="S1898">
        <v>2600000</v>
      </c>
      <c r="T1898">
        <v>1987</v>
      </c>
      <c r="U1898">
        <v>7.8</v>
      </c>
      <c r="V1898" s="3">
        <f t="shared" si="115"/>
        <v>0.53059199999999995</v>
      </c>
      <c r="W1898" s="3"/>
    </row>
    <row r="1899" spans="1:23" x14ac:dyDescent="0.3">
      <c r="A1899" t="s">
        <v>9</v>
      </c>
      <c r="B1899" t="s">
        <v>299</v>
      </c>
      <c r="C1899">
        <v>118</v>
      </c>
      <c r="D1899">
        <v>30523568</v>
      </c>
      <c r="E1899" s="3">
        <f t="shared" si="113"/>
        <v>30.523568000000001</v>
      </c>
      <c r="F1899" t="s">
        <v>620</v>
      </c>
      <c r="G1899" t="s">
        <v>1796</v>
      </c>
      <c r="H1899" t="s">
        <v>918</v>
      </c>
      <c r="N1899" t="s">
        <v>3695</v>
      </c>
      <c r="O1899" t="s">
        <v>12</v>
      </c>
      <c r="P1899" t="s">
        <v>13</v>
      </c>
      <c r="Q1899" t="s">
        <v>90</v>
      </c>
      <c r="R1899" s="3">
        <f t="shared" si="114"/>
        <v>30</v>
      </c>
      <c r="S1899">
        <v>30000000</v>
      </c>
      <c r="T1899">
        <v>2014</v>
      </c>
      <c r="U1899">
        <v>6.2</v>
      </c>
      <c r="V1899" s="3">
        <f t="shared" si="115"/>
        <v>0.52356800000000092</v>
      </c>
      <c r="W1899" s="3"/>
    </row>
    <row r="1900" spans="1:23" x14ac:dyDescent="0.3">
      <c r="A1900" t="s">
        <v>9</v>
      </c>
      <c r="B1900" t="s">
        <v>360</v>
      </c>
      <c r="C1900">
        <v>139</v>
      </c>
      <c r="D1900">
        <v>30513940</v>
      </c>
      <c r="E1900" s="3">
        <f t="shared" si="113"/>
        <v>30.513940000000002</v>
      </c>
      <c r="F1900" t="s">
        <v>1793</v>
      </c>
      <c r="G1900" t="s">
        <v>356</v>
      </c>
      <c r="H1900" t="s">
        <v>1798</v>
      </c>
      <c r="N1900" t="s">
        <v>3696</v>
      </c>
      <c r="O1900" t="s">
        <v>12</v>
      </c>
      <c r="P1900" t="s">
        <v>13</v>
      </c>
      <c r="Q1900" t="s">
        <v>14</v>
      </c>
      <c r="R1900" s="3">
        <f t="shared" si="114"/>
        <v>30</v>
      </c>
      <c r="S1900">
        <v>30000000</v>
      </c>
      <c r="T1900">
        <v>2014</v>
      </c>
      <c r="U1900">
        <v>6.9</v>
      </c>
      <c r="V1900" s="3">
        <f t="shared" si="115"/>
        <v>0.51394000000000162</v>
      </c>
      <c r="W1900" s="3"/>
    </row>
    <row r="1901" spans="1:23" x14ac:dyDescent="0.3">
      <c r="A1901" t="s">
        <v>9</v>
      </c>
      <c r="B1901" t="s">
        <v>194</v>
      </c>
      <c r="C1901">
        <v>101</v>
      </c>
      <c r="D1901">
        <v>2506446</v>
      </c>
      <c r="E1901" s="3">
        <f t="shared" si="113"/>
        <v>2.506446</v>
      </c>
      <c r="F1901" t="s">
        <v>205</v>
      </c>
      <c r="G1901" t="s">
        <v>1788</v>
      </c>
      <c r="N1901" t="s">
        <v>3697</v>
      </c>
      <c r="O1901" t="s">
        <v>12</v>
      </c>
      <c r="P1901" t="s">
        <v>13</v>
      </c>
      <c r="Q1901" t="s">
        <v>90</v>
      </c>
      <c r="R1901" s="3">
        <f t="shared" si="114"/>
        <v>2</v>
      </c>
      <c r="S1901">
        <v>2000000</v>
      </c>
      <c r="T1901">
        <v>2002</v>
      </c>
      <c r="U1901">
        <v>4.7</v>
      </c>
      <c r="V1901" s="3">
        <f t="shared" si="115"/>
        <v>0.50644599999999995</v>
      </c>
      <c r="W1901" s="3"/>
    </row>
    <row r="1902" spans="1:23" x14ac:dyDescent="0.3">
      <c r="A1902" t="s">
        <v>9</v>
      </c>
      <c r="B1902" t="s">
        <v>1199</v>
      </c>
      <c r="C1902">
        <v>111</v>
      </c>
      <c r="D1902">
        <v>985341</v>
      </c>
      <c r="E1902" s="3">
        <f t="shared" si="113"/>
        <v>0.98534100000000002</v>
      </c>
      <c r="F1902" t="s">
        <v>356</v>
      </c>
      <c r="N1902" t="s">
        <v>3698</v>
      </c>
      <c r="O1902" t="s">
        <v>12</v>
      </c>
      <c r="P1902" t="s">
        <v>13</v>
      </c>
      <c r="Q1902" t="s">
        <v>90</v>
      </c>
      <c r="R1902" s="3">
        <f t="shared" si="114"/>
        <v>0.5</v>
      </c>
      <c r="S1902">
        <v>500000</v>
      </c>
      <c r="T1902">
        <v>1999</v>
      </c>
      <c r="U1902">
        <v>7.3</v>
      </c>
      <c r="V1902" s="3">
        <f t="shared" si="115"/>
        <v>0.48534100000000002</v>
      </c>
      <c r="W1902" s="3"/>
    </row>
    <row r="1903" spans="1:23" x14ac:dyDescent="0.3">
      <c r="A1903" t="s">
        <v>9</v>
      </c>
      <c r="B1903" t="s">
        <v>1353</v>
      </c>
      <c r="C1903">
        <v>91</v>
      </c>
      <c r="D1903">
        <v>5480318</v>
      </c>
      <c r="E1903" s="3">
        <f t="shared" si="113"/>
        <v>5.4803179999999996</v>
      </c>
      <c r="F1903" t="s">
        <v>205</v>
      </c>
      <c r="G1903" t="s">
        <v>356</v>
      </c>
      <c r="N1903" t="s">
        <v>3699</v>
      </c>
      <c r="O1903" t="s">
        <v>12</v>
      </c>
      <c r="P1903" t="s">
        <v>13</v>
      </c>
      <c r="Q1903" t="s">
        <v>90</v>
      </c>
      <c r="R1903" s="3">
        <f t="shared" si="114"/>
        <v>5</v>
      </c>
      <c r="S1903">
        <v>5000000</v>
      </c>
      <c r="T1903">
        <v>1998</v>
      </c>
      <c r="U1903">
        <v>6.6</v>
      </c>
      <c r="V1903" s="3">
        <f t="shared" si="115"/>
        <v>0.48031799999999958</v>
      </c>
      <c r="W1903" s="3"/>
    </row>
    <row r="1904" spans="1:23" x14ac:dyDescent="0.3">
      <c r="A1904" t="s">
        <v>9</v>
      </c>
      <c r="B1904" t="s">
        <v>1774</v>
      </c>
      <c r="C1904">
        <v>87</v>
      </c>
      <c r="D1904">
        <v>536767</v>
      </c>
      <c r="E1904" s="3">
        <f t="shared" si="113"/>
        <v>0.53676699999999999</v>
      </c>
      <c r="F1904" t="s">
        <v>1793</v>
      </c>
      <c r="G1904" t="s">
        <v>205</v>
      </c>
      <c r="H1904" t="s">
        <v>1788</v>
      </c>
      <c r="N1904" t="s">
        <v>3700</v>
      </c>
      <c r="O1904" t="s">
        <v>12</v>
      </c>
      <c r="P1904" t="s">
        <v>13</v>
      </c>
      <c r="Q1904" t="s">
        <v>90</v>
      </c>
      <c r="R1904" s="3">
        <f t="shared" si="114"/>
        <v>0.06</v>
      </c>
      <c r="S1904">
        <v>60000</v>
      </c>
      <c r="T1904">
        <v>1998</v>
      </c>
      <c r="U1904">
        <v>5.3</v>
      </c>
      <c r="V1904" s="3">
        <f t="shared" si="115"/>
        <v>0.476767</v>
      </c>
      <c r="W1904" s="3"/>
    </row>
    <row r="1905" spans="1:23" x14ac:dyDescent="0.3">
      <c r="A1905" t="s">
        <v>9</v>
      </c>
      <c r="B1905" t="s">
        <v>1321</v>
      </c>
      <c r="C1905">
        <v>91</v>
      </c>
      <c r="D1905">
        <v>7455447</v>
      </c>
      <c r="E1905" s="3">
        <f t="shared" si="113"/>
        <v>7.4554470000000004</v>
      </c>
      <c r="F1905" t="s">
        <v>205</v>
      </c>
      <c r="G1905" t="s">
        <v>356</v>
      </c>
      <c r="H1905" t="s">
        <v>1788</v>
      </c>
      <c r="N1905" t="s">
        <v>3701</v>
      </c>
      <c r="O1905" t="s">
        <v>12</v>
      </c>
      <c r="P1905" t="s">
        <v>13</v>
      </c>
      <c r="Q1905" t="s">
        <v>90</v>
      </c>
      <c r="R1905" s="3">
        <f t="shared" si="114"/>
        <v>7</v>
      </c>
      <c r="S1905">
        <v>7000000</v>
      </c>
      <c r="T1905">
        <v>2010</v>
      </c>
      <c r="U1905">
        <v>6.3</v>
      </c>
      <c r="V1905" s="3">
        <f t="shared" si="115"/>
        <v>0.45544700000000038</v>
      </c>
      <c r="W1905" s="3"/>
    </row>
    <row r="1906" spans="1:23" x14ac:dyDescent="0.3">
      <c r="A1906" t="s">
        <v>9</v>
      </c>
      <c r="B1906" t="s">
        <v>1506</v>
      </c>
      <c r="C1906">
        <v>97</v>
      </c>
      <c r="D1906">
        <v>1141829</v>
      </c>
      <c r="E1906" s="3">
        <f t="shared" si="113"/>
        <v>1.141829</v>
      </c>
      <c r="F1906" t="s">
        <v>1792</v>
      </c>
      <c r="G1906" t="s">
        <v>356</v>
      </c>
      <c r="N1906" t="s">
        <v>3702</v>
      </c>
      <c r="O1906" t="s">
        <v>12</v>
      </c>
      <c r="P1906" t="s">
        <v>13</v>
      </c>
      <c r="Q1906" t="s">
        <v>642</v>
      </c>
      <c r="R1906" s="3">
        <f t="shared" si="114"/>
        <v>0.7</v>
      </c>
      <c r="S1906">
        <v>700000</v>
      </c>
      <c r="T1906">
        <v>2001</v>
      </c>
      <c r="U1906">
        <v>7.2</v>
      </c>
      <c r="V1906" s="3">
        <f t="shared" si="115"/>
        <v>0.44182900000000003</v>
      </c>
      <c r="W1906" s="3"/>
    </row>
    <row r="1907" spans="1:23" x14ac:dyDescent="0.3">
      <c r="A1907" t="s">
        <v>9</v>
      </c>
      <c r="B1907" t="s">
        <v>1778</v>
      </c>
      <c r="C1907">
        <v>77</v>
      </c>
      <c r="D1907">
        <v>424760</v>
      </c>
      <c r="E1907" s="3">
        <f t="shared" si="113"/>
        <v>0.42476000000000003</v>
      </c>
      <c r="F1907" t="s">
        <v>356</v>
      </c>
      <c r="G1907" t="s">
        <v>1787</v>
      </c>
      <c r="H1907" t="s">
        <v>918</v>
      </c>
      <c r="N1907" t="s">
        <v>3703</v>
      </c>
      <c r="O1907" t="s">
        <v>12</v>
      </c>
      <c r="P1907" t="s">
        <v>13</v>
      </c>
      <c r="Q1907" t="s">
        <v>14</v>
      </c>
      <c r="R1907" s="3">
        <f t="shared" si="114"/>
        <v>7.0000000000000001E-3</v>
      </c>
      <c r="S1907">
        <v>7000</v>
      </c>
      <c r="T1907">
        <v>2004</v>
      </c>
      <c r="U1907">
        <v>7</v>
      </c>
      <c r="V1907" s="3">
        <f t="shared" si="115"/>
        <v>0.41776000000000002</v>
      </c>
      <c r="W1907" s="3"/>
    </row>
    <row r="1908" spans="1:23" x14ac:dyDescent="0.3">
      <c r="A1908" t="s">
        <v>9</v>
      </c>
      <c r="B1908" t="s">
        <v>112</v>
      </c>
      <c r="C1908">
        <v>129</v>
      </c>
      <c r="D1908">
        <v>25517500</v>
      </c>
      <c r="E1908" s="3">
        <f t="shared" si="113"/>
        <v>25.517499999999998</v>
      </c>
      <c r="F1908" t="s">
        <v>1793</v>
      </c>
      <c r="G1908" t="s">
        <v>356</v>
      </c>
      <c r="H1908" t="s">
        <v>1794</v>
      </c>
      <c r="N1908" t="s">
        <v>3704</v>
      </c>
      <c r="O1908" t="s">
        <v>12</v>
      </c>
      <c r="P1908" t="s">
        <v>13</v>
      </c>
      <c r="Q1908" t="s">
        <v>14</v>
      </c>
      <c r="R1908" s="3">
        <f t="shared" si="114"/>
        <v>25.1</v>
      </c>
      <c r="S1908">
        <v>25100000</v>
      </c>
      <c r="T1908">
        <v>2008</v>
      </c>
      <c r="U1908">
        <v>6.4</v>
      </c>
      <c r="V1908" s="3">
        <f t="shared" si="115"/>
        <v>0.41749999999999687</v>
      </c>
      <c r="W1908" s="3"/>
    </row>
    <row r="1909" spans="1:23" x14ac:dyDescent="0.3">
      <c r="A1909" t="s">
        <v>9</v>
      </c>
      <c r="B1909" t="s">
        <v>1736</v>
      </c>
      <c r="C1909">
        <v>93</v>
      </c>
      <c r="D1909">
        <v>906666</v>
      </c>
      <c r="E1909" s="3">
        <f t="shared" si="113"/>
        <v>0.90666599999999997</v>
      </c>
      <c r="F1909" t="s">
        <v>20</v>
      </c>
      <c r="N1909" t="s">
        <v>3705</v>
      </c>
      <c r="O1909" t="s">
        <v>12</v>
      </c>
      <c r="P1909" t="s">
        <v>13</v>
      </c>
      <c r="Q1909" t="s">
        <v>555</v>
      </c>
      <c r="R1909" s="3">
        <f t="shared" si="114"/>
        <v>0.5</v>
      </c>
      <c r="S1909">
        <v>500000</v>
      </c>
      <c r="T1909">
        <v>2011</v>
      </c>
      <c r="U1909">
        <v>6.8</v>
      </c>
      <c r="V1909" s="3">
        <f t="shared" si="115"/>
        <v>0.40666599999999997</v>
      </c>
      <c r="W1909" s="3"/>
    </row>
    <row r="1910" spans="1:23" x14ac:dyDescent="0.3">
      <c r="A1910" t="s">
        <v>9</v>
      </c>
      <c r="B1910" t="s">
        <v>1719</v>
      </c>
      <c r="C1910">
        <v>88</v>
      </c>
      <c r="D1910">
        <v>1243961</v>
      </c>
      <c r="E1910" s="3">
        <f t="shared" si="113"/>
        <v>1.2439610000000001</v>
      </c>
      <c r="F1910" t="s">
        <v>205</v>
      </c>
      <c r="N1910" t="s">
        <v>3706</v>
      </c>
      <c r="O1910" t="s">
        <v>12</v>
      </c>
      <c r="P1910" t="s">
        <v>13</v>
      </c>
      <c r="Q1910" t="s">
        <v>90</v>
      </c>
      <c r="R1910" s="3">
        <f t="shared" si="114"/>
        <v>0.85</v>
      </c>
      <c r="S1910">
        <v>850000</v>
      </c>
      <c r="T1910">
        <v>2012</v>
      </c>
      <c r="U1910">
        <v>6</v>
      </c>
      <c r="V1910" s="3">
        <f t="shared" si="115"/>
        <v>0.39396100000000012</v>
      </c>
      <c r="W1910" s="3"/>
    </row>
    <row r="1911" spans="1:23" x14ac:dyDescent="0.3">
      <c r="A1911" t="s">
        <v>9</v>
      </c>
      <c r="B1911" t="s">
        <v>201</v>
      </c>
      <c r="C1911">
        <v>102</v>
      </c>
      <c r="D1911">
        <v>80360866</v>
      </c>
      <c r="E1911" s="3">
        <f t="shared" si="113"/>
        <v>80.360866000000001</v>
      </c>
      <c r="F1911" t="s">
        <v>205</v>
      </c>
      <c r="G1911" t="s">
        <v>1789</v>
      </c>
      <c r="H1911" t="s">
        <v>1788</v>
      </c>
      <c r="N1911" t="s">
        <v>3707</v>
      </c>
      <c r="O1911" t="s">
        <v>12</v>
      </c>
      <c r="P1911" t="s">
        <v>13</v>
      </c>
      <c r="Q1911" t="s">
        <v>24</v>
      </c>
      <c r="R1911" s="3">
        <f t="shared" si="114"/>
        <v>80</v>
      </c>
      <c r="S1911">
        <v>80000000</v>
      </c>
      <c r="T1911">
        <v>2011</v>
      </c>
      <c r="U1911">
        <v>5.2</v>
      </c>
      <c r="V1911" s="3">
        <f t="shared" si="115"/>
        <v>0.36086600000000146</v>
      </c>
      <c r="W1911" s="3"/>
    </row>
    <row r="1912" spans="1:23" x14ac:dyDescent="0.3">
      <c r="A1912" t="s">
        <v>9</v>
      </c>
      <c r="B1912" t="s">
        <v>1768</v>
      </c>
      <c r="C1912">
        <v>97</v>
      </c>
      <c r="D1912">
        <v>469947</v>
      </c>
      <c r="E1912" s="3">
        <f t="shared" si="113"/>
        <v>0.469947</v>
      </c>
      <c r="F1912" t="s">
        <v>356</v>
      </c>
      <c r="G1912" t="s">
        <v>1788</v>
      </c>
      <c r="N1912" t="s">
        <v>3708</v>
      </c>
      <c r="O1912" t="s">
        <v>12</v>
      </c>
      <c r="P1912" t="s">
        <v>17</v>
      </c>
      <c r="Q1912" t="s">
        <v>482</v>
      </c>
      <c r="R1912" s="3">
        <f t="shared" si="114"/>
        <v>0.12</v>
      </c>
      <c r="S1912">
        <v>120000</v>
      </c>
      <c r="T1912">
        <v>2011</v>
      </c>
      <c r="U1912">
        <v>7.7</v>
      </c>
      <c r="V1912" s="3">
        <f t="shared" si="115"/>
        <v>0.34994700000000001</v>
      </c>
      <c r="W1912" s="3"/>
    </row>
    <row r="1913" spans="1:23" x14ac:dyDescent="0.3">
      <c r="A1913" t="s">
        <v>9</v>
      </c>
      <c r="B1913" t="s">
        <v>1397</v>
      </c>
      <c r="C1913">
        <v>105</v>
      </c>
      <c r="D1913">
        <v>1647780</v>
      </c>
      <c r="E1913" s="3">
        <f t="shared" si="113"/>
        <v>1.64778</v>
      </c>
      <c r="F1913" t="s">
        <v>356</v>
      </c>
      <c r="N1913" t="s">
        <v>3709</v>
      </c>
      <c r="O1913" t="s">
        <v>1359</v>
      </c>
      <c r="P1913" t="s">
        <v>721</v>
      </c>
      <c r="Q1913" t="s">
        <v>90</v>
      </c>
      <c r="R1913" s="3">
        <f t="shared" si="114"/>
        <v>1.3</v>
      </c>
      <c r="S1913">
        <v>1300000</v>
      </c>
      <c r="T1913">
        <v>1998</v>
      </c>
      <c r="U1913">
        <v>8.1</v>
      </c>
      <c r="V1913" s="3">
        <f t="shared" si="115"/>
        <v>0.34777999999999998</v>
      </c>
      <c r="W1913" s="3"/>
    </row>
    <row r="1914" spans="1:23" x14ac:dyDescent="0.3">
      <c r="A1914" t="s">
        <v>9</v>
      </c>
      <c r="B1914" t="s">
        <v>1081</v>
      </c>
      <c r="C1914">
        <v>109</v>
      </c>
      <c r="D1914">
        <v>16346122</v>
      </c>
      <c r="E1914" s="3">
        <f t="shared" si="113"/>
        <v>16.346122000000001</v>
      </c>
      <c r="F1914" t="s">
        <v>356</v>
      </c>
      <c r="N1914" t="s">
        <v>3710</v>
      </c>
      <c r="O1914" t="s">
        <v>12</v>
      </c>
      <c r="P1914" t="s">
        <v>13</v>
      </c>
      <c r="Q1914" t="s">
        <v>14</v>
      </c>
      <c r="R1914" s="3">
        <f t="shared" si="114"/>
        <v>16</v>
      </c>
      <c r="S1914">
        <v>16000000</v>
      </c>
      <c r="T1914">
        <v>2002</v>
      </c>
      <c r="U1914">
        <v>7.2</v>
      </c>
      <c r="V1914" s="3">
        <f t="shared" si="115"/>
        <v>0.34612200000000115</v>
      </c>
      <c r="W1914" s="3"/>
    </row>
    <row r="1915" spans="1:23" x14ac:dyDescent="0.3">
      <c r="A1915" t="s">
        <v>9</v>
      </c>
      <c r="B1915" t="s">
        <v>531</v>
      </c>
      <c r="C1915">
        <v>94</v>
      </c>
      <c r="D1915">
        <v>18329466</v>
      </c>
      <c r="E1915" s="3">
        <f t="shared" si="113"/>
        <v>18.329466</v>
      </c>
      <c r="F1915" t="s">
        <v>134</v>
      </c>
      <c r="G1915" t="s">
        <v>1793</v>
      </c>
      <c r="H1915" t="s">
        <v>356</v>
      </c>
      <c r="I1915" t="s">
        <v>918</v>
      </c>
      <c r="N1915" t="s">
        <v>3711</v>
      </c>
      <c r="O1915" t="s">
        <v>12</v>
      </c>
      <c r="P1915" t="s">
        <v>13</v>
      </c>
      <c r="Q1915" t="s">
        <v>90</v>
      </c>
      <c r="R1915" s="3">
        <f t="shared" si="114"/>
        <v>18</v>
      </c>
      <c r="S1915">
        <v>18000000</v>
      </c>
      <c r="T1915">
        <v>2010</v>
      </c>
      <c r="U1915">
        <v>7.6</v>
      </c>
      <c r="V1915" s="3">
        <f t="shared" si="115"/>
        <v>0.32946600000000004</v>
      </c>
      <c r="W1915" s="3"/>
    </row>
    <row r="1916" spans="1:23" x14ac:dyDescent="0.3">
      <c r="A1916" t="s">
        <v>9</v>
      </c>
      <c r="B1916" t="s">
        <v>1708</v>
      </c>
      <c r="C1916">
        <v>98</v>
      </c>
      <c r="D1916">
        <v>389804</v>
      </c>
      <c r="E1916" s="3">
        <f t="shared" si="113"/>
        <v>0.38980399999999998</v>
      </c>
      <c r="F1916" t="s">
        <v>205</v>
      </c>
      <c r="G1916" t="s">
        <v>356</v>
      </c>
      <c r="H1916" t="s">
        <v>1788</v>
      </c>
      <c r="N1916" t="s">
        <v>3712</v>
      </c>
      <c r="O1916" t="s">
        <v>12</v>
      </c>
      <c r="P1916" t="s">
        <v>13</v>
      </c>
      <c r="Q1916" t="s">
        <v>482</v>
      </c>
      <c r="R1916" s="3">
        <f t="shared" si="114"/>
        <v>6.5000000000000002E-2</v>
      </c>
      <c r="S1916">
        <v>65000</v>
      </c>
      <c r="T1916">
        <v>2010</v>
      </c>
      <c r="U1916">
        <v>6.3</v>
      </c>
      <c r="V1916" s="3">
        <f t="shared" si="115"/>
        <v>0.32480399999999998</v>
      </c>
      <c r="W1916" s="3"/>
    </row>
    <row r="1917" spans="1:23" x14ac:dyDescent="0.3">
      <c r="A1917" t="s">
        <v>9</v>
      </c>
      <c r="B1917" t="s">
        <v>831</v>
      </c>
      <c r="C1917">
        <v>110</v>
      </c>
      <c r="D1917">
        <v>13823741</v>
      </c>
      <c r="E1917" s="3">
        <f t="shared" si="113"/>
        <v>13.823741</v>
      </c>
      <c r="F1917" t="s">
        <v>1793</v>
      </c>
      <c r="G1917" t="s">
        <v>356</v>
      </c>
      <c r="H1917" t="s">
        <v>1794</v>
      </c>
      <c r="I1917" t="s">
        <v>1788</v>
      </c>
      <c r="N1917" t="s">
        <v>3713</v>
      </c>
      <c r="O1917" t="s">
        <v>12</v>
      </c>
      <c r="P1917" t="s">
        <v>17</v>
      </c>
      <c r="Q1917" t="s">
        <v>14</v>
      </c>
      <c r="R1917" s="3">
        <f t="shared" si="114"/>
        <v>13.5</v>
      </c>
      <c r="S1917">
        <v>13500000</v>
      </c>
      <c r="T1917">
        <v>2008</v>
      </c>
      <c r="U1917">
        <v>6.9</v>
      </c>
      <c r="V1917" s="3">
        <f t="shared" si="115"/>
        <v>0.32374100000000006</v>
      </c>
      <c r="W1917" s="3"/>
    </row>
    <row r="1918" spans="1:23" x14ac:dyDescent="0.3">
      <c r="A1918" t="s">
        <v>9</v>
      </c>
      <c r="B1918" t="s">
        <v>46</v>
      </c>
      <c r="C1918">
        <v>95</v>
      </c>
      <c r="D1918">
        <v>5308707</v>
      </c>
      <c r="E1918" s="3">
        <f t="shared" si="113"/>
        <v>5.3087070000000001</v>
      </c>
      <c r="F1918" t="s">
        <v>205</v>
      </c>
      <c r="G1918" t="s">
        <v>1792</v>
      </c>
      <c r="H1918" t="s">
        <v>356</v>
      </c>
      <c r="I1918" t="s">
        <v>918</v>
      </c>
      <c r="N1918" t="s">
        <v>3714</v>
      </c>
      <c r="O1918" t="s">
        <v>12</v>
      </c>
      <c r="P1918" t="s">
        <v>13</v>
      </c>
      <c r="Q1918" t="s">
        <v>90</v>
      </c>
      <c r="R1918" s="3">
        <f t="shared" si="114"/>
        <v>5</v>
      </c>
      <c r="S1918">
        <v>5000000</v>
      </c>
      <c r="T1918">
        <v>2001</v>
      </c>
      <c r="U1918">
        <v>6.4</v>
      </c>
      <c r="V1918" s="3">
        <f t="shared" si="115"/>
        <v>0.30870700000000006</v>
      </c>
      <c r="W1918" s="3"/>
    </row>
    <row r="1919" spans="1:23" x14ac:dyDescent="0.3">
      <c r="A1919" t="s">
        <v>9</v>
      </c>
      <c r="B1919" t="s">
        <v>1535</v>
      </c>
      <c r="C1919">
        <v>110</v>
      </c>
      <c r="D1919">
        <v>4301331</v>
      </c>
      <c r="E1919" s="3">
        <f t="shared" si="113"/>
        <v>4.3013310000000002</v>
      </c>
      <c r="F1919" t="s">
        <v>205</v>
      </c>
      <c r="G1919" t="s">
        <v>1786</v>
      </c>
      <c r="N1919" t="s">
        <v>3715</v>
      </c>
      <c r="O1919" t="s">
        <v>12</v>
      </c>
      <c r="P1919" t="s">
        <v>13</v>
      </c>
      <c r="Q1919" t="s">
        <v>90</v>
      </c>
      <c r="R1919" s="3">
        <f t="shared" si="114"/>
        <v>4</v>
      </c>
      <c r="S1919">
        <v>4000000</v>
      </c>
      <c r="T1919">
        <v>1995</v>
      </c>
      <c r="U1919">
        <v>6.7</v>
      </c>
      <c r="V1919" s="3">
        <f t="shared" si="115"/>
        <v>0.30133100000000024</v>
      </c>
      <c r="W1919" s="3"/>
    </row>
    <row r="1920" spans="1:23" x14ac:dyDescent="0.3">
      <c r="A1920" t="s">
        <v>9</v>
      </c>
      <c r="B1920" t="s">
        <v>1679</v>
      </c>
      <c r="C1920">
        <v>92</v>
      </c>
      <c r="D1920">
        <v>1400000</v>
      </c>
      <c r="E1920" s="3">
        <f t="shared" si="113"/>
        <v>1.4</v>
      </c>
      <c r="F1920" t="s">
        <v>171</v>
      </c>
      <c r="G1920" t="s">
        <v>356</v>
      </c>
      <c r="H1920" t="s">
        <v>620</v>
      </c>
      <c r="I1920" t="s">
        <v>918</v>
      </c>
      <c r="N1920" t="s">
        <v>3716</v>
      </c>
      <c r="O1920" t="s">
        <v>12</v>
      </c>
      <c r="P1920" t="s">
        <v>13</v>
      </c>
      <c r="Q1920" t="s">
        <v>90</v>
      </c>
      <c r="R1920" s="3">
        <f t="shared" si="114"/>
        <v>1.1000000000000001</v>
      </c>
      <c r="S1920">
        <v>1100000</v>
      </c>
      <c r="T1920">
        <v>1987</v>
      </c>
      <c r="U1920">
        <v>5.9</v>
      </c>
      <c r="V1920" s="3">
        <f t="shared" si="115"/>
        <v>0.29999999999999982</v>
      </c>
      <c r="W1920" s="3"/>
    </row>
    <row r="1921" spans="1:23" x14ac:dyDescent="0.3">
      <c r="A1921" t="s">
        <v>9</v>
      </c>
      <c r="B1921" t="s">
        <v>1560</v>
      </c>
      <c r="C1921">
        <v>81</v>
      </c>
      <c r="D1921">
        <v>3293258</v>
      </c>
      <c r="E1921" s="3">
        <f t="shared" si="113"/>
        <v>3.2932579999999998</v>
      </c>
      <c r="F1921" t="s">
        <v>171</v>
      </c>
      <c r="G1921" t="s">
        <v>134</v>
      </c>
      <c r="H1921" t="s">
        <v>205</v>
      </c>
      <c r="I1921" t="s">
        <v>1791</v>
      </c>
      <c r="N1921" t="s">
        <v>3717</v>
      </c>
      <c r="O1921" t="s">
        <v>12</v>
      </c>
      <c r="P1921" t="s">
        <v>13</v>
      </c>
      <c r="Q1921" t="s">
        <v>14</v>
      </c>
      <c r="R1921" s="3">
        <f t="shared" si="114"/>
        <v>3</v>
      </c>
      <c r="S1921">
        <v>3000000</v>
      </c>
      <c r="T1921">
        <v>2001</v>
      </c>
      <c r="U1921">
        <v>5.2</v>
      </c>
      <c r="V1921" s="3">
        <f t="shared" si="115"/>
        <v>0.2932579999999998</v>
      </c>
      <c r="W1921" s="3"/>
    </row>
    <row r="1922" spans="1:23" x14ac:dyDescent="0.3">
      <c r="A1922" t="s">
        <v>9</v>
      </c>
      <c r="B1922" t="s">
        <v>1392</v>
      </c>
      <c r="C1922">
        <v>96</v>
      </c>
      <c r="D1922">
        <v>7292175</v>
      </c>
      <c r="E1922" s="3">
        <f t="shared" ref="E1922:E1985" si="116">D1922/1000000</f>
        <v>7.2921750000000003</v>
      </c>
      <c r="F1922" t="s">
        <v>205</v>
      </c>
      <c r="G1922" t="s">
        <v>356</v>
      </c>
      <c r="H1922" t="s">
        <v>1788</v>
      </c>
      <c r="N1922" t="s">
        <v>3718</v>
      </c>
      <c r="O1922" t="s">
        <v>12</v>
      </c>
      <c r="P1922" t="s">
        <v>13</v>
      </c>
      <c r="Q1922" t="s">
        <v>90</v>
      </c>
      <c r="R1922" s="3">
        <f t="shared" ref="R1922:R1985" si="117">S1922/1000000</f>
        <v>7</v>
      </c>
      <c r="S1922">
        <v>7000000</v>
      </c>
      <c r="T1922">
        <v>1999</v>
      </c>
      <c r="U1922">
        <v>6.4</v>
      </c>
      <c r="V1922" s="3">
        <f t="shared" ref="V1922:V1985" si="118">E1922-R1922</f>
        <v>0.2921750000000003</v>
      </c>
      <c r="W1922" s="3"/>
    </row>
    <row r="1923" spans="1:23" x14ac:dyDescent="0.3">
      <c r="A1923" t="s">
        <v>111</v>
      </c>
      <c r="B1923" t="s">
        <v>833</v>
      </c>
      <c r="C1923">
        <v>92</v>
      </c>
      <c r="D1923">
        <v>8279017</v>
      </c>
      <c r="E1923" s="3">
        <f t="shared" si="116"/>
        <v>8.2790169999999996</v>
      </c>
      <c r="F1923" t="s">
        <v>356</v>
      </c>
      <c r="G1923" t="s">
        <v>620</v>
      </c>
      <c r="N1923" t="s">
        <v>3719</v>
      </c>
      <c r="O1923" t="s">
        <v>12</v>
      </c>
      <c r="P1923" t="s">
        <v>17</v>
      </c>
      <c r="Q1923" t="s">
        <v>90</v>
      </c>
      <c r="R1923" s="3">
        <f t="shared" si="117"/>
        <v>8</v>
      </c>
      <c r="S1923">
        <v>8000000</v>
      </c>
      <c r="T1923">
        <v>2000</v>
      </c>
      <c r="U1923">
        <v>6.9</v>
      </c>
      <c r="V1923" s="3">
        <f t="shared" si="118"/>
        <v>0.27901699999999963</v>
      </c>
      <c r="W1923" s="3"/>
    </row>
    <row r="1924" spans="1:23" x14ac:dyDescent="0.3">
      <c r="A1924" t="s">
        <v>9</v>
      </c>
      <c r="B1924" t="s">
        <v>1382</v>
      </c>
      <c r="C1924">
        <v>86</v>
      </c>
      <c r="D1924">
        <v>1277257</v>
      </c>
      <c r="E1924" s="3">
        <f t="shared" si="116"/>
        <v>1.2772570000000001</v>
      </c>
      <c r="F1924" t="s">
        <v>205</v>
      </c>
      <c r="G1924" t="s">
        <v>356</v>
      </c>
      <c r="H1924" t="s">
        <v>1788</v>
      </c>
      <c r="N1924" t="s">
        <v>3720</v>
      </c>
      <c r="O1924" t="s">
        <v>12</v>
      </c>
      <c r="P1924" t="s">
        <v>17</v>
      </c>
      <c r="Q1924" t="s">
        <v>90</v>
      </c>
      <c r="R1924" s="3">
        <f t="shared" si="117"/>
        <v>1</v>
      </c>
      <c r="S1924">
        <v>1000000</v>
      </c>
      <c r="T1924">
        <v>1996</v>
      </c>
      <c r="U1924">
        <v>6.8</v>
      </c>
      <c r="V1924" s="3">
        <f t="shared" si="118"/>
        <v>0.27725700000000009</v>
      </c>
      <c r="W1924" s="3"/>
    </row>
    <row r="1925" spans="1:23" x14ac:dyDescent="0.3">
      <c r="A1925" t="s">
        <v>9</v>
      </c>
      <c r="B1925" t="s">
        <v>917</v>
      </c>
      <c r="C1925">
        <v>83</v>
      </c>
      <c r="D1925">
        <v>22264487</v>
      </c>
      <c r="E1925" s="3">
        <f t="shared" si="116"/>
        <v>22.264486999999999</v>
      </c>
      <c r="F1925" t="s">
        <v>205</v>
      </c>
      <c r="N1925" t="s">
        <v>3721</v>
      </c>
      <c r="O1925" t="s">
        <v>12</v>
      </c>
      <c r="P1925" t="s">
        <v>13</v>
      </c>
      <c r="Q1925" t="s">
        <v>90</v>
      </c>
      <c r="R1925" s="3">
        <f t="shared" si="117"/>
        <v>22</v>
      </c>
      <c r="S1925">
        <v>22000000</v>
      </c>
      <c r="T1925">
        <v>2005</v>
      </c>
      <c r="U1925">
        <v>4.5999999999999996</v>
      </c>
      <c r="V1925" s="3">
        <f t="shared" si="118"/>
        <v>0.26448699999999903</v>
      </c>
      <c r="W1925" s="3"/>
    </row>
    <row r="1926" spans="1:23" x14ac:dyDescent="0.3">
      <c r="A1926" t="s">
        <v>9</v>
      </c>
      <c r="B1926" t="s">
        <v>939</v>
      </c>
      <c r="C1926">
        <v>90</v>
      </c>
      <c r="D1926">
        <v>20259297</v>
      </c>
      <c r="E1926" s="3">
        <f t="shared" si="116"/>
        <v>20.259297</v>
      </c>
      <c r="F1926" t="s">
        <v>356</v>
      </c>
      <c r="G1926" t="s">
        <v>620</v>
      </c>
      <c r="H1926" t="s">
        <v>1787</v>
      </c>
      <c r="I1926" t="s">
        <v>918</v>
      </c>
      <c r="N1926" t="s">
        <v>3722</v>
      </c>
      <c r="O1926" t="s">
        <v>12</v>
      </c>
      <c r="P1926" t="s">
        <v>13</v>
      </c>
      <c r="Q1926" t="s">
        <v>14</v>
      </c>
      <c r="R1926" s="3">
        <f t="shared" si="117"/>
        <v>20</v>
      </c>
      <c r="S1926">
        <v>20000000</v>
      </c>
      <c r="T1926">
        <v>2006</v>
      </c>
      <c r="U1926">
        <v>4.7</v>
      </c>
      <c r="V1926" s="3">
        <f t="shared" si="118"/>
        <v>0.25929700000000011</v>
      </c>
      <c r="W1926" s="3"/>
    </row>
    <row r="1927" spans="1:23" x14ac:dyDescent="0.3">
      <c r="A1927" t="s">
        <v>9</v>
      </c>
      <c r="B1927" t="s">
        <v>377</v>
      </c>
      <c r="C1927">
        <v>91</v>
      </c>
      <c r="D1927">
        <v>2850263</v>
      </c>
      <c r="E1927" s="3">
        <f t="shared" si="116"/>
        <v>2.850263</v>
      </c>
      <c r="F1927" t="s">
        <v>134</v>
      </c>
      <c r="G1927" t="s">
        <v>205</v>
      </c>
      <c r="H1927" t="s">
        <v>1797</v>
      </c>
      <c r="N1927" t="s">
        <v>3723</v>
      </c>
      <c r="O1927" t="s">
        <v>12</v>
      </c>
      <c r="P1927" t="s">
        <v>13</v>
      </c>
      <c r="Q1927" t="s">
        <v>24</v>
      </c>
      <c r="R1927" s="3">
        <f t="shared" si="117"/>
        <v>2.6</v>
      </c>
      <c r="S1927">
        <v>2600000</v>
      </c>
      <c r="T1927">
        <v>1993</v>
      </c>
      <c r="U1927">
        <v>6.2</v>
      </c>
      <c r="V1927" s="3">
        <f t="shared" si="118"/>
        <v>0.2502629999999999</v>
      </c>
      <c r="W1927" s="3"/>
    </row>
    <row r="1928" spans="1:23" x14ac:dyDescent="0.3">
      <c r="A1928" t="s">
        <v>9</v>
      </c>
      <c r="B1928" t="s">
        <v>1651</v>
      </c>
      <c r="C1928">
        <v>98</v>
      </c>
      <c r="D1928">
        <v>1943649</v>
      </c>
      <c r="E1928" s="3">
        <f t="shared" si="116"/>
        <v>1.943649</v>
      </c>
      <c r="F1928" t="s">
        <v>205</v>
      </c>
      <c r="G1928" t="s">
        <v>1792</v>
      </c>
      <c r="H1928" t="s">
        <v>1788</v>
      </c>
      <c r="N1928" t="s">
        <v>3724</v>
      </c>
      <c r="O1928" t="s">
        <v>12</v>
      </c>
      <c r="P1928" t="s">
        <v>13</v>
      </c>
      <c r="Q1928" t="s">
        <v>14</v>
      </c>
      <c r="R1928" s="3">
        <f t="shared" si="117"/>
        <v>1.7</v>
      </c>
      <c r="S1928">
        <v>1700000</v>
      </c>
      <c r="T1928">
        <v>1999</v>
      </c>
      <c r="U1928">
        <v>6.3</v>
      </c>
      <c r="V1928" s="3">
        <f t="shared" si="118"/>
        <v>0.243649</v>
      </c>
      <c r="W1928" s="3"/>
    </row>
    <row r="1929" spans="1:23" x14ac:dyDescent="0.3">
      <c r="A1929" t="s">
        <v>9</v>
      </c>
      <c r="B1929" t="s">
        <v>536</v>
      </c>
      <c r="C1929">
        <v>104</v>
      </c>
      <c r="D1929">
        <v>20241395</v>
      </c>
      <c r="E1929" s="3">
        <f t="shared" si="116"/>
        <v>20.241395000000001</v>
      </c>
      <c r="F1929" t="s">
        <v>171</v>
      </c>
      <c r="G1929" t="s">
        <v>620</v>
      </c>
      <c r="H1929" t="s">
        <v>918</v>
      </c>
      <c r="N1929" t="s">
        <v>3725</v>
      </c>
      <c r="O1929" t="s">
        <v>12</v>
      </c>
      <c r="P1929" t="s">
        <v>13</v>
      </c>
      <c r="Q1929" t="s">
        <v>90</v>
      </c>
      <c r="R1929" s="3">
        <f t="shared" si="117"/>
        <v>20</v>
      </c>
      <c r="S1929">
        <v>20000000</v>
      </c>
      <c r="T1929">
        <v>1998</v>
      </c>
      <c r="U1929">
        <v>6.1</v>
      </c>
      <c r="V1929" s="3">
        <f t="shared" si="118"/>
        <v>0.24139500000000069</v>
      </c>
      <c r="W1929" s="3"/>
    </row>
    <row r="1930" spans="1:23" x14ac:dyDescent="0.3">
      <c r="A1930" t="s">
        <v>9</v>
      </c>
      <c r="B1930" t="s">
        <v>1776</v>
      </c>
      <c r="C1930">
        <v>90</v>
      </c>
      <c r="D1930">
        <v>277233</v>
      </c>
      <c r="E1930" s="3">
        <f t="shared" si="116"/>
        <v>0.27723300000000001</v>
      </c>
      <c r="F1930" t="s">
        <v>205</v>
      </c>
      <c r="G1930" t="s">
        <v>1788</v>
      </c>
      <c r="N1930" t="s">
        <v>3726</v>
      </c>
      <c r="O1930" t="s">
        <v>12</v>
      </c>
      <c r="P1930" t="s">
        <v>13</v>
      </c>
      <c r="Q1930" t="s">
        <v>90</v>
      </c>
      <c r="R1930" s="3">
        <f t="shared" si="117"/>
        <v>0.04</v>
      </c>
      <c r="S1930">
        <v>40000</v>
      </c>
      <c r="T1930">
        <v>1999</v>
      </c>
      <c r="U1930">
        <v>7.6</v>
      </c>
      <c r="V1930" s="3">
        <f t="shared" si="118"/>
        <v>0.237233</v>
      </c>
      <c r="W1930" s="3"/>
    </row>
    <row r="1931" spans="1:23" x14ac:dyDescent="0.3">
      <c r="A1931" t="s">
        <v>9</v>
      </c>
      <c r="B1931" t="s">
        <v>335</v>
      </c>
      <c r="C1931">
        <v>112</v>
      </c>
      <c r="D1931">
        <v>70224196</v>
      </c>
      <c r="E1931" s="3">
        <f t="shared" si="116"/>
        <v>70.224196000000006</v>
      </c>
      <c r="F1931" t="s">
        <v>171</v>
      </c>
      <c r="G1931" t="s">
        <v>134</v>
      </c>
      <c r="H1931" t="s">
        <v>205</v>
      </c>
      <c r="I1931" t="s">
        <v>1788</v>
      </c>
      <c r="J1931" t="s">
        <v>918</v>
      </c>
      <c r="N1931" t="s">
        <v>3727</v>
      </c>
      <c r="O1931" t="s">
        <v>12</v>
      </c>
      <c r="P1931" t="s">
        <v>13</v>
      </c>
      <c r="Q1931" t="s">
        <v>14</v>
      </c>
      <c r="R1931" s="3">
        <f t="shared" si="117"/>
        <v>70</v>
      </c>
      <c r="S1931">
        <v>70000000</v>
      </c>
      <c r="T1931">
        <v>2008</v>
      </c>
      <c r="U1931">
        <v>5.6</v>
      </c>
      <c r="V1931" s="3">
        <f t="shared" si="118"/>
        <v>0.22419600000000628</v>
      </c>
      <c r="W1931" s="3"/>
    </row>
    <row r="1932" spans="1:23" x14ac:dyDescent="0.3">
      <c r="A1932" t="s">
        <v>9</v>
      </c>
      <c r="B1932" t="s">
        <v>477</v>
      </c>
      <c r="C1932">
        <v>107</v>
      </c>
      <c r="D1932">
        <v>16204793</v>
      </c>
      <c r="E1932" s="3">
        <f t="shared" si="116"/>
        <v>16.204792999999999</v>
      </c>
      <c r="F1932" t="s">
        <v>205</v>
      </c>
      <c r="G1932" t="s">
        <v>1786</v>
      </c>
      <c r="H1932" t="s">
        <v>620</v>
      </c>
      <c r="N1932" t="s">
        <v>3728</v>
      </c>
      <c r="O1932" t="s">
        <v>12</v>
      </c>
      <c r="P1932" t="s">
        <v>13</v>
      </c>
      <c r="Q1932" t="s">
        <v>90</v>
      </c>
      <c r="R1932" s="3">
        <f t="shared" si="117"/>
        <v>16</v>
      </c>
      <c r="S1932">
        <v>16000000</v>
      </c>
      <c r="T1932">
        <v>2009</v>
      </c>
      <c r="U1932">
        <v>5.0999999999999996</v>
      </c>
      <c r="V1932" s="3">
        <f t="shared" si="118"/>
        <v>0.20479299999999867</v>
      </c>
      <c r="W1932" s="3"/>
    </row>
    <row r="1933" spans="1:23" x14ac:dyDescent="0.3">
      <c r="A1933" t="s">
        <v>9</v>
      </c>
      <c r="B1933" t="s">
        <v>527</v>
      </c>
      <c r="C1933">
        <v>108</v>
      </c>
      <c r="D1933">
        <v>40203020</v>
      </c>
      <c r="E1933" s="3">
        <f t="shared" si="116"/>
        <v>40.203020000000002</v>
      </c>
      <c r="F1933" t="s">
        <v>205</v>
      </c>
      <c r="G1933" t="s">
        <v>356</v>
      </c>
      <c r="H1933" t="s">
        <v>1788</v>
      </c>
      <c r="N1933" t="s">
        <v>3729</v>
      </c>
      <c r="O1933" t="s">
        <v>12</v>
      </c>
      <c r="P1933" t="s">
        <v>17</v>
      </c>
      <c r="Q1933" t="s">
        <v>90</v>
      </c>
      <c r="R1933" s="3">
        <f t="shared" si="117"/>
        <v>40</v>
      </c>
      <c r="S1933">
        <v>40000000</v>
      </c>
      <c r="T1933">
        <v>2004</v>
      </c>
      <c r="U1933">
        <v>5.9</v>
      </c>
      <c r="V1933" s="3">
        <f t="shared" si="118"/>
        <v>0.2030200000000022</v>
      </c>
      <c r="W1933" s="3"/>
    </row>
    <row r="1934" spans="1:23" x14ac:dyDescent="0.3">
      <c r="A1934" t="s">
        <v>9</v>
      </c>
      <c r="B1934" t="s">
        <v>1596</v>
      </c>
      <c r="C1934">
        <v>114</v>
      </c>
      <c r="D1934">
        <v>1001437</v>
      </c>
      <c r="E1934" s="3">
        <f t="shared" si="116"/>
        <v>1.0014369999999999</v>
      </c>
      <c r="F1934" t="s">
        <v>356</v>
      </c>
      <c r="G1934" t="s">
        <v>1788</v>
      </c>
      <c r="N1934" t="s">
        <v>3730</v>
      </c>
      <c r="O1934" t="s">
        <v>12</v>
      </c>
      <c r="P1934" t="s">
        <v>13</v>
      </c>
      <c r="Q1934" t="s">
        <v>90</v>
      </c>
      <c r="R1934" s="3">
        <f t="shared" si="117"/>
        <v>0.8</v>
      </c>
      <c r="S1934">
        <v>800000</v>
      </c>
      <c r="T1934">
        <v>1993</v>
      </c>
      <c r="U1934">
        <v>7.2</v>
      </c>
      <c r="V1934" s="3">
        <f t="shared" si="118"/>
        <v>0.20143699999999987</v>
      </c>
      <c r="W1934" s="3"/>
    </row>
    <row r="1935" spans="1:23" x14ac:dyDescent="0.3">
      <c r="A1935" t="s">
        <v>9</v>
      </c>
      <c r="B1935" t="s">
        <v>236</v>
      </c>
      <c r="C1935">
        <v>110</v>
      </c>
      <c r="D1935">
        <v>10200000</v>
      </c>
      <c r="E1935" s="3">
        <f t="shared" si="116"/>
        <v>10.199999999999999</v>
      </c>
      <c r="F1935" t="s">
        <v>356</v>
      </c>
      <c r="G1935" t="s">
        <v>1796</v>
      </c>
      <c r="H1935" t="s">
        <v>918</v>
      </c>
      <c r="N1935" t="s">
        <v>3731</v>
      </c>
      <c r="O1935" t="s">
        <v>12</v>
      </c>
      <c r="P1935" t="s">
        <v>13</v>
      </c>
      <c r="Q1935" t="s">
        <v>24</v>
      </c>
      <c r="R1935" s="3">
        <f t="shared" si="117"/>
        <v>10</v>
      </c>
      <c r="S1935">
        <v>10000000</v>
      </c>
      <c r="T1935">
        <v>1997</v>
      </c>
      <c r="U1935">
        <v>7.3</v>
      </c>
      <c r="V1935" s="3">
        <f t="shared" si="118"/>
        <v>0.19999999999999929</v>
      </c>
      <c r="W1935" s="3"/>
    </row>
    <row r="1936" spans="1:23" x14ac:dyDescent="0.3">
      <c r="A1936" t="s">
        <v>9</v>
      </c>
      <c r="B1936" t="s">
        <v>540</v>
      </c>
      <c r="C1936">
        <v>90</v>
      </c>
      <c r="D1936">
        <v>241816</v>
      </c>
      <c r="E1936" s="3">
        <f t="shared" si="116"/>
        <v>0.241816</v>
      </c>
      <c r="F1936" t="s">
        <v>356</v>
      </c>
      <c r="N1936" t="s">
        <v>3732</v>
      </c>
      <c r="O1936" t="s">
        <v>12</v>
      </c>
      <c r="P1936" t="s">
        <v>13</v>
      </c>
      <c r="Q1936" t="s">
        <v>555</v>
      </c>
      <c r="R1936" s="3">
        <f t="shared" si="117"/>
        <v>4.2000000000000003E-2</v>
      </c>
      <c r="S1936">
        <v>42000</v>
      </c>
      <c r="T1936">
        <v>2000</v>
      </c>
      <c r="U1936">
        <v>7.5</v>
      </c>
      <c r="V1936" s="3">
        <f t="shared" si="118"/>
        <v>0.19981599999999999</v>
      </c>
      <c r="W1936" s="3"/>
    </row>
    <row r="1937" spans="1:23" x14ac:dyDescent="0.3">
      <c r="A1937" t="s">
        <v>9</v>
      </c>
      <c r="B1937" t="s">
        <v>1202</v>
      </c>
      <c r="C1937">
        <v>108</v>
      </c>
      <c r="D1937">
        <v>180483</v>
      </c>
      <c r="E1937" s="3">
        <f t="shared" si="116"/>
        <v>0.180483</v>
      </c>
      <c r="F1937" t="s">
        <v>205</v>
      </c>
      <c r="G1937" t="s">
        <v>1792</v>
      </c>
      <c r="H1937" t="s">
        <v>620</v>
      </c>
      <c r="N1937" t="s">
        <v>3733</v>
      </c>
      <c r="O1937" t="s">
        <v>12</v>
      </c>
      <c r="P1937" t="s">
        <v>13</v>
      </c>
      <c r="Q1937" t="s">
        <v>642</v>
      </c>
      <c r="R1937" s="3">
        <f t="shared" si="117"/>
        <v>0.01</v>
      </c>
      <c r="S1937">
        <v>10000</v>
      </c>
      <c r="T1937">
        <v>1972</v>
      </c>
      <c r="U1937">
        <v>6.1</v>
      </c>
      <c r="V1937" s="3">
        <f t="shared" si="118"/>
        <v>0.170483</v>
      </c>
      <c r="W1937" s="3"/>
    </row>
    <row r="1938" spans="1:23" x14ac:dyDescent="0.3">
      <c r="A1938" t="s">
        <v>9</v>
      </c>
      <c r="B1938" t="s">
        <v>158</v>
      </c>
      <c r="C1938">
        <v>94</v>
      </c>
      <c r="D1938">
        <v>6165429</v>
      </c>
      <c r="E1938" s="3">
        <f t="shared" si="116"/>
        <v>6.1654289999999996</v>
      </c>
      <c r="F1938" t="s">
        <v>134</v>
      </c>
      <c r="G1938" t="s">
        <v>1793</v>
      </c>
      <c r="H1938" t="s">
        <v>356</v>
      </c>
      <c r="I1938" t="s">
        <v>1794</v>
      </c>
      <c r="N1938" t="s">
        <v>3734</v>
      </c>
      <c r="O1938" t="s">
        <v>259</v>
      </c>
      <c r="P1938" t="s">
        <v>63</v>
      </c>
      <c r="Q1938" t="s">
        <v>24</v>
      </c>
      <c r="R1938" s="3">
        <f t="shared" si="117"/>
        <v>6</v>
      </c>
      <c r="S1938">
        <v>6000000</v>
      </c>
      <c r="T1938">
        <v>2002</v>
      </c>
      <c r="U1938">
        <v>7.5</v>
      </c>
      <c r="V1938" s="3">
        <f t="shared" si="118"/>
        <v>0.1654289999999996</v>
      </c>
      <c r="W1938" s="3"/>
    </row>
    <row r="1939" spans="1:23" x14ac:dyDescent="0.3">
      <c r="A1939" t="s">
        <v>9</v>
      </c>
      <c r="B1939" t="s">
        <v>519</v>
      </c>
      <c r="C1939">
        <v>95</v>
      </c>
      <c r="D1939">
        <v>50150619</v>
      </c>
      <c r="E1939" s="3">
        <f t="shared" si="116"/>
        <v>50.150618999999999</v>
      </c>
      <c r="F1939" t="s">
        <v>134</v>
      </c>
      <c r="G1939" t="s">
        <v>1790</v>
      </c>
      <c r="H1939" t="s">
        <v>205</v>
      </c>
      <c r="I1939" t="s">
        <v>1789</v>
      </c>
      <c r="J1939" t="s">
        <v>1786</v>
      </c>
      <c r="K1939" t="s">
        <v>1788</v>
      </c>
      <c r="N1939" t="s">
        <v>3735</v>
      </c>
      <c r="O1939" t="s">
        <v>12</v>
      </c>
      <c r="P1939" t="s">
        <v>13</v>
      </c>
      <c r="Q1939" t="s">
        <v>24</v>
      </c>
      <c r="R1939" s="3">
        <f t="shared" si="117"/>
        <v>50</v>
      </c>
      <c r="S1939">
        <v>50000000</v>
      </c>
      <c r="T1939">
        <v>2014</v>
      </c>
      <c r="U1939">
        <v>7.3</v>
      </c>
      <c r="V1939" s="3">
        <f t="shared" si="118"/>
        <v>0.15061899999999895</v>
      </c>
      <c r="W1939" s="3"/>
    </row>
    <row r="1940" spans="1:23" x14ac:dyDescent="0.3">
      <c r="A1940" t="s">
        <v>9</v>
      </c>
      <c r="B1940" t="s">
        <v>1207</v>
      </c>
      <c r="C1940">
        <v>110</v>
      </c>
      <c r="D1940">
        <v>136007</v>
      </c>
      <c r="E1940" s="3">
        <f t="shared" si="116"/>
        <v>0.13600699999999999</v>
      </c>
      <c r="F1940" t="s">
        <v>356</v>
      </c>
      <c r="G1940" t="s">
        <v>1798</v>
      </c>
      <c r="H1940" t="s">
        <v>1788</v>
      </c>
      <c r="N1940" t="s">
        <v>3736</v>
      </c>
      <c r="O1940" t="s">
        <v>183</v>
      </c>
      <c r="P1940" t="s">
        <v>184</v>
      </c>
      <c r="Q1940" t="s">
        <v>90</v>
      </c>
      <c r="R1940" s="3">
        <f t="shared" si="117"/>
        <v>4.4999999999999997E-3</v>
      </c>
      <c r="S1940">
        <v>4500</v>
      </c>
      <c r="T1940">
        <v>2004</v>
      </c>
      <c r="U1940">
        <v>6.9</v>
      </c>
      <c r="V1940" s="3">
        <f t="shared" si="118"/>
        <v>0.13150699999999999</v>
      </c>
      <c r="W1940" s="3"/>
    </row>
    <row r="1941" spans="1:23" x14ac:dyDescent="0.3">
      <c r="A1941" t="s">
        <v>9</v>
      </c>
      <c r="B1941" t="s">
        <v>269</v>
      </c>
      <c r="C1941">
        <v>97</v>
      </c>
      <c r="D1941">
        <v>60128566</v>
      </c>
      <c r="E1941" s="3">
        <f t="shared" si="116"/>
        <v>60.128565999999999</v>
      </c>
      <c r="F1941" t="s">
        <v>171</v>
      </c>
      <c r="G1941" t="s">
        <v>134</v>
      </c>
      <c r="H1941" t="s">
        <v>620</v>
      </c>
      <c r="I1941" t="s">
        <v>1787</v>
      </c>
      <c r="N1941" t="s">
        <v>3737</v>
      </c>
      <c r="O1941" t="s">
        <v>12</v>
      </c>
      <c r="P1941" t="s">
        <v>113</v>
      </c>
      <c r="Q1941" t="s">
        <v>90</v>
      </c>
      <c r="R1941" s="3">
        <f t="shared" si="117"/>
        <v>60</v>
      </c>
      <c r="S1941">
        <v>60000000</v>
      </c>
      <c r="T1941">
        <v>2010</v>
      </c>
      <c r="U1941">
        <v>5.9</v>
      </c>
      <c r="V1941" s="3">
        <f t="shared" si="118"/>
        <v>0.12856599999999929</v>
      </c>
      <c r="W1941" s="3"/>
    </row>
    <row r="1942" spans="1:23" x14ac:dyDescent="0.3">
      <c r="A1942" t="s">
        <v>9</v>
      </c>
      <c r="B1942" t="s">
        <v>791</v>
      </c>
      <c r="C1942">
        <v>90</v>
      </c>
      <c r="D1942">
        <v>489220</v>
      </c>
      <c r="E1942" s="3">
        <f t="shared" si="116"/>
        <v>0.48921999999999999</v>
      </c>
      <c r="F1942" t="s">
        <v>1796</v>
      </c>
      <c r="G1942" t="s">
        <v>1787</v>
      </c>
      <c r="H1942" t="s">
        <v>918</v>
      </c>
      <c r="N1942" t="s">
        <v>3738</v>
      </c>
      <c r="O1942" t="s">
        <v>12</v>
      </c>
      <c r="P1942" t="s">
        <v>49</v>
      </c>
      <c r="Q1942" t="s">
        <v>90</v>
      </c>
      <c r="R1942" s="3">
        <f t="shared" si="117"/>
        <v>0.36499999999999999</v>
      </c>
      <c r="S1942">
        <v>365000</v>
      </c>
      <c r="T1942">
        <v>1997</v>
      </c>
      <c r="U1942">
        <v>7.3</v>
      </c>
      <c r="V1942" s="3">
        <f t="shared" si="118"/>
        <v>0.12422</v>
      </c>
      <c r="W1942" s="3"/>
    </row>
    <row r="1943" spans="1:23" x14ac:dyDescent="0.3">
      <c r="A1943" t="s">
        <v>9</v>
      </c>
      <c r="B1943" t="s">
        <v>218</v>
      </c>
      <c r="C1943">
        <v>91</v>
      </c>
      <c r="D1943">
        <v>100117603</v>
      </c>
      <c r="E1943" s="3">
        <f t="shared" si="116"/>
        <v>100.117603</v>
      </c>
      <c r="F1943" t="s">
        <v>1790</v>
      </c>
      <c r="G1943" t="s">
        <v>356</v>
      </c>
      <c r="H1943" t="s">
        <v>1789</v>
      </c>
      <c r="I1943" t="s">
        <v>1791</v>
      </c>
      <c r="J1943" t="s">
        <v>1788</v>
      </c>
      <c r="N1943" t="s">
        <v>3739</v>
      </c>
      <c r="O1943" t="s">
        <v>12</v>
      </c>
      <c r="P1943" t="s">
        <v>13</v>
      </c>
      <c r="Q1943" t="s">
        <v>52</v>
      </c>
      <c r="R1943" s="3">
        <f t="shared" si="117"/>
        <v>100</v>
      </c>
      <c r="S1943">
        <v>100000000</v>
      </c>
      <c r="T1943">
        <v>1996</v>
      </c>
      <c r="U1943">
        <v>6.9</v>
      </c>
      <c r="V1943" s="3">
        <f t="shared" si="118"/>
        <v>0.11760300000000257</v>
      </c>
      <c r="W1943" s="3"/>
    </row>
    <row r="1944" spans="1:23" x14ac:dyDescent="0.3">
      <c r="A1944" t="s">
        <v>9</v>
      </c>
      <c r="B1944" t="s">
        <v>1738</v>
      </c>
      <c r="C1944">
        <v>90</v>
      </c>
      <c r="D1944">
        <v>603943</v>
      </c>
      <c r="E1944" s="3">
        <f t="shared" si="116"/>
        <v>0.60394300000000001</v>
      </c>
      <c r="F1944" t="s">
        <v>1792</v>
      </c>
      <c r="G1944" t="s">
        <v>356</v>
      </c>
      <c r="N1944" t="s">
        <v>3740</v>
      </c>
      <c r="O1944" t="s">
        <v>12</v>
      </c>
      <c r="P1944" t="s">
        <v>13</v>
      </c>
      <c r="Q1944" t="s">
        <v>90</v>
      </c>
      <c r="R1944" s="3">
        <f t="shared" si="117"/>
        <v>0.5</v>
      </c>
      <c r="S1944">
        <v>500000</v>
      </c>
      <c r="T1944">
        <v>2004</v>
      </c>
      <c r="U1944">
        <v>7.3</v>
      </c>
      <c r="V1944" s="3">
        <f t="shared" si="118"/>
        <v>0.10394300000000001</v>
      </c>
      <c r="W1944" s="3"/>
    </row>
    <row r="1945" spans="1:23" x14ac:dyDescent="0.3">
      <c r="A1945" t="s">
        <v>9</v>
      </c>
      <c r="B1945" t="s">
        <v>1130</v>
      </c>
      <c r="C1945">
        <v>114</v>
      </c>
      <c r="D1945">
        <v>15100000</v>
      </c>
      <c r="E1945" s="3">
        <f t="shared" si="116"/>
        <v>15.1</v>
      </c>
      <c r="F1945" t="s">
        <v>171</v>
      </c>
      <c r="G1945" t="s">
        <v>620</v>
      </c>
      <c r="H1945" t="s">
        <v>1787</v>
      </c>
      <c r="I1945" t="s">
        <v>918</v>
      </c>
      <c r="N1945" t="s">
        <v>3741</v>
      </c>
      <c r="O1945" t="s">
        <v>12</v>
      </c>
      <c r="P1945" t="s">
        <v>13</v>
      </c>
      <c r="Q1945" t="s">
        <v>90</v>
      </c>
      <c r="R1945" s="3">
        <f t="shared" si="117"/>
        <v>15</v>
      </c>
      <c r="S1945">
        <v>15000000</v>
      </c>
      <c r="T1945">
        <v>1984</v>
      </c>
      <c r="U1945">
        <v>6</v>
      </c>
      <c r="V1945" s="3">
        <f t="shared" si="118"/>
        <v>9.9999999999999645E-2</v>
      </c>
      <c r="W1945" s="3"/>
    </row>
    <row r="1946" spans="1:23" x14ac:dyDescent="0.3">
      <c r="A1946" t="s">
        <v>9</v>
      </c>
      <c r="B1946" t="s">
        <v>1613</v>
      </c>
      <c r="C1946">
        <v>90</v>
      </c>
      <c r="D1946">
        <v>85222</v>
      </c>
      <c r="E1946" s="3">
        <f t="shared" si="116"/>
        <v>8.5222000000000006E-2</v>
      </c>
      <c r="F1946" t="s">
        <v>20</v>
      </c>
      <c r="N1946" t="s">
        <v>3742</v>
      </c>
      <c r="O1946" t="s">
        <v>12</v>
      </c>
      <c r="P1946" t="s">
        <v>13</v>
      </c>
      <c r="Q1946" t="s">
        <v>24</v>
      </c>
      <c r="R1946" s="3">
        <f t="shared" si="117"/>
        <v>1.1000000000000001E-3</v>
      </c>
      <c r="S1946">
        <v>1100</v>
      </c>
      <c r="T1946">
        <v>2004</v>
      </c>
      <c r="U1946">
        <v>6.6</v>
      </c>
      <c r="V1946" s="3">
        <f t="shared" si="118"/>
        <v>8.4122000000000002E-2</v>
      </c>
      <c r="W1946" s="3"/>
    </row>
    <row r="1947" spans="1:23" x14ac:dyDescent="0.3">
      <c r="A1947" t="s">
        <v>9</v>
      </c>
      <c r="B1947" t="s">
        <v>48</v>
      </c>
      <c r="C1947">
        <v>91</v>
      </c>
      <c r="D1947">
        <v>140080850</v>
      </c>
      <c r="E1947" s="3">
        <f t="shared" si="116"/>
        <v>140.08085</v>
      </c>
      <c r="F1947" t="s">
        <v>171</v>
      </c>
      <c r="G1947" t="s">
        <v>205</v>
      </c>
      <c r="H1947" t="s">
        <v>1792</v>
      </c>
      <c r="I1947" t="s">
        <v>918</v>
      </c>
      <c r="N1947" t="s">
        <v>3743</v>
      </c>
      <c r="O1947" t="s">
        <v>12</v>
      </c>
      <c r="P1947" t="s">
        <v>13</v>
      </c>
      <c r="Q1947" t="s">
        <v>14</v>
      </c>
      <c r="R1947" s="3">
        <f t="shared" si="117"/>
        <v>140</v>
      </c>
      <c r="S1947">
        <v>140000000</v>
      </c>
      <c r="T1947">
        <v>2007</v>
      </c>
      <c r="U1947">
        <v>6.2</v>
      </c>
      <c r="V1947" s="3">
        <f t="shared" si="118"/>
        <v>8.084999999999809E-2</v>
      </c>
      <c r="W1947" s="3"/>
    </row>
    <row r="1948" spans="1:23" x14ac:dyDescent="0.3">
      <c r="A1948" t="s">
        <v>111</v>
      </c>
      <c r="B1948" t="s">
        <v>1772</v>
      </c>
      <c r="C1948">
        <v>90</v>
      </c>
      <c r="D1948">
        <v>110536</v>
      </c>
      <c r="E1948" s="3">
        <f t="shared" si="116"/>
        <v>0.110536</v>
      </c>
      <c r="F1948" t="s">
        <v>205</v>
      </c>
      <c r="G1948" t="s">
        <v>620</v>
      </c>
      <c r="H1948" t="s">
        <v>1787</v>
      </c>
      <c r="N1948" t="s">
        <v>3744</v>
      </c>
      <c r="O1948" t="s">
        <v>12</v>
      </c>
      <c r="P1948" t="s">
        <v>13</v>
      </c>
      <c r="Q1948" t="s">
        <v>24</v>
      </c>
      <c r="R1948" s="3">
        <f t="shared" si="117"/>
        <v>0.04</v>
      </c>
      <c r="S1948">
        <v>40000</v>
      </c>
      <c r="T1948">
        <v>2001</v>
      </c>
      <c r="U1948">
        <v>7</v>
      </c>
      <c r="V1948" s="3">
        <f t="shared" si="118"/>
        <v>7.0535999999999988E-2</v>
      </c>
      <c r="W1948" s="3"/>
    </row>
    <row r="1949" spans="1:23" x14ac:dyDescent="0.3">
      <c r="A1949" t="s">
        <v>9</v>
      </c>
      <c r="B1949" t="s">
        <v>371</v>
      </c>
      <c r="C1949">
        <v>104</v>
      </c>
      <c r="D1949">
        <v>1007962</v>
      </c>
      <c r="E1949" s="3">
        <f t="shared" si="116"/>
        <v>1.007962</v>
      </c>
      <c r="F1949" t="s">
        <v>1792</v>
      </c>
      <c r="G1949" t="s">
        <v>356</v>
      </c>
      <c r="H1949" t="s">
        <v>918</v>
      </c>
      <c r="N1949" t="s">
        <v>3745</v>
      </c>
      <c r="O1949" t="s">
        <v>12</v>
      </c>
      <c r="P1949" t="s">
        <v>13</v>
      </c>
      <c r="Q1949" t="s">
        <v>90</v>
      </c>
      <c r="R1949" s="3">
        <f t="shared" si="117"/>
        <v>0.95</v>
      </c>
      <c r="S1949">
        <v>950000</v>
      </c>
      <c r="T1949">
        <v>2005</v>
      </c>
      <c r="U1949">
        <v>7.1</v>
      </c>
      <c r="V1949" s="3">
        <f t="shared" si="118"/>
        <v>5.7962000000000069E-2</v>
      </c>
      <c r="W1949" s="3"/>
    </row>
    <row r="1950" spans="1:23" x14ac:dyDescent="0.3">
      <c r="A1950" t="s">
        <v>9</v>
      </c>
      <c r="B1950" t="s">
        <v>565</v>
      </c>
      <c r="C1950">
        <v>139</v>
      </c>
      <c r="D1950">
        <v>6857096</v>
      </c>
      <c r="E1950" s="3">
        <f t="shared" si="116"/>
        <v>6.8570960000000003</v>
      </c>
      <c r="F1950" t="s">
        <v>356</v>
      </c>
      <c r="G1950" t="s">
        <v>1796</v>
      </c>
      <c r="H1950" t="s">
        <v>1795</v>
      </c>
      <c r="N1950" t="s">
        <v>3746</v>
      </c>
      <c r="O1950" t="s">
        <v>183</v>
      </c>
      <c r="P1950" t="s">
        <v>49</v>
      </c>
      <c r="Q1950" t="s">
        <v>90</v>
      </c>
      <c r="R1950" s="3">
        <f t="shared" si="117"/>
        <v>6.8</v>
      </c>
      <c r="S1950">
        <v>6800000</v>
      </c>
      <c r="T1950">
        <v>2010</v>
      </c>
      <c r="U1950">
        <v>8.1999999999999993</v>
      </c>
      <c r="V1950" s="3">
        <f t="shared" si="118"/>
        <v>5.709600000000048E-2</v>
      </c>
      <c r="W1950" s="3"/>
    </row>
    <row r="1951" spans="1:23" x14ac:dyDescent="0.3">
      <c r="A1951" t="s">
        <v>9</v>
      </c>
      <c r="B1951" t="s">
        <v>1758</v>
      </c>
      <c r="C1951">
        <v>90</v>
      </c>
      <c r="D1951">
        <v>318622</v>
      </c>
      <c r="E1951" s="3">
        <f t="shared" si="116"/>
        <v>0.31862200000000002</v>
      </c>
      <c r="F1951" t="s">
        <v>1793</v>
      </c>
      <c r="G1951" t="s">
        <v>1792</v>
      </c>
      <c r="H1951" t="s">
        <v>356</v>
      </c>
      <c r="I1951" t="s">
        <v>918</v>
      </c>
      <c r="N1951" t="s">
        <v>3747</v>
      </c>
      <c r="O1951" t="s">
        <v>12</v>
      </c>
      <c r="P1951" t="s">
        <v>13</v>
      </c>
      <c r="Q1951" t="s">
        <v>90</v>
      </c>
      <c r="R1951" s="3">
        <f t="shared" si="117"/>
        <v>0.27</v>
      </c>
      <c r="S1951">
        <v>270000</v>
      </c>
      <c r="T1951">
        <v>2012</v>
      </c>
      <c r="U1951">
        <v>6.4</v>
      </c>
      <c r="V1951" s="3">
        <f t="shared" si="118"/>
        <v>4.8621999999999999E-2</v>
      </c>
      <c r="W1951" s="3"/>
    </row>
    <row r="1952" spans="1:23" x14ac:dyDescent="0.3">
      <c r="A1952" t="s">
        <v>9</v>
      </c>
      <c r="B1952" t="s">
        <v>1068</v>
      </c>
      <c r="C1952">
        <v>104</v>
      </c>
      <c r="D1952">
        <v>4046737</v>
      </c>
      <c r="E1952" s="3">
        <f t="shared" si="116"/>
        <v>4.0467370000000003</v>
      </c>
      <c r="F1952" t="s">
        <v>205</v>
      </c>
      <c r="G1952" t="s">
        <v>356</v>
      </c>
      <c r="H1952" t="s">
        <v>1788</v>
      </c>
      <c r="N1952" t="s">
        <v>3748</v>
      </c>
      <c r="O1952" t="s">
        <v>12</v>
      </c>
      <c r="P1952" t="s">
        <v>13</v>
      </c>
      <c r="Q1952" t="s">
        <v>90</v>
      </c>
      <c r="R1952" s="3">
        <f t="shared" si="117"/>
        <v>4</v>
      </c>
      <c r="S1952">
        <v>4000000</v>
      </c>
      <c r="T1952">
        <v>2002</v>
      </c>
      <c r="U1952">
        <v>7.1</v>
      </c>
      <c r="V1952" s="3">
        <f t="shared" si="118"/>
        <v>4.6737000000000251E-2</v>
      </c>
      <c r="W1952" s="3"/>
    </row>
    <row r="1953" spans="1:23" x14ac:dyDescent="0.3">
      <c r="A1953" t="s">
        <v>9</v>
      </c>
      <c r="B1953" t="s">
        <v>1737</v>
      </c>
      <c r="C1953">
        <v>78</v>
      </c>
      <c r="D1953">
        <v>191309</v>
      </c>
      <c r="E1953" s="3">
        <f t="shared" si="116"/>
        <v>0.19130900000000001</v>
      </c>
      <c r="F1953" t="s">
        <v>356</v>
      </c>
      <c r="G1953" t="s">
        <v>1796</v>
      </c>
      <c r="H1953" t="s">
        <v>918</v>
      </c>
      <c r="N1953" t="s">
        <v>3749</v>
      </c>
      <c r="O1953" t="s">
        <v>12</v>
      </c>
      <c r="P1953" t="s">
        <v>13</v>
      </c>
      <c r="Q1953" t="s">
        <v>90</v>
      </c>
      <c r="R1953" s="3">
        <f t="shared" si="117"/>
        <v>0.15</v>
      </c>
      <c r="S1953">
        <v>150000</v>
      </c>
      <c r="T1953">
        <v>2004</v>
      </c>
      <c r="U1953">
        <v>5.5</v>
      </c>
      <c r="V1953" s="3">
        <f t="shared" si="118"/>
        <v>4.1309000000000012E-2</v>
      </c>
      <c r="W1953" s="3"/>
    </row>
    <row r="1954" spans="1:23" x14ac:dyDescent="0.3">
      <c r="A1954" t="s">
        <v>9</v>
      </c>
      <c r="B1954" t="s">
        <v>108</v>
      </c>
      <c r="C1954">
        <v>97</v>
      </c>
      <c r="D1954">
        <v>5009677</v>
      </c>
      <c r="E1954" s="3">
        <f t="shared" si="116"/>
        <v>5.0096769999999999</v>
      </c>
      <c r="F1954" t="s">
        <v>356</v>
      </c>
      <c r="G1954" t="s">
        <v>1796</v>
      </c>
      <c r="H1954" t="s">
        <v>1787</v>
      </c>
      <c r="N1954" t="s">
        <v>3750</v>
      </c>
      <c r="O1954" t="s">
        <v>12</v>
      </c>
      <c r="P1954" t="s">
        <v>17</v>
      </c>
      <c r="Q1954" t="s">
        <v>90</v>
      </c>
      <c r="R1954" s="3">
        <f t="shared" si="117"/>
        <v>5</v>
      </c>
      <c r="S1954">
        <v>5000000</v>
      </c>
      <c r="T1954">
        <v>2009</v>
      </c>
      <c r="U1954">
        <v>7.9</v>
      </c>
      <c r="V1954" s="3">
        <f t="shared" si="118"/>
        <v>9.6769999999999357E-3</v>
      </c>
      <c r="W1954" s="3"/>
    </row>
    <row r="1955" spans="1:23" x14ac:dyDescent="0.3">
      <c r="A1955" t="s">
        <v>9</v>
      </c>
      <c r="B1955" t="s">
        <v>384</v>
      </c>
      <c r="C1955">
        <v>121</v>
      </c>
      <c r="D1955">
        <v>50007168</v>
      </c>
      <c r="E1955" s="3">
        <f t="shared" si="116"/>
        <v>50.007168</v>
      </c>
      <c r="F1955" t="s">
        <v>171</v>
      </c>
      <c r="G1955" t="s">
        <v>1792</v>
      </c>
      <c r="H1955" t="s">
        <v>356</v>
      </c>
      <c r="I1955" t="s">
        <v>918</v>
      </c>
      <c r="N1955" t="s">
        <v>3751</v>
      </c>
      <c r="O1955" t="s">
        <v>12</v>
      </c>
      <c r="P1955" t="s">
        <v>13</v>
      </c>
      <c r="Q1955" t="s">
        <v>90</v>
      </c>
      <c r="R1955" s="3">
        <f t="shared" si="117"/>
        <v>50</v>
      </c>
      <c r="S1955">
        <v>50000000</v>
      </c>
      <c r="T1955">
        <v>1997</v>
      </c>
      <c r="U1955">
        <v>6.7</v>
      </c>
      <c r="V1955" s="3">
        <f t="shared" si="118"/>
        <v>7.1680000000000632E-3</v>
      </c>
      <c r="W1955" s="3"/>
    </row>
    <row r="1956" spans="1:23" x14ac:dyDescent="0.3">
      <c r="A1956" t="s">
        <v>9</v>
      </c>
      <c r="B1956" t="s">
        <v>1637</v>
      </c>
      <c r="C1956">
        <v>92</v>
      </c>
      <c r="D1956">
        <v>12667</v>
      </c>
      <c r="E1956" s="3">
        <f t="shared" si="116"/>
        <v>1.2666999999999999E-2</v>
      </c>
      <c r="F1956" t="s">
        <v>356</v>
      </c>
      <c r="G1956" t="s">
        <v>1788</v>
      </c>
      <c r="N1956" t="s">
        <v>3752</v>
      </c>
      <c r="O1956" t="s">
        <v>12</v>
      </c>
      <c r="P1956" t="s">
        <v>17</v>
      </c>
      <c r="Q1956" t="s">
        <v>90</v>
      </c>
      <c r="R1956" s="3">
        <f t="shared" si="117"/>
        <v>1.4E-2</v>
      </c>
      <c r="S1956">
        <v>14000</v>
      </c>
      <c r="T1956">
        <v>2005</v>
      </c>
      <c r="U1956">
        <v>6.6</v>
      </c>
      <c r="V1956" s="3">
        <f t="shared" si="118"/>
        <v>-1.3330000000000009E-3</v>
      </c>
      <c r="W1956" s="3"/>
    </row>
    <row r="1957" spans="1:23" x14ac:dyDescent="0.3">
      <c r="A1957" t="s">
        <v>9</v>
      </c>
      <c r="B1957" t="s">
        <v>1770</v>
      </c>
      <c r="C1957">
        <v>93</v>
      </c>
      <c r="D1957">
        <v>155984</v>
      </c>
      <c r="E1957" s="3">
        <f t="shared" si="116"/>
        <v>0.15598400000000001</v>
      </c>
      <c r="F1957" t="s">
        <v>20</v>
      </c>
      <c r="N1957" t="s">
        <v>3753</v>
      </c>
      <c r="O1957" t="s">
        <v>12</v>
      </c>
      <c r="P1957" t="s">
        <v>13</v>
      </c>
      <c r="Q1957" t="s">
        <v>555</v>
      </c>
      <c r="R1957" s="3">
        <f t="shared" si="117"/>
        <v>0.16</v>
      </c>
      <c r="S1957">
        <v>160000</v>
      </c>
      <c r="T1957">
        <v>2009</v>
      </c>
      <c r="U1957">
        <v>7.4</v>
      </c>
      <c r="V1957" s="3">
        <f t="shared" si="118"/>
        <v>-4.0159999999999918E-3</v>
      </c>
      <c r="W1957" s="3"/>
    </row>
    <row r="1958" spans="1:23" x14ac:dyDescent="0.3">
      <c r="A1958" t="s">
        <v>9</v>
      </c>
      <c r="B1958" t="s">
        <v>1145</v>
      </c>
      <c r="C1958">
        <v>110</v>
      </c>
      <c r="D1958">
        <v>14989761</v>
      </c>
      <c r="E1958" s="3">
        <f t="shared" si="116"/>
        <v>14.989761</v>
      </c>
      <c r="F1958" t="s">
        <v>205</v>
      </c>
      <c r="G1958" t="s">
        <v>1792</v>
      </c>
      <c r="N1958" t="s">
        <v>3754</v>
      </c>
      <c r="O1958" t="s">
        <v>12</v>
      </c>
      <c r="P1958" t="s">
        <v>17</v>
      </c>
      <c r="Q1958" t="s">
        <v>90</v>
      </c>
      <c r="R1958" s="3">
        <f t="shared" si="117"/>
        <v>15</v>
      </c>
      <c r="S1958">
        <v>15000000</v>
      </c>
      <c r="T1958">
        <v>2012</v>
      </c>
      <c r="U1958">
        <v>7.2</v>
      </c>
      <c r="V1958" s="3">
        <f t="shared" si="118"/>
        <v>-1.0239000000000331E-2</v>
      </c>
      <c r="W1958" s="3"/>
    </row>
    <row r="1959" spans="1:23" x14ac:dyDescent="0.3">
      <c r="A1959" t="s">
        <v>9</v>
      </c>
      <c r="B1959" t="s">
        <v>1453</v>
      </c>
      <c r="C1959">
        <v>101</v>
      </c>
      <c r="D1959">
        <v>1984378</v>
      </c>
      <c r="E1959" s="3">
        <f t="shared" si="116"/>
        <v>1.984378</v>
      </c>
      <c r="F1959" t="s">
        <v>205</v>
      </c>
      <c r="G1959" t="s">
        <v>356</v>
      </c>
      <c r="H1959" t="s">
        <v>1788</v>
      </c>
      <c r="N1959" t="s">
        <v>3755</v>
      </c>
      <c r="O1959" t="s">
        <v>12</v>
      </c>
      <c r="P1959" t="s">
        <v>13</v>
      </c>
      <c r="Q1959" t="s">
        <v>555</v>
      </c>
      <c r="R1959" s="3">
        <f t="shared" si="117"/>
        <v>2</v>
      </c>
      <c r="S1959">
        <v>2000000</v>
      </c>
      <c r="T1959">
        <v>2006</v>
      </c>
      <c r="U1959">
        <v>6.5</v>
      </c>
      <c r="V1959" s="3">
        <f t="shared" si="118"/>
        <v>-1.5622000000000025E-2</v>
      </c>
      <c r="W1959" s="3"/>
    </row>
    <row r="1960" spans="1:23" x14ac:dyDescent="0.3">
      <c r="A1960" t="s">
        <v>9</v>
      </c>
      <c r="B1960" t="s">
        <v>1696</v>
      </c>
      <c r="C1960">
        <v>100</v>
      </c>
      <c r="D1960">
        <v>982214</v>
      </c>
      <c r="E1960" s="3">
        <f t="shared" si="116"/>
        <v>0.98221400000000003</v>
      </c>
      <c r="F1960" t="s">
        <v>356</v>
      </c>
      <c r="N1960" t="s">
        <v>3756</v>
      </c>
      <c r="O1960" t="s">
        <v>12</v>
      </c>
      <c r="P1960" t="s">
        <v>13</v>
      </c>
      <c r="Q1960" t="s">
        <v>90</v>
      </c>
      <c r="R1960" s="3">
        <f t="shared" si="117"/>
        <v>1</v>
      </c>
      <c r="S1960">
        <v>1000000</v>
      </c>
      <c r="T1960">
        <v>1998</v>
      </c>
      <c r="U1960">
        <v>7.2</v>
      </c>
      <c r="V1960" s="3">
        <f t="shared" si="118"/>
        <v>-1.7785999999999969E-2</v>
      </c>
      <c r="W1960" s="3"/>
    </row>
    <row r="1961" spans="1:23" x14ac:dyDescent="0.3">
      <c r="A1961" t="s">
        <v>9</v>
      </c>
      <c r="B1961" t="s">
        <v>1775</v>
      </c>
      <c r="C1961">
        <v>82</v>
      </c>
      <c r="D1961">
        <v>40557</v>
      </c>
      <c r="E1961" s="3">
        <f t="shared" si="116"/>
        <v>4.0557000000000003E-2</v>
      </c>
      <c r="F1961" t="s">
        <v>205</v>
      </c>
      <c r="N1961" t="s">
        <v>3757</v>
      </c>
      <c r="O1961" t="s">
        <v>12</v>
      </c>
      <c r="P1961" t="s">
        <v>13</v>
      </c>
      <c r="Q1961" t="s">
        <v>90</v>
      </c>
      <c r="R1961" s="3">
        <f t="shared" si="117"/>
        <v>0.06</v>
      </c>
      <c r="S1961">
        <v>60000</v>
      </c>
      <c r="T1961">
        <v>2011</v>
      </c>
      <c r="U1961">
        <v>5.6</v>
      </c>
      <c r="V1961" s="3">
        <f t="shared" si="118"/>
        <v>-1.9442999999999995E-2</v>
      </c>
      <c r="W1961" s="3"/>
    </row>
    <row r="1962" spans="1:23" x14ac:dyDescent="0.3">
      <c r="A1962" t="s">
        <v>9</v>
      </c>
      <c r="B1962" t="s">
        <v>787</v>
      </c>
      <c r="C1962">
        <v>109</v>
      </c>
      <c r="D1962">
        <v>19976073</v>
      </c>
      <c r="E1962" s="3">
        <f t="shared" si="116"/>
        <v>19.976073</v>
      </c>
      <c r="F1962" t="s">
        <v>171</v>
      </c>
      <c r="G1962" t="s">
        <v>1792</v>
      </c>
      <c r="H1962" t="s">
        <v>356</v>
      </c>
      <c r="I1962" t="s">
        <v>918</v>
      </c>
      <c r="N1962" t="s">
        <v>3758</v>
      </c>
      <c r="O1962" t="s">
        <v>12</v>
      </c>
      <c r="P1962" t="s">
        <v>13</v>
      </c>
      <c r="Q1962" t="s">
        <v>90</v>
      </c>
      <c r="R1962" s="3">
        <f t="shared" si="117"/>
        <v>20</v>
      </c>
      <c r="S1962">
        <v>20000000</v>
      </c>
      <c r="T1962">
        <v>2005</v>
      </c>
      <c r="U1962">
        <v>6.3</v>
      </c>
      <c r="V1962" s="3">
        <f t="shared" si="118"/>
        <v>-2.3927000000000476E-2</v>
      </c>
      <c r="W1962" s="3"/>
    </row>
    <row r="1963" spans="1:23" x14ac:dyDescent="0.3">
      <c r="A1963" t="s">
        <v>9</v>
      </c>
      <c r="B1963" t="s">
        <v>1718</v>
      </c>
      <c r="C1963">
        <v>107</v>
      </c>
      <c r="D1963">
        <v>819939</v>
      </c>
      <c r="E1963" s="3">
        <f t="shared" si="116"/>
        <v>0.81993899999999997</v>
      </c>
      <c r="F1963" t="s">
        <v>205</v>
      </c>
      <c r="G1963" t="s">
        <v>356</v>
      </c>
      <c r="H1963" t="s">
        <v>1788</v>
      </c>
      <c r="N1963" t="s">
        <v>3759</v>
      </c>
      <c r="O1963" t="s">
        <v>12</v>
      </c>
      <c r="P1963" t="s">
        <v>13</v>
      </c>
      <c r="Q1963" t="s">
        <v>90</v>
      </c>
      <c r="R1963" s="3">
        <f t="shared" si="117"/>
        <v>0.85</v>
      </c>
      <c r="S1963">
        <v>850000</v>
      </c>
      <c r="T1963">
        <v>2003</v>
      </c>
      <c r="U1963">
        <v>7.2</v>
      </c>
      <c r="V1963" s="3">
        <f t="shared" si="118"/>
        <v>-3.0061000000000004E-2</v>
      </c>
      <c r="W1963" s="3"/>
    </row>
    <row r="1964" spans="1:23" x14ac:dyDescent="0.3">
      <c r="A1964" t="s">
        <v>9</v>
      </c>
      <c r="B1964" t="s">
        <v>1741</v>
      </c>
      <c r="C1964">
        <v>82</v>
      </c>
      <c r="D1964">
        <v>30084</v>
      </c>
      <c r="E1964" s="3">
        <f t="shared" si="116"/>
        <v>3.0084E-2</v>
      </c>
      <c r="F1964" t="s">
        <v>205</v>
      </c>
      <c r="G1964" t="s">
        <v>356</v>
      </c>
      <c r="N1964" t="s">
        <v>3760</v>
      </c>
      <c r="O1964" t="s">
        <v>12</v>
      </c>
      <c r="P1964" t="s">
        <v>13</v>
      </c>
      <c r="Q1964" t="s">
        <v>90</v>
      </c>
      <c r="R1964" s="3">
        <f t="shared" si="117"/>
        <v>7.0000000000000007E-2</v>
      </c>
      <c r="S1964">
        <v>70000</v>
      </c>
      <c r="T1964">
        <v>2014</v>
      </c>
      <c r="U1964">
        <v>5.6</v>
      </c>
      <c r="V1964" s="3">
        <f t="shared" si="118"/>
        <v>-3.9916000000000007E-2</v>
      </c>
      <c r="W1964" s="3"/>
    </row>
    <row r="1965" spans="1:23" x14ac:dyDescent="0.3">
      <c r="A1965" t="s">
        <v>9</v>
      </c>
      <c r="B1965" t="s">
        <v>1632</v>
      </c>
      <c r="C1965">
        <v>76</v>
      </c>
      <c r="D1965">
        <v>255352</v>
      </c>
      <c r="E1965" s="3">
        <f t="shared" si="116"/>
        <v>0.25535200000000002</v>
      </c>
      <c r="F1965" t="s">
        <v>356</v>
      </c>
      <c r="N1965" t="s">
        <v>3761</v>
      </c>
      <c r="O1965" t="s">
        <v>12</v>
      </c>
      <c r="P1965" t="s">
        <v>13</v>
      </c>
      <c r="Q1965" t="s">
        <v>555</v>
      </c>
      <c r="R1965" s="3">
        <f t="shared" si="117"/>
        <v>0.3</v>
      </c>
      <c r="S1965">
        <v>300000</v>
      </c>
      <c r="T1965">
        <v>2006</v>
      </c>
      <c r="U1965">
        <v>6.7</v>
      </c>
      <c r="V1965" s="3">
        <f t="shared" si="118"/>
        <v>-4.4647999999999965E-2</v>
      </c>
      <c r="W1965" s="3"/>
    </row>
    <row r="1966" spans="1:23" x14ac:dyDescent="0.3">
      <c r="A1966" t="s">
        <v>111</v>
      </c>
      <c r="B1966" t="s">
        <v>485</v>
      </c>
      <c r="C1966">
        <v>87</v>
      </c>
      <c r="D1966">
        <v>515005</v>
      </c>
      <c r="E1966" s="3">
        <f t="shared" si="116"/>
        <v>0.51500500000000005</v>
      </c>
      <c r="F1966" t="s">
        <v>205</v>
      </c>
      <c r="G1966" t="s">
        <v>1791</v>
      </c>
      <c r="N1966" t="s">
        <v>3762</v>
      </c>
      <c r="O1966" t="s">
        <v>12</v>
      </c>
      <c r="P1966" t="s">
        <v>17</v>
      </c>
      <c r="Q1966" t="s">
        <v>591</v>
      </c>
      <c r="R1966" s="3">
        <f t="shared" si="117"/>
        <v>0.56000000000000005</v>
      </c>
      <c r="S1966">
        <v>560000</v>
      </c>
      <c r="T1966">
        <v>1964</v>
      </c>
      <c r="U1966">
        <v>7.7</v>
      </c>
      <c r="V1966" s="3">
        <f t="shared" si="118"/>
        <v>-4.4995000000000007E-2</v>
      </c>
      <c r="W1966" s="3"/>
    </row>
    <row r="1967" spans="1:23" x14ac:dyDescent="0.3">
      <c r="A1967" t="s">
        <v>9</v>
      </c>
      <c r="B1967" t="s">
        <v>1761</v>
      </c>
      <c r="C1967">
        <v>75</v>
      </c>
      <c r="D1967">
        <v>203134</v>
      </c>
      <c r="E1967" s="3">
        <f t="shared" si="116"/>
        <v>0.20313400000000001</v>
      </c>
      <c r="F1967" t="s">
        <v>1790</v>
      </c>
      <c r="G1967" t="s">
        <v>205</v>
      </c>
      <c r="H1967" t="s">
        <v>356</v>
      </c>
      <c r="I1967" t="s">
        <v>1786</v>
      </c>
      <c r="J1967" t="s">
        <v>1787</v>
      </c>
      <c r="N1967" t="s">
        <v>3763</v>
      </c>
      <c r="O1967" t="s">
        <v>12</v>
      </c>
      <c r="P1967" t="s">
        <v>13</v>
      </c>
      <c r="Q1967" t="s">
        <v>90</v>
      </c>
      <c r="R1967" s="3">
        <f t="shared" si="117"/>
        <v>0.25</v>
      </c>
      <c r="S1967">
        <v>250000</v>
      </c>
      <c r="T1967">
        <v>1997</v>
      </c>
      <c r="U1967">
        <v>7</v>
      </c>
      <c r="V1967" s="3">
        <f t="shared" si="118"/>
        <v>-4.6865999999999991E-2</v>
      </c>
      <c r="W1967" s="3"/>
    </row>
    <row r="1968" spans="1:23" x14ac:dyDescent="0.3">
      <c r="A1968" t="s">
        <v>9</v>
      </c>
      <c r="B1968" t="s">
        <v>1503</v>
      </c>
      <c r="C1968">
        <v>122</v>
      </c>
      <c r="D1968">
        <v>3950029</v>
      </c>
      <c r="E1968" s="3">
        <f t="shared" si="116"/>
        <v>3.9500289999999998</v>
      </c>
      <c r="F1968" t="s">
        <v>356</v>
      </c>
      <c r="N1968" t="s">
        <v>3764</v>
      </c>
      <c r="O1968" t="s">
        <v>183</v>
      </c>
      <c r="P1968" t="s">
        <v>184</v>
      </c>
      <c r="Q1968" t="s">
        <v>14</v>
      </c>
      <c r="R1968" s="3">
        <f t="shared" si="117"/>
        <v>4</v>
      </c>
      <c r="S1968">
        <v>4000000</v>
      </c>
      <c r="T1968">
        <v>2010</v>
      </c>
      <c r="U1968">
        <v>7.2</v>
      </c>
      <c r="V1968" s="3">
        <f t="shared" si="118"/>
        <v>-4.997100000000021E-2</v>
      </c>
      <c r="W1968" s="3"/>
    </row>
    <row r="1969" spans="1:23" x14ac:dyDescent="0.3">
      <c r="A1969" t="s">
        <v>9</v>
      </c>
      <c r="B1969" t="s">
        <v>1018</v>
      </c>
      <c r="C1969">
        <v>100</v>
      </c>
      <c r="D1969">
        <v>18439082</v>
      </c>
      <c r="E1969" s="3">
        <f t="shared" si="116"/>
        <v>18.439081999999999</v>
      </c>
      <c r="F1969" t="s">
        <v>205</v>
      </c>
      <c r="G1969" t="s">
        <v>1786</v>
      </c>
      <c r="H1969" t="s">
        <v>1788</v>
      </c>
      <c r="N1969" t="s">
        <v>3765</v>
      </c>
      <c r="O1969" t="s">
        <v>12</v>
      </c>
      <c r="P1969" t="s">
        <v>13</v>
      </c>
      <c r="Q1969" t="s">
        <v>14</v>
      </c>
      <c r="R1969" s="3">
        <f t="shared" si="117"/>
        <v>18.5</v>
      </c>
      <c r="S1969">
        <v>18500000</v>
      </c>
      <c r="T1969">
        <v>2009</v>
      </c>
      <c r="U1969">
        <v>6.4</v>
      </c>
      <c r="V1969" s="3">
        <f t="shared" si="118"/>
        <v>-6.0918000000000916E-2</v>
      </c>
      <c r="W1969" s="3"/>
    </row>
    <row r="1970" spans="1:23" x14ac:dyDescent="0.3">
      <c r="A1970" t="s">
        <v>9</v>
      </c>
      <c r="B1970" t="s">
        <v>808</v>
      </c>
      <c r="C1970">
        <v>97</v>
      </c>
      <c r="D1970">
        <v>14938570</v>
      </c>
      <c r="E1970" s="3">
        <f t="shared" si="116"/>
        <v>14.93857</v>
      </c>
      <c r="F1970" t="s">
        <v>1792</v>
      </c>
      <c r="G1970" t="s">
        <v>918</v>
      </c>
      <c r="N1970" t="s">
        <v>3766</v>
      </c>
      <c r="O1970" t="s">
        <v>12</v>
      </c>
      <c r="P1970" t="s">
        <v>13</v>
      </c>
      <c r="Q1970" t="s">
        <v>90</v>
      </c>
      <c r="R1970" s="3">
        <f t="shared" si="117"/>
        <v>15</v>
      </c>
      <c r="S1970">
        <v>15000000</v>
      </c>
      <c r="T1970">
        <v>2012</v>
      </c>
      <c r="U1970">
        <v>6.2</v>
      </c>
      <c r="V1970" s="3">
        <f t="shared" si="118"/>
        <v>-6.1429999999999652E-2</v>
      </c>
      <c r="W1970" s="3"/>
    </row>
    <row r="1971" spans="1:23" x14ac:dyDescent="0.3">
      <c r="A1971" t="s">
        <v>9</v>
      </c>
      <c r="B1971" t="s">
        <v>1746</v>
      </c>
      <c r="C1971">
        <v>84</v>
      </c>
      <c r="D1971">
        <v>379122</v>
      </c>
      <c r="E1971" s="3">
        <f t="shared" si="116"/>
        <v>0.37912200000000001</v>
      </c>
      <c r="F1971" t="s">
        <v>205</v>
      </c>
      <c r="G1971" t="s">
        <v>356</v>
      </c>
      <c r="H1971" t="s">
        <v>1788</v>
      </c>
      <c r="N1971" t="s">
        <v>3767</v>
      </c>
      <c r="O1971" t="s">
        <v>12</v>
      </c>
      <c r="P1971" t="s">
        <v>17</v>
      </c>
      <c r="Q1971" t="s">
        <v>90</v>
      </c>
      <c r="R1971" s="3">
        <f t="shared" si="117"/>
        <v>0.45</v>
      </c>
      <c r="S1971">
        <v>450000</v>
      </c>
      <c r="T1971">
        <v>2005</v>
      </c>
      <c r="U1971">
        <v>7.1</v>
      </c>
      <c r="V1971" s="3">
        <f t="shared" si="118"/>
        <v>-7.0877999999999997E-2</v>
      </c>
      <c r="W1971" s="3"/>
    </row>
    <row r="1972" spans="1:23" x14ac:dyDescent="0.3">
      <c r="A1972" t="s">
        <v>9</v>
      </c>
      <c r="B1972" t="s">
        <v>1567</v>
      </c>
      <c r="C1972">
        <v>92</v>
      </c>
      <c r="D1972">
        <v>2926565</v>
      </c>
      <c r="E1972" s="3">
        <f t="shared" si="116"/>
        <v>2.9265650000000001</v>
      </c>
      <c r="F1972" t="s">
        <v>205</v>
      </c>
      <c r="G1972" t="s">
        <v>356</v>
      </c>
      <c r="N1972" t="s">
        <v>3768</v>
      </c>
      <c r="O1972" t="s">
        <v>12</v>
      </c>
      <c r="P1972" t="s">
        <v>13</v>
      </c>
      <c r="Q1972" t="s">
        <v>90</v>
      </c>
      <c r="R1972" s="3">
        <f t="shared" si="117"/>
        <v>3</v>
      </c>
      <c r="S1972">
        <v>3000000</v>
      </c>
      <c r="T1972">
        <v>2008</v>
      </c>
      <c r="U1972">
        <v>6.5</v>
      </c>
      <c r="V1972" s="3">
        <f t="shared" si="118"/>
        <v>-7.3434999999999917E-2</v>
      </c>
      <c r="W1972" s="3"/>
    </row>
    <row r="1973" spans="1:23" x14ac:dyDescent="0.3">
      <c r="A1973" t="s">
        <v>9</v>
      </c>
      <c r="B1973" t="s">
        <v>116</v>
      </c>
      <c r="C1973">
        <v>94</v>
      </c>
      <c r="D1973">
        <v>2912363</v>
      </c>
      <c r="E1973" s="3">
        <f t="shared" si="116"/>
        <v>2.912363</v>
      </c>
      <c r="F1973" t="s">
        <v>1792</v>
      </c>
      <c r="G1973" t="s">
        <v>356</v>
      </c>
      <c r="N1973" t="s">
        <v>3769</v>
      </c>
      <c r="O1973" t="s">
        <v>1587</v>
      </c>
      <c r="P1973" t="s">
        <v>17</v>
      </c>
      <c r="Q1973" t="s">
        <v>90</v>
      </c>
      <c r="R1973" s="3">
        <f t="shared" si="117"/>
        <v>3</v>
      </c>
      <c r="S1973">
        <v>3000000</v>
      </c>
      <c r="T1973">
        <v>2005</v>
      </c>
      <c r="U1973">
        <v>7.3</v>
      </c>
      <c r="V1973" s="3">
        <f t="shared" si="118"/>
        <v>-8.7636999999999965E-2</v>
      </c>
      <c r="W1973" s="3"/>
    </row>
    <row r="1974" spans="1:23" x14ac:dyDescent="0.3">
      <c r="A1974" t="s">
        <v>9</v>
      </c>
      <c r="B1974" t="s">
        <v>892</v>
      </c>
      <c r="C1974">
        <v>104</v>
      </c>
      <c r="D1974">
        <v>1900725</v>
      </c>
      <c r="E1974" s="3">
        <f t="shared" si="116"/>
        <v>1.900725</v>
      </c>
      <c r="F1974" t="s">
        <v>1792</v>
      </c>
      <c r="G1974" t="s">
        <v>356</v>
      </c>
      <c r="H1974" t="s">
        <v>1304</v>
      </c>
      <c r="N1974" t="s">
        <v>3770</v>
      </c>
      <c r="O1974" t="s">
        <v>12</v>
      </c>
      <c r="P1974" t="s">
        <v>63</v>
      </c>
      <c r="Q1974" t="s">
        <v>90</v>
      </c>
      <c r="R1974" s="3">
        <f t="shared" si="117"/>
        <v>2</v>
      </c>
      <c r="S1974">
        <v>2000000</v>
      </c>
      <c r="T1974">
        <v>2005</v>
      </c>
      <c r="U1974">
        <v>7.4</v>
      </c>
      <c r="V1974" s="3">
        <f t="shared" si="118"/>
        <v>-9.9275000000000002E-2</v>
      </c>
      <c r="W1974" s="3"/>
    </row>
    <row r="1975" spans="1:23" x14ac:dyDescent="0.3">
      <c r="A1975" t="s">
        <v>9</v>
      </c>
      <c r="B1975" t="s">
        <v>617</v>
      </c>
      <c r="C1975">
        <v>100</v>
      </c>
      <c r="D1975">
        <v>19900000</v>
      </c>
      <c r="E1975" s="3">
        <f t="shared" si="116"/>
        <v>19.899999999999999</v>
      </c>
      <c r="F1975" t="s">
        <v>205</v>
      </c>
      <c r="G1975" t="s">
        <v>1786</v>
      </c>
      <c r="H1975" t="s">
        <v>620</v>
      </c>
      <c r="I1975" t="s">
        <v>1788</v>
      </c>
      <c r="N1975" t="s">
        <v>3771</v>
      </c>
      <c r="O1975" t="s">
        <v>12</v>
      </c>
      <c r="P1975" t="s">
        <v>13</v>
      </c>
      <c r="Q1975" t="s">
        <v>90</v>
      </c>
      <c r="R1975" s="3">
        <f t="shared" si="117"/>
        <v>20</v>
      </c>
      <c r="S1975">
        <v>20000000</v>
      </c>
      <c r="T1975">
        <v>1995</v>
      </c>
      <c r="U1975">
        <v>4.5</v>
      </c>
      <c r="V1975" s="3">
        <f t="shared" si="118"/>
        <v>-0.10000000000000142</v>
      </c>
      <c r="W1975" s="3"/>
    </row>
    <row r="1976" spans="1:23" x14ac:dyDescent="0.3">
      <c r="A1976" t="s">
        <v>9</v>
      </c>
      <c r="B1976" t="s">
        <v>1446</v>
      </c>
      <c r="C1976">
        <v>84</v>
      </c>
      <c r="D1976">
        <v>5895238</v>
      </c>
      <c r="E1976" s="3">
        <f t="shared" si="116"/>
        <v>5.895238</v>
      </c>
      <c r="F1976" t="s">
        <v>205</v>
      </c>
      <c r="G1976" t="s">
        <v>1304</v>
      </c>
      <c r="N1976" t="s">
        <v>3772</v>
      </c>
      <c r="O1976" t="s">
        <v>306</v>
      </c>
      <c r="P1976" t="s">
        <v>13</v>
      </c>
      <c r="Q1976" t="s">
        <v>90</v>
      </c>
      <c r="R1976" s="3">
        <f t="shared" si="117"/>
        <v>6</v>
      </c>
      <c r="S1976">
        <v>6000000</v>
      </c>
      <c r="T1976">
        <v>2012</v>
      </c>
      <c r="U1976">
        <v>5.5</v>
      </c>
      <c r="V1976" s="3">
        <f t="shared" si="118"/>
        <v>-0.10476200000000002</v>
      </c>
      <c r="W1976" s="3"/>
    </row>
    <row r="1977" spans="1:23" x14ac:dyDescent="0.3">
      <c r="A1977" t="s">
        <v>9</v>
      </c>
      <c r="B1977" t="s">
        <v>1763</v>
      </c>
      <c r="C1977">
        <v>86</v>
      </c>
      <c r="D1977">
        <v>111300</v>
      </c>
      <c r="E1977" s="3">
        <f t="shared" si="116"/>
        <v>0.1113</v>
      </c>
      <c r="F1977" t="s">
        <v>20</v>
      </c>
      <c r="N1977" t="s">
        <v>3773</v>
      </c>
      <c r="O1977" t="s">
        <v>12</v>
      </c>
      <c r="P1977" t="s">
        <v>13</v>
      </c>
      <c r="Q1977" t="s">
        <v>482</v>
      </c>
      <c r="R1977" s="3">
        <f t="shared" si="117"/>
        <v>0.22500000000000001</v>
      </c>
      <c r="S1977">
        <v>225000</v>
      </c>
      <c r="T1977">
        <v>2012</v>
      </c>
      <c r="U1977">
        <v>7.5</v>
      </c>
      <c r="V1977" s="3">
        <f t="shared" si="118"/>
        <v>-0.11370000000000001</v>
      </c>
      <c r="W1977" s="3"/>
    </row>
    <row r="1978" spans="1:23" x14ac:dyDescent="0.3">
      <c r="A1978" t="s">
        <v>9</v>
      </c>
      <c r="B1978" t="s">
        <v>960</v>
      </c>
      <c r="C1978">
        <v>87</v>
      </c>
      <c r="D1978">
        <v>26876529</v>
      </c>
      <c r="E1978" s="3">
        <f t="shared" si="116"/>
        <v>26.876529000000001</v>
      </c>
      <c r="F1978" t="s">
        <v>620</v>
      </c>
      <c r="G1978" t="s">
        <v>1796</v>
      </c>
      <c r="N1978" t="s">
        <v>3774</v>
      </c>
      <c r="O1978" t="s">
        <v>12</v>
      </c>
      <c r="P1978" t="s">
        <v>100</v>
      </c>
      <c r="Q1978" t="s">
        <v>14</v>
      </c>
      <c r="R1978" s="3">
        <f t="shared" si="117"/>
        <v>27</v>
      </c>
      <c r="S1978">
        <v>27000000</v>
      </c>
      <c r="T1978">
        <v>2008</v>
      </c>
      <c r="U1978">
        <v>3.9</v>
      </c>
      <c r="V1978" s="3">
        <f t="shared" si="118"/>
        <v>-0.12347099999999855</v>
      </c>
      <c r="W1978" s="3"/>
    </row>
    <row r="1979" spans="1:23" x14ac:dyDescent="0.3">
      <c r="A1979" t="s">
        <v>9</v>
      </c>
      <c r="B1979" t="s">
        <v>1773</v>
      </c>
      <c r="C1979">
        <v>88</v>
      </c>
      <c r="D1979">
        <v>59379</v>
      </c>
      <c r="E1979" s="3">
        <f t="shared" si="116"/>
        <v>5.9379000000000001E-2</v>
      </c>
      <c r="F1979" t="s">
        <v>205</v>
      </c>
      <c r="G1979" t="s">
        <v>1792</v>
      </c>
      <c r="H1979" t="s">
        <v>356</v>
      </c>
      <c r="I1979" t="s">
        <v>620</v>
      </c>
      <c r="J1979" t="s">
        <v>918</v>
      </c>
      <c r="N1979" t="s">
        <v>3775</v>
      </c>
      <c r="O1979" t="s">
        <v>12</v>
      </c>
      <c r="P1979" t="s">
        <v>13</v>
      </c>
      <c r="Q1979" t="s">
        <v>482</v>
      </c>
      <c r="R1979" s="3">
        <f t="shared" si="117"/>
        <v>0.2</v>
      </c>
      <c r="S1979">
        <v>200000</v>
      </c>
      <c r="T1979">
        <v>2013</v>
      </c>
      <c r="U1979">
        <v>6.8</v>
      </c>
      <c r="V1979" s="3">
        <f t="shared" si="118"/>
        <v>-0.140621</v>
      </c>
      <c r="W1979" s="3"/>
    </row>
    <row r="1980" spans="1:23" x14ac:dyDescent="0.3">
      <c r="A1980" t="s">
        <v>111</v>
      </c>
      <c r="B1980" t="s">
        <v>1510</v>
      </c>
      <c r="C1980">
        <v>86</v>
      </c>
      <c r="D1980">
        <v>334041</v>
      </c>
      <c r="E1980" s="3">
        <f t="shared" si="116"/>
        <v>0.33404099999999998</v>
      </c>
      <c r="F1980" t="s">
        <v>1792</v>
      </c>
      <c r="G1980" t="s">
        <v>356</v>
      </c>
      <c r="H1980" t="s">
        <v>1788</v>
      </c>
      <c r="N1980" t="s">
        <v>3776</v>
      </c>
      <c r="O1980" t="s">
        <v>12</v>
      </c>
      <c r="P1980" t="s">
        <v>13</v>
      </c>
      <c r="Q1980" t="s">
        <v>90</v>
      </c>
      <c r="R1980" s="3">
        <f t="shared" si="117"/>
        <v>0.5</v>
      </c>
      <c r="S1980">
        <v>500000</v>
      </c>
      <c r="T1980">
        <v>1997</v>
      </c>
      <c r="U1980">
        <v>6.5</v>
      </c>
      <c r="V1980" s="3">
        <f t="shared" si="118"/>
        <v>-0.16595900000000002</v>
      </c>
      <c r="W1980" s="3"/>
    </row>
    <row r="1981" spans="1:23" x14ac:dyDescent="0.3">
      <c r="A1981" t="s">
        <v>9</v>
      </c>
      <c r="B1981" t="s">
        <v>58</v>
      </c>
      <c r="C1981">
        <v>149</v>
      </c>
      <c r="D1981">
        <v>25809813</v>
      </c>
      <c r="E1981" s="3">
        <f t="shared" si="116"/>
        <v>25.809812999999998</v>
      </c>
      <c r="F1981" t="s">
        <v>205</v>
      </c>
      <c r="G1981" t="s">
        <v>356</v>
      </c>
      <c r="H1981" t="s">
        <v>1798</v>
      </c>
      <c r="N1981" t="s">
        <v>3777</v>
      </c>
      <c r="O1981" t="s">
        <v>12</v>
      </c>
      <c r="P1981" t="s">
        <v>13</v>
      </c>
      <c r="Q1981" t="s">
        <v>24</v>
      </c>
      <c r="R1981" s="3">
        <f t="shared" si="117"/>
        <v>26</v>
      </c>
      <c r="S1981">
        <v>26000000</v>
      </c>
      <c r="T1981">
        <v>1996</v>
      </c>
      <c r="U1981">
        <v>6.9</v>
      </c>
      <c r="V1981" s="3">
        <f t="shared" si="118"/>
        <v>-0.19018700000000166</v>
      </c>
      <c r="W1981" s="3"/>
    </row>
    <row r="1982" spans="1:23" x14ac:dyDescent="0.3">
      <c r="A1982" t="s">
        <v>9</v>
      </c>
      <c r="B1982" t="s">
        <v>1756</v>
      </c>
      <c r="C1982">
        <v>109</v>
      </c>
      <c r="D1982">
        <v>5199</v>
      </c>
      <c r="E1982" s="3">
        <f t="shared" si="116"/>
        <v>5.1989999999999996E-3</v>
      </c>
      <c r="F1982" t="s">
        <v>356</v>
      </c>
      <c r="G1982" t="s">
        <v>1797</v>
      </c>
      <c r="N1982" t="s">
        <v>3778</v>
      </c>
      <c r="O1982" t="s">
        <v>12</v>
      </c>
      <c r="P1982" t="s">
        <v>13</v>
      </c>
      <c r="Q1982" t="s">
        <v>90</v>
      </c>
      <c r="R1982" s="3">
        <f t="shared" si="117"/>
        <v>0.2</v>
      </c>
      <c r="S1982">
        <v>200000</v>
      </c>
      <c r="T1982">
        <v>2004</v>
      </c>
      <c r="U1982">
        <v>6.6</v>
      </c>
      <c r="V1982" s="3">
        <f t="shared" si="118"/>
        <v>-0.194801</v>
      </c>
      <c r="W1982" s="3"/>
    </row>
    <row r="1983" spans="1:23" x14ac:dyDescent="0.3">
      <c r="A1983" t="s">
        <v>9</v>
      </c>
      <c r="B1983" t="s">
        <v>42</v>
      </c>
      <c r="C1983">
        <v>100</v>
      </c>
      <c r="D1983">
        <v>9801782</v>
      </c>
      <c r="E1983" s="3">
        <f t="shared" si="116"/>
        <v>9.8017819999999993</v>
      </c>
      <c r="F1983" t="s">
        <v>205</v>
      </c>
      <c r="G1983" t="s">
        <v>1792</v>
      </c>
      <c r="H1983" t="s">
        <v>918</v>
      </c>
      <c r="N1983" t="s">
        <v>3779</v>
      </c>
      <c r="O1983" t="s">
        <v>12</v>
      </c>
      <c r="P1983" t="s">
        <v>13</v>
      </c>
      <c r="Q1983" t="s">
        <v>90</v>
      </c>
      <c r="R1983" s="3">
        <f t="shared" si="117"/>
        <v>10</v>
      </c>
      <c r="S1983">
        <v>10000000</v>
      </c>
      <c r="T1983">
        <v>1998</v>
      </c>
      <c r="U1983">
        <v>6.3</v>
      </c>
      <c r="V1983" s="3">
        <f t="shared" si="118"/>
        <v>-0.19821800000000067</v>
      </c>
      <c r="W1983" s="3"/>
    </row>
    <row r="1984" spans="1:23" x14ac:dyDescent="0.3">
      <c r="A1984" t="s">
        <v>9</v>
      </c>
      <c r="B1984" t="s">
        <v>1766</v>
      </c>
      <c r="C1984">
        <v>106</v>
      </c>
      <c r="D1984">
        <v>1111</v>
      </c>
      <c r="E1984" s="3">
        <f t="shared" si="116"/>
        <v>1.111E-3</v>
      </c>
      <c r="F1984" t="s">
        <v>1792</v>
      </c>
      <c r="G1984" t="s">
        <v>20</v>
      </c>
      <c r="N1984" t="s">
        <v>3780</v>
      </c>
      <c r="O1984" t="s">
        <v>12</v>
      </c>
      <c r="P1984" t="s">
        <v>13</v>
      </c>
      <c r="Q1984" t="s">
        <v>14</v>
      </c>
      <c r="R1984" s="3">
        <f t="shared" si="117"/>
        <v>0.2</v>
      </c>
      <c r="S1984">
        <v>200000</v>
      </c>
      <c r="T1984">
        <v>2006</v>
      </c>
      <c r="U1984">
        <v>7.7</v>
      </c>
      <c r="V1984" s="3">
        <f t="shared" si="118"/>
        <v>-0.19888900000000001</v>
      </c>
      <c r="W1984" s="3"/>
    </row>
    <row r="1985" spans="1:23" x14ac:dyDescent="0.3">
      <c r="A1985" t="s">
        <v>9</v>
      </c>
      <c r="B1985" t="s">
        <v>1214</v>
      </c>
      <c r="C1985">
        <v>99</v>
      </c>
      <c r="D1985">
        <v>49494</v>
      </c>
      <c r="E1985" s="3">
        <f t="shared" si="116"/>
        <v>4.9494000000000003E-2</v>
      </c>
      <c r="F1985" t="s">
        <v>356</v>
      </c>
      <c r="G1985" t="s">
        <v>918</v>
      </c>
      <c r="N1985" t="s">
        <v>3781</v>
      </c>
      <c r="O1985" t="s">
        <v>12</v>
      </c>
      <c r="P1985" t="s">
        <v>13</v>
      </c>
      <c r="Q1985" t="s">
        <v>90</v>
      </c>
      <c r="R1985" s="3">
        <f t="shared" si="117"/>
        <v>0.25</v>
      </c>
      <c r="S1985">
        <v>250000</v>
      </c>
      <c r="T1985">
        <v>2013</v>
      </c>
      <c r="U1985">
        <v>3.9</v>
      </c>
      <c r="V1985" s="3">
        <f t="shared" si="118"/>
        <v>-0.20050599999999999</v>
      </c>
      <c r="W1985" s="3"/>
    </row>
    <row r="1986" spans="1:23" x14ac:dyDescent="0.3">
      <c r="A1986" t="s">
        <v>9</v>
      </c>
      <c r="B1986" t="s">
        <v>1697</v>
      </c>
      <c r="C1986">
        <v>119</v>
      </c>
      <c r="D1986">
        <v>798341</v>
      </c>
      <c r="E1986" s="3">
        <f t="shared" ref="E1986:E2049" si="119">D1986/1000000</f>
        <v>0.79834099999999997</v>
      </c>
      <c r="F1986" t="s">
        <v>1792</v>
      </c>
      <c r="G1986" t="s">
        <v>356</v>
      </c>
      <c r="H1986" t="s">
        <v>1796</v>
      </c>
      <c r="N1986" t="s">
        <v>3782</v>
      </c>
      <c r="O1986" t="s">
        <v>12</v>
      </c>
      <c r="P1986" t="s">
        <v>13</v>
      </c>
      <c r="Q1986" t="s">
        <v>14</v>
      </c>
      <c r="R1986" s="3">
        <f t="shared" ref="R1986:R2049" si="120">S1986/1000000</f>
        <v>1</v>
      </c>
      <c r="S1986">
        <v>1000000</v>
      </c>
      <c r="T1986">
        <v>2001</v>
      </c>
      <c r="U1986">
        <v>7.2</v>
      </c>
      <c r="V1986" s="3">
        <f t="shared" ref="V1986:V2049" si="121">E1986-R1986</f>
        <v>-0.20165900000000003</v>
      </c>
      <c r="W1986" s="3"/>
    </row>
    <row r="1987" spans="1:23" x14ac:dyDescent="0.3">
      <c r="A1987" t="s">
        <v>9</v>
      </c>
      <c r="B1987" t="s">
        <v>1739</v>
      </c>
      <c r="C1987">
        <v>98</v>
      </c>
      <c r="D1987">
        <v>295468</v>
      </c>
      <c r="E1987" s="3">
        <f t="shared" si="119"/>
        <v>0.29546800000000001</v>
      </c>
      <c r="F1987" t="s">
        <v>205</v>
      </c>
      <c r="G1987" t="s">
        <v>1788</v>
      </c>
      <c r="N1987" t="s">
        <v>3783</v>
      </c>
      <c r="O1987" t="s">
        <v>12</v>
      </c>
      <c r="P1987" t="s">
        <v>13</v>
      </c>
      <c r="Q1987" t="s">
        <v>90</v>
      </c>
      <c r="R1987" s="3">
        <f t="shared" si="120"/>
        <v>0.5</v>
      </c>
      <c r="S1987">
        <v>500000</v>
      </c>
      <c r="T1987">
        <v>2001</v>
      </c>
      <c r="U1987">
        <v>6</v>
      </c>
      <c r="V1987" s="3">
        <f t="shared" si="121"/>
        <v>-0.20453199999999999</v>
      </c>
      <c r="W1987" s="3"/>
    </row>
    <row r="1988" spans="1:23" x14ac:dyDescent="0.3">
      <c r="A1988" t="s">
        <v>9</v>
      </c>
      <c r="B1988" t="s">
        <v>1753</v>
      </c>
      <c r="C1988">
        <v>88</v>
      </c>
      <c r="D1988">
        <v>1523883</v>
      </c>
      <c r="E1988" s="3">
        <f t="shared" si="119"/>
        <v>1.5238830000000001</v>
      </c>
      <c r="F1988" t="s">
        <v>20</v>
      </c>
      <c r="G1988" t="s">
        <v>1797</v>
      </c>
      <c r="N1988" t="s">
        <v>3784</v>
      </c>
      <c r="O1988" t="s">
        <v>12</v>
      </c>
      <c r="P1988" t="s">
        <v>13</v>
      </c>
      <c r="Q1988" t="s">
        <v>90</v>
      </c>
      <c r="R1988" s="3">
        <f t="shared" si="120"/>
        <v>1.750211</v>
      </c>
      <c r="S1988">
        <v>1750211</v>
      </c>
      <c r="T1988">
        <v>2005</v>
      </c>
      <c r="U1988">
        <v>7.8</v>
      </c>
      <c r="V1988" s="3">
        <f t="shared" si="121"/>
        <v>-0.22632799999999986</v>
      </c>
      <c r="W1988" s="3"/>
    </row>
    <row r="1989" spans="1:23" x14ac:dyDescent="0.3">
      <c r="A1989" t="s">
        <v>9</v>
      </c>
      <c r="B1989" t="s">
        <v>1654</v>
      </c>
      <c r="C1989">
        <v>95</v>
      </c>
      <c r="D1989">
        <v>1060591</v>
      </c>
      <c r="E1989" s="3">
        <f t="shared" si="119"/>
        <v>1.0605910000000001</v>
      </c>
      <c r="F1989" t="s">
        <v>205</v>
      </c>
      <c r="G1989" t="s">
        <v>356</v>
      </c>
      <c r="H1989" t="s">
        <v>1788</v>
      </c>
      <c r="N1989" t="s">
        <v>3785</v>
      </c>
      <c r="O1989" t="s">
        <v>1369</v>
      </c>
      <c r="P1989" t="s">
        <v>184</v>
      </c>
      <c r="Q1989" t="s">
        <v>24</v>
      </c>
      <c r="R1989" s="3">
        <f t="shared" si="120"/>
        <v>1.3</v>
      </c>
      <c r="S1989">
        <v>1300000</v>
      </c>
      <c r="T1989">
        <v>2007</v>
      </c>
      <c r="U1989">
        <v>7.2</v>
      </c>
      <c r="V1989" s="3">
        <f t="shared" si="121"/>
        <v>-0.23940899999999998</v>
      </c>
      <c r="W1989" s="3"/>
    </row>
    <row r="1990" spans="1:23" x14ac:dyDescent="0.3">
      <c r="A1990" t="s">
        <v>9</v>
      </c>
      <c r="B1990" t="s">
        <v>1740</v>
      </c>
      <c r="C1990">
        <v>91</v>
      </c>
      <c r="D1990">
        <v>243347</v>
      </c>
      <c r="E1990" s="3">
        <f t="shared" si="119"/>
        <v>0.24334700000000001</v>
      </c>
      <c r="F1990" t="s">
        <v>1792</v>
      </c>
      <c r="G1990" t="s">
        <v>356</v>
      </c>
      <c r="H1990" t="s">
        <v>918</v>
      </c>
      <c r="N1990" t="s">
        <v>3786</v>
      </c>
      <c r="O1990" t="s">
        <v>12</v>
      </c>
      <c r="P1990" t="s">
        <v>13</v>
      </c>
      <c r="Q1990" t="s">
        <v>90</v>
      </c>
      <c r="R1990" s="3">
        <f t="shared" si="120"/>
        <v>0.5</v>
      </c>
      <c r="S1990">
        <v>500000</v>
      </c>
      <c r="T1990">
        <v>2002</v>
      </c>
      <c r="U1990">
        <v>5.3</v>
      </c>
      <c r="V1990" s="3">
        <f t="shared" si="121"/>
        <v>-0.25665300000000002</v>
      </c>
      <c r="W1990" s="3"/>
    </row>
    <row r="1991" spans="1:23" x14ac:dyDescent="0.3">
      <c r="A1991" t="s">
        <v>9</v>
      </c>
      <c r="B1991" t="s">
        <v>1744</v>
      </c>
      <c r="C1991">
        <v>94</v>
      </c>
      <c r="D1991">
        <v>237301</v>
      </c>
      <c r="E1991" s="3">
        <f t="shared" si="119"/>
        <v>0.23730100000000001</v>
      </c>
      <c r="F1991" t="s">
        <v>356</v>
      </c>
      <c r="G1991" t="s">
        <v>1787</v>
      </c>
      <c r="H1991" t="s">
        <v>918</v>
      </c>
      <c r="N1991" t="s">
        <v>3787</v>
      </c>
      <c r="O1991" t="s">
        <v>12</v>
      </c>
      <c r="P1991" t="s">
        <v>17</v>
      </c>
      <c r="Q1991" t="s">
        <v>90</v>
      </c>
      <c r="R1991" s="3">
        <f t="shared" si="120"/>
        <v>0.5</v>
      </c>
      <c r="S1991">
        <v>500000</v>
      </c>
      <c r="T1991">
        <v>2010</v>
      </c>
      <c r="U1991">
        <v>6.4</v>
      </c>
      <c r="V1991" s="3">
        <f t="shared" si="121"/>
        <v>-0.26269900000000002</v>
      </c>
      <c r="W1991" s="3"/>
    </row>
    <row r="1992" spans="1:23" x14ac:dyDescent="0.3">
      <c r="A1992" t="s">
        <v>111</v>
      </c>
      <c r="B1992" t="s">
        <v>1750</v>
      </c>
      <c r="C1992">
        <v>82</v>
      </c>
      <c r="D1992">
        <v>126387</v>
      </c>
      <c r="E1992" s="3">
        <f t="shared" si="119"/>
        <v>0.126387</v>
      </c>
      <c r="F1992" t="s">
        <v>620</v>
      </c>
      <c r="N1992" t="s">
        <v>3788</v>
      </c>
      <c r="O1992" t="s">
        <v>878</v>
      </c>
      <c r="P1992" t="s">
        <v>674</v>
      </c>
      <c r="Q1992" t="s">
        <v>692</v>
      </c>
      <c r="R1992" s="3">
        <f t="shared" si="120"/>
        <v>0.4</v>
      </c>
      <c r="S1992">
        <v>400000</v>
      </c>
      <c r="T1992">
        <v>1981</v>
      </c>
      <c r="U1992">
        <v>6.9</v>
      </c>
      <c r="V1992" s="3">
        <f t="shared" si="121"/>
        <v>-0.273613</v>
      </c>
      <c r="W1992" s="3"/>
    </row>
    <row r="1993" spans="1:23" x14ac:dyDescent="0.3">
      <c r="A1993" t="s">
        <v>9</v>
      </c>
      <c r="B1993" t="s">
        <v>1658</v>
      </c>
      <c r="C1993">
        <v>114</v>
      </c>
      <c r="D1993">
        <v>1221261</v>
      </c>
      <c r="E1993" s="3">
        <f t="shared" si="119"/>
        <v>1.2212609999999999</v>
      </c>
      <c r="F1993" t="s">
        <v>1792</v>
      </c>
      <c r="G1993" t="s">
        <v>356</v>
      </c>
      <c r="H1993" t="s">
        <v>918</v>
      </c>
      <c r="N1993" t="s">
        <v>3789</v>
      </c>
      <c r="O1993" t="s">
        <v>306</v>
      </c>
      <c r="P1993" t="s">
        <v>1559</v>
      </c>
      <c r="Q1993" t="s">
        <v>90</v>
      </c>
      <c r="R1993" s="3">
        <f t="shared" si="120"/>
        <v>1.5</v>
      </c>
      <c r="S1993">
        <v>1500000</v>
      </c>
      <c r="T1993">
        <v>2000</v>
      </c>
      <c r="U1993">
        <v>7.9</v>
      </c>
      <c r="V1993" s="3">
        <f t="shared" si="121"/>
        <v>-0.27873900000000007</v>
      </c>
      <c r="W1993" s="3"/>
    </row>
    <row r="1994" spans="1:23" x14ac:dyDescent="0.3">
      <c r="A1994" t="s">
        <v>9</v>
      </c>
      <c r="B1994" t="s">
        <v>1757</v>
      </c>
      <c r="C1994">
        <v>95</v>
      </c>
      <c r="D1994">
        <v>2468</v>
      </c>
      <c r="E1994" s="3">
        <f t="shared" si="119"/>
        <v>2.4680000000000001E-3</v>
      </c>
      <c r="F1994" t="s">
        <v>918</v>
      </c>
      <c r="N1994" t="s">
        <v>3790</v>
      </c>
      <c r="O1994" t="s">
        <v>12</v>
      </c>
      <c r="P1994" t="s">
        <v>13</v>
      </c>
      <c r="Q1994" t="s">
        <v>90</v>
      </c>
      <c r="R1994" s="3">
        <f t="shared" si="120"/>
        <v>0.3</v>
      </c>
      <c r="S1994">
        <v>300000</v>
      </c>
      <c r="T1994">
        <v>2014</v>
      </c>
      <c r="U1994">
        <v>4.8</v>
      </c>
      <c r="V1994" s="3">
        <f t="shared" si="121"/>
        <v>-0.29753199999999996</v>
      </c>
      <c r="W1994" s="3"/>
    </row>
    <row r="1995" spans="1:23" x14ac:dyDescent="0.3">
      <c r="A1995" t="s">
        <v>9</v>
      </c>
      <c r="B1995" t="s">
        <v>1199</v>
      </c>
      <c r="C1995">
        <v>121</v>
      </c>
      <c r="D1995">
        <v>4700361</v>
      </c>
      <c r="E1995" s="3">
        <f t="shared" si="119"/>
        <v>4.700361</v>
      </c>
      <c r="F1995" t="s">
        <v>356</v>
      </c>
      <c r="N1995" t="s">
        <v>3791</v>
      </c>
      <c r="O1995" t="s">
        <v>12</v>
      </c>
      <c r="P1995" t="s">
        <v>13</v>
      </c>
      <c r="Q1995" t="s">
        <v>14</v>
      </c>
      <c r="R1995" s="3">
        <f t="shared" si="120"/>
        <v>5</v>
      </c>
      <c r="S1995">
        <v>5000000</v>
      </c>
      <c r="T1995">
        <v>2015</v>
      </c>
      <c r="U1995">
        <v>4.5999999999999996</v>
      </c>
      <c r="V1995" s="3">
        <f t="shared" si="121"/>
        <v>-0.29963899999999999</v>
      </c>
      <c r="W1995" s="3"/>
    </row>
    <row r="1996" spans="1:23" x14ac:dyDescent="0.3">
      <c r="A1996" t="s">
        <v>9</v>
      </c>
      <c r="B1996" t="s">
        <v>408</v>
      </c>
      <c r="C1996">
        <v>112</v>
      </c>
      <c r="D1996">
        <v>16684352</v>
      </c>
      <c r="E1996" s="3">
        <f t="shared" si="119"/>
        <v>16.684352000000001</v>
      </c>
      <c r="F1996" t="s">
        <v>205</v>
      </c>
      <c r="G1996" t="s">
        <v>1788</v>
      </c>
      <c r="N1996" t="s">
        <v>3792</v>
      </c>
      <c r="O1996" t="s">
        <v>12</v>
      </c>
      <c r="P1996" t="s">
        <v>13</v>
      </c>
      <c r="Q1996" t="s">
        <v>90</v>
      </c>
      <c r="R1996" s="3">
        <f t="shared" si="120"/>
        <v>17</v>
      </c>
      <c r="S1996">
        <v>17000000</v>
      </c>
      <c r="T1996">
        <v>2012</v>
      </c>
      <c r="U1996">
        <v>6.3</v>
      </c>
      <c r="V1996" s="3">
        <f t="shared" si="121"/>
        <v>-0.31564799999999948</v>
      </c>
      <c r="W1996" s="3"/>
    </row>
    <row r="1997" spans="1:23" x14ac:dyDescent="0.3">
      <c r="A1997" t="s">
        <v>9</v>
      </c>
      <c r="B1997" t="s">
        <v>1178</v>
      </c>
      <c r="C1997">
        <v>108</v>
      </c>
      <c r="D1997">
        <v>2961991</v>
      </c>
      <c r="E1997" s="3">
        <f t="shared" si="119"/>
        <v>2.9619909999999998</v>
      </c>
      <c r="F1997" t="s">
        <v>1793</v>
      </c>
      <c r="G1997" t="s">
        <v>356</v>
      </c>
      <c r="N1997" t="s">
        <v>3793</v>
      </c>
      <c r="O1997" t="s">
        <v>12</v>
      </c>
      <c r="P1997" t="s">
        <v>13</v>
      </c>
      <c r="Q1997" t="s">
        <v>90</v>
      </c>
      <c r="R1997" s="3">
        <f t="shared" si="120"/>
        <v>3.3</v>
      </c>
      <c r="S1997">
        <v>3300000</v>
      </c>
      <c r="T1997">
        <v>1996</v>
      </c>
      <c r="U1997">
        <v>6.9</v>
      </c>
      <c r="V1997" s="3">
        <f t="shared" si="121"/>
        <v>-0.338009</v>
      </c>
      <c r="W1997" s="3"/>
    </row>
    <row r="1998" spans="1:23" x14ac:dyDescent="0.3">
      <c r="A1998" t="s">
        <v>9</v>
      </c>
      <c r="B1998" t="s">
        <v>973</v>
      </c>
      <c r="C1998">
        <v>124</v>
      </c>
      <c r="D1998">
        <v>19661987</v>
      </c>
      <c r="E1998" s="3">
        <f t="shared" si="119"/>
        <v>19.661987</v>
      </c>
      <c r="F1998" t="s">
        <v>356</v>
      </c>
      <c r="N1998" t="s">
        <v>3794</v>
      </c>
      <c r="O1998" t="s">
        <v>12</v>
      </c>
      <c r="P1998" t="s">
        <v>13</v>
      </c>
      <c r="Q1998" t="s">
        <v>90</v>
      </c>
      <c r="R1998" s="3">
        <f t="shared" si="120"/>
        <v>20</v>
      </c>
      <c r="S1998">
        <v>20000000</v>
      </c>
      <c r="T1998">
        <v>2007</v>
      </c>
      <c r="U1998">
        <v>7.5</v>
      </c>
      <c r="V1998" s="3">
        <f t="shared" si="121"/>
        <v>-0.33801300000000012</v>
      </c>
      <c r="W1998" s="3"/>
    </row>
    <row r="1999" spans="1:23" x14ac:dyDescent="0.3">
      <c r="A1999" t="s">
        <v>9</v>
      </c>
      <c r="B1999" t="s">
        <v>51</v>
      </c>
      <c r="C1999">
        <v>91</v>
      </c>
      <c r="D1999">
        <v>154077</v>
      </c>
      <c r="E1999" s="3">
        <f t="shared" si="119"/>
        <v>0.15407699999999999</v>
      </c>
      <c r="F1999" t="s">
        <v>205</v>
      </c>
      <c r="G1999" t="s">
        <v>356</v>
      </c>
      <c r="N1999" t="s">
        <v>3795</v>
      </c>
      <c r="O1999" t="s">
        <v>12</v>
      </c>
      <c r="P1999" t="s">
        <v>13</v>
      </c>
      <c r="Q1999" t="s">
        <v>90</v>
      </c>
      <c r="R1999" s="3">
        <f t="shared" si="120"/>
        <v>0.5</v>
      </c>
      <c r="S1999">
        <v>500000</v>
      </c>
      <c r="T1999">
        <v>2005</v>
      </c>
      <c r="U1999">
        <v>6.6</v>
      </c>
      <c r="V1999" s="3">
        <f t="shared" si="121"/>
        <v>-0.34592299999999998</v>
      </c>
      <c r="W1999" s="3"/>
    </row>
    <row r="2000" spans="1:23" x14ac:dyDescent="0.3">
      <c r="A2000" t="s">
        <v>9</v>
      </c>
      <c r="B2000" t="s">
        <v>1649</v>
      </c>
      <c r="C2000">
        <v>93</v>
      </c>
      <c r="D2000">
        <v>145540</v>
      </c>
      <c r="E2000" s="3">
        <f t="shared" si="119"/>
        <v>0.14554</v>
      </c>
      <c r="F2000" t="s">
        <v>356</v>
      </c>
      <c r="G2000" t="s">
        <v>620</v>
      </c>
      <c r="N2000" t="s">
        <v>3796</v>
      </c>
      <c r="O2000" t="s">
        <v>12</v>
      </c>
      <c r="P2000" t="s">
        <v>13</v>
      </c>
      <c r="Q2000" t="s">
        <v>90</v>
      </c>
      <c r="R2000" s="3">
        <f t="shared" si="120"/>
        <v>0.5</v>
      </c>
      <c r="S2000">
        <v>500000</v>
      </c>
      <c r="T2000">
        <v>2002</v>
      </c>
      <c r="U2000">
        <v>6.7</v>
      </c>
      <c r="V2000" s="3">
        <f t="shared" si="121"/>
        <v>-0.35446</v>
      </c>
      <c r="W2000" s="3"/>
    </row>
    <row r="2001" spans="1:23" x14ac:dyDescent="0.3">
      <c r="A2001" t="s">
        <v>9</v>
      </c>
      <c r="B2001" t="s">
        <v>503</v>
      </c>
      <c r="C2001">
        <v>115</v>
      </c>
      <c r="D2001">
        <v>13640000</v>
      </c>
      <c r="E2001" s="3">
        <f t="shared" si="119"/>
        <v>13.64</v>
      </c>
      <c r="F2001" t="s">
        <v>205</v>
      </c>
      <c r="G2001" t="s">
        <v>356</v>
      </c>
      <c r="N2001" t="s">
        <v>3797</v>
      </c>
      <c r="O2001" t="s">
        <v>12</v>
      </c>
      <c r="P2001" t="s">
        <v>13</v>
      </c>
      <c r="Q2001" t="s">
        <v>14</v>
      </c>
      <c r="R2001" s="3">
        <f t="shared" si="120"/>
        <v>14</v>
      </c>
      <c r="S2001">
        <v>14000000</v>
      </c>
      <c r="T2001">
        <v>1994</v>
      </c>
      <c r="U2001">
        <v>6.9</v>
      </c>
      <c r="V2001" s="3">
        <f t="shared" si="121"/>
        <v>-0.35999999999999943</v>
      </c>
      <c r="W2001" s="3"/>
    </row>
    <row r="2002" spans="1:23" x14ac:dyDescent="0.3">
      <c r="A2002" t="s">
        <v>9</v>
      </c>
      <c r="B2002" t="s">
        <v>1345</v>
      </c>
      <c r="C2002">
        <v>122</v>
      </c>
      <c r="D2002">
        <v>6601079</v>
      </c>
      <c r="E2002" s="3">
        <f t="shared" si="119"/>
        <v>6.6010790000000004</v>
      </c>
      <c r="F2002" t="s">
        <v>205</v>
      </c>
      <c r="G2002" t="s">
        <v>356</v>
      </c>
      <c r="H2002" t="s">
        <v>1791</v>
      </c>
      <c r="I2002" t="s">
        <v>1788</v>
      </c>
      <c r="N2002" t="s">
        <v>3798</v>
      </c>
      <c r="O2002" t="s">
        <v>12</v>
      </c>
      <c r="P2002" t="s">
        <v>17</v>
      </c>
      <c r="Q2002" t="s">
        <v>14</v>
      </c>
      <c r="R2002" s="3">
        <f t="shared" si="120"/>
        <v>7</v>
      </c>
      <c r="S2002">
        <v>7000000</v>
      </c>
      <c r="T2002">
        <v>2004</v>
      </c>
      <c r="U2002">
        <v>6.2</v>
      </c>
      <c r="V2002" s="3">
        <f t="shared" si="121"/>
        <v>-0.39892099999999964</v>
      </c>
      <c r="W2002" s="3"/>
    </row>
    <row r="2003" spans="1:23" x14ac:dyDescent="0.3">
      <c r="A2003" t="s">
        <v>9</v>
      </c>
      <c r="B2003" t="s">
        <v>1742</v>
      </c>
      <c r="C2003">
        <v>82</v>
      </c>
      <c r="D2003">
        <v>98017</v>
      </c>
      <c r="E2003" s="3">
        <f t="shared" si="119"/>
        <v>9.8017000000000007E-2</v>
      </c>
      <c r="F2003" t="s">
        <v>205</v>
      </c>
      <c r="G2003" t="s">
        <v>1786</v>
      </c>
      <c r="H2003" t="s">
        <v>620</v>
      </c>
      <c r="N2003" t="s">
        <v>3799</v>
      </c>
      <c r="O2003" t="s">
        <v>12</v>
      </c>
      <c r="P2003" t="s">
        <v>184</v>
      </c>
      <c r="Q2003" t="s">
        <v>90</v>
      </c>
      <c r="R2003" s="3">
        <f t="shared" si="120"/>
        <v>0.5</v>
      </c>
      <c r="S2003">
        <v>500000</v>
      </c>
      <c r="T2003">
        <v>2010</v>
      </c>
      <c r="U2003">
        <v>5.8</v>
      </c>
      <c r="V2003" s="3">
        <f t="shared" si="121"/>
        <v>-0.40198299999999998</v>
      </c>
      <c r="W2003" s="3"/>
    </row>
    <row r="2004" spans="1:23" x14ac:dyDescent="0.3">
      <c r="A2004" t="s">
        <v>9</v>
      </c>
      <c r="B2004" t="s">
        <v>932</v>
      </c>
      <c r="C2004">
        <v>92</v>
      </c>
      <c r="D2004">
        <v>582024</v>
      </c>
      <c r="E2004" s="3">
        <f t="shared" si="119"/>
        <v>0.58202399999999999</v>
      </c>
      <c r="F2004" t="s">
        <v>205</v>
      </c>
      <c r="G2004" t="s">
        <v>1787</v>
      </c>
      <c r="N2004" t="s">
        <v>3800</v>
      </c>
      <c r="O2004" t="s">
        <v>12</v>
      </c>
      <c r="P2004" t="s">
        <v>13</v>
      </c>
      <c r="Q2004" t="s">
        <v>642</v>
      </c>
      <c r="R2004" s="3">
        <f t="shared" si="120"/>
        <v>1</v>
      </c>
      <c r="S2004">
        <v>1000000</v>
      </c>
      <c r="T2004">
        <v>1997</v>
      </c>
      <c r="U2004">
        <v>6.2</v>
      </c>
      <c r="V2004" s="3">
        <f t="shared" si="121"/>
        <v>-0.41797600000000001</v>
      </c>
      <c r="W2004" s="3"/>
    </row>
    <row r="2005" spans="1:23" x14ac:dyDescent="0.3">
      <c r="A2005" t="s">
        <v>9</v>
      </c>
      <c r="B2005" t="s">
        <v>240</v>
      </c>
      <c r="C2005">
        <v>87</v>
      </c>
      <c r="D2005">
        <v>8579684</v>
      </c>
      <c r="E2005" s="3">
        <f t="shared" si="119"/>
        <v>8.5796840000000003</v>
      </c>
      <c r="F2005" t="s">
        <v>205</v>
      </c>
      <c r="N2005" t="s">
        <v>3801</v>
      </c>
      <c r="O2005" t="s">
        <v>12</v>
      </c>
      <c r="P2005" t="s">
        <v>13</v>
      </c>
      <c r="Q2005" t="s">
        <v>90</v>
      </c>
      <c r="R2005" s="3">
        <f t="shared" si="120"/>
        <v>9</v>
      </c>
      <c r="S2005">
        <v>9000000</v>
      </c>
      <c r="T2005">
        <v>2007</v>
      </c>
      <c r="U2005">
        <v>7.4</v>
      </c>
      <c r="V2005" s="3">
        <f t="shared" si="121"/>
        <v>-0.42031599999999969</v>
      </c>
      <c r="W2005" s="3"/>
    </row>
    <row r="2006" spans="1:23" x14ac:dyDescent="0.3">
      <c r="A2006" t="s">
        <v>9</v>
      </c>
      <c r="B2006" t="s">
        <v>1613</v>
      </c>
      <c r="C2006">
        <v>106</v>
      </c>
      <c r="D2006">
        <v>171988</v>
      </c>
      <c r="E2006" s="3">
        <f t="shared" si="119"/>
        <v>0.171988</v>
      </c>
      <c r="F2006" t="s">
        <v>171</v>
      </c>
      <c r="G2006" t="s">
        <v>1792</v>
      </c>
      <c r="H2006" t="s">
        <v>356</v>
      </c>
      <c r="N2006" t="s">
        <v>3802</v>
      </c>
      <c r="O2006" t="s">
        <v>12</v>
      </c>
      <c r="P2006" t="s">
        <v>13</v>
      </c>
      <c r="Q2006" t="s">
        <v>14</v>
      </c>
      <c r="R2006" s="3">
        <f t="shared" si="120"/>
        <v>0.6</v>
      </c>
      <c r="S2006">
        <v>600000</v>
      </c>
      <c r="T2006">
        <v>2000</v>
      </c>
      <c r="U2006">
        <v>5.6</v>
      </c>
      <c r="V2006" s="3">
        <f t="shared" si="121"/>
        <v>-0.42801199999999995</v>
      </c>
      <c r="W2006" s="3"/>
    </row>
    <row r="2007" spans="1:23" x14ac:dyDescent="0.3">
      <c r="A2007" t="s">
        <v>9</v>
      </c>
      <c r="B2007" t="s">
        <v>1586</v>
      </c>
      <c r="C2007">
        <v>87</v>
      </c>
      <c r="D2007">
        <v>3071947</v>
      </c>
      <c r="E2007" s="3">
        <f t="shared" si="119"/>
        <v>3.0719470000000002</v>
      </c>
      <c r="F2007" t="s">
        <v>205</v>
      </c>
      <c r="G2007" t="s">
        <v>1792</v>
      </c>
      <c r="H2007" t="s">
        <v>918</v>
      </c>
      <c r="N2007" t="s">
        <v>3803</v>
      </c>
      <c r="O2007" t="s">
        <v>12</v>
      </c>
      <c r="P2007" t="s">
        <v>13</v>
      </c>
      <c r="Q2007" t="s">
        <v>90</v>
      </c>
      <c r="R2007" s="3">
        <f t="shared" si="120"/>
        <v>3.5</v>
      </c>
      <c r="S2007">
        <v>3500000</v>
      </c>
      <c r="T2007">
        <v>1999</v>
      </c>
      <c r="U2007">
        <v>5.4</v>
      </c>
      <c r="V2007" s="3">
        <f t="shared" si="121"/>
        <v>-0.42805299999999979</v>
      </c>
      <c r="W2007" s="3"/>
    </row>
    <row r="2008" spans="1:23" x14ac:dyDescent="0.3">
      <c r="A2008" t="s">
        <v>9</v>
      </c>
      <c r="B2008" t="s">
        <v>68</v>
      </c>
      <c r="C2008">
        <v>84</v>
      </c>
      <c r="D2008">
        <v>52850</v>
      </c>
      <c r="E2008" s="3">
        <f t="shared" si="119"/>
        <v>5.2850000000000001E-2</v>
      </c>
      <c r="F2008" t="s">
        <v>205</v>
      </c>
      <c r="N2008" t="s">
        <v>3804</v>
      </c>
      <c r="O2008" t="s">
        <v>12</v>
      </c>
      <c r="P2008" t="s">
        <v>13</v>
      </c>
      <c r="Q2008" t="s">
        <v>482</v>
      </c>
      <c r="R2008" s="3">
        <f t="shared" si="120"/>
        <v>0.5</v>
      </c>
      <c r="S2008">
        <v>500000</v>
      </c>
      <c r="T2008">
        <v>2007</v>
      </c>
      <c r="U2008">
        <v>6.2</v>
      </c>
      <c r="V2008" s="3">
        <f t="shared" si="121"/>
        <v>-0.44714999999999999</v>
      </c>
      <c r="W2008" s="3"/>
    </row>
    <row r="2009" spans="1:23" x14ac:dyDescent="0.3">
      <c r="A2009" t="s">
        <v>9</v>
      </c>
      <c r="B2009" t="s">
        <v>1709</v>
      </c>
      <c r="C2009">
        <v>93</v>
      </c>
      <c r="D2009">
        <v>48430</v>
      </c>
      <c r="E2009" s="3">
        <f t="shared" si="119"/>
        <v>4.8430000000000001E-2</v>
      </c>
      <c r="F2009" t="s">
        <v>205</v>
      </c>
      <c r="G2009" t="s">
        <v>1792</v>
      </c>
      <c r="H2009" t="s">
        <v>918</v>
      </c>
      <c r="N2009" t="s">
        <v>3805</v>
      </c>
      <c r="O2009" t="s">
        <v>12</v>
      </c>
      <c r="P2009" t="s">
        <v>13</v>
      </c>
      <c r="Q2009" t="s">
        <v>90</v>
      </c>
      <c r="R2009" s="3">
        <f t="shared" si="120"/>
        <v>0.5</v>
      </c>
      <c r="S2009">
        <v>500000</v>
      </c>
      <c r="T2009">
        <v>2010</v>
      </c>
      <c r="U2009">
        <v>6.8</v>
      </c>
      <c r="V2009" s="3">
        <f t="shared" si="121"/>
        <v>-0.45157000000000003</v>
      </c>
      <c r="W2009" s="3"/>
    </row>
    <row r="2010" spans="1:23" x14ac:dyDescent="0.3">
      <c r="A2010" t="s">
        <v>9</v>
      </c>
      <c r="B2010" t="s">
        <v>528</v>
      </c>
      <c r="C2010">
        <v>115</v>
      </c>
      <c r="D2010">
        <v>41543207</v>
      </c>
      <c r="E2010" s="3">
        <f t="shared" si="119"/>
        <v>41.543207000000002</v>
      </c>
      <c r="F2010" t="s">
        <v>1792</v>
      </c>
      <c r="G2010" t="s">
        <v>356</v>
      </c>
      <c r="H2010" t="s">
        <v>1796</v>
      </c>
      <c r="I2010" t="s">
        <v>918</v>
      </c>
      <c r="N2010" t="s">
        <v>3806</v>
      </c>
      <c r="O2010" t="s">
        <v>12</v>
      </c>
      <c r="P2010" t="s">
        <v>13</v>
      </c>
      <c r="Q2010" t="s">
        <v>14</v>
      </c>
      <c r="R2010" s="3">
        <f t="shared" si="120"/>
        <v>42</v>
      </c>
      <c r="S2010">
        <v>42000000</v>
      </c>
      <c r="T2010">
        <v>2002</v>
      </c>
      <c r="U2010">
        <v>6.3</v>
      </c>
      <c r="V2010" s="3">
        <f t="shared" si="121"/>
        <v>-0.45679299999999756</v>
      </c>
      <c r="W2010" s="3"/>
    </row>
    <row r="2011" spans="1:23" x14ac:dyDescent="0.3">
      <c r="A2011" t="s">
        <v>9</v>
      </c>
      <c r="B2011" t="s">
        <v>77</v>
      </c>
      <c r="C2011">
        <v>112</v>
      </c>
      <c r="D2011">
        <v>32645</v>
      </c>
      <c r="E2011" s="3">
        <f t="shared" si="119"/>
        <v>3.2645E-2</v>
      </c>
      <c r="F2011" t="s">
        <v>1792</v>
      </c>
      <c r="G2011" t="s">
        <v>356</v>
      </c>
      <c r="H2011" t="s">
        <v>1788</v>
      </c>
      <c r="I2011" t="s">
        <v>918</v>
      </c>
      <c r="N2011" t="s">
        <v>3807</v>
      </c>
      <c r="O2011" t="s">
        <v>12</v>
      </c>
      <c r="P2011" t="s">
        <v>13</v>
      </c>
      <c r="Q2011" t="s">
        <v>90</v>
      </c>
      <c r="R2011" s="3">
        <f t="shared" si="120"/>
        <v>0.5</v>
      </c>
      <c r="S2011">
        <v>500000</v>
      </c>
      <c r="T2011">
        <v>1973</v>
      </c>
      <c r="U2011">
        <v>7.4</v>
      </c>
      <c r="V2011" s="3">
        <f t="shared" si="121"/>
        <v>-0.46735500000000002</v>
      </c>
      <c r="W2011" s="3"/>
    </row>
    <row r="2012" spans="1:23" x14ac:dyDescent="0.3">
      <c r="A2012" t="s">
        <v>9</v>
      </c>
      <c r="B2012" t="s">
        <v>1718</v>
      </c>
      <c r="C2012">
        <v>100</v>
      </c>
      <c r="D2012">
        <v>31937</v>
      </c>
      <c r="E2012" s="3">
        <f t="shared" si="119"/>
        <v>3.1937E-2</v>
      </c>
      <c r="F2012" t="s">
        <v>205</v>
      </c>
      <c r="G2012" t="s">
        <v>1788</v>
      </c>
      <c r="N2012" t="s">
        <v>3808</v>
      </c>
      <c r="O2012" t="s">
        <v>12</v>
      </c>
      <c r="P2012" t="s">
        <v>13</v>
      </c>
      <c r="Q2012" t="s">
        <v>90</v>
      </c>
      <c r="R2012" s="3">
        <f t="shared" si="120"/>
        <v>0.5</v>
      </c>
      <c r="S2012">
        <v>500000</v>
      </c>
      <c r="T2012">
        <v>2007</v>
      </c>
      <c r="U2012">
        <v>5.7</v>
      </c>
      <c r="V2012" s="3">
        <f t="shared" si="121"/>
        <v>-0.46806300000000001</v>
      </c>
      <c r="W2012" s="3"/>
    </row>
    <row r="2013" spans="1:23" x14ac:dyDescent="0.3">
      <c r="A2013" t="s">
        <v>9</v>
      </c>
      <c r="B2013" t="s">
        <v>710</v>
      </c>
      <c r="C2013">
        <v>123</v>
      </c>
      <c r="D2013">
        <v>34531832</v>
      </c>
      <c r="E2013" s="3">
        <f t="shared" si="119"/>
        <v>34.531832000000001</v>
      </c>
      <c r="F2013" t="s">
        <v>1793</v>
      </c>
      <c r="G2013" t="s">
        <v>356</v>
      </c>
      <c r="H2013" t="s">
        <v>1797</v>
      </c>
      <c r="N2013" t="s">
        <v>3809</v>
      </c>
      <c r="O2013" t="s">
        <v>12</v>
      </c>
      <c r="P2013" t="s">
        <v>17</v>
      </c>
      <c r="Q2013" t="s">
        <v>14</v>
      </c>
      <c r="R2013" s="3">
        <f t="shared" si="120"/>
        <v>35</v>
      </c>
      <c r="S2013">
        <v>35000000</v>
      </c>
      <c r="T2013">
        <v>2015</v>
      </c>
      <c r="U2013">
        <v>7.1</v>
      </c>
      <c r="V2013" s="3">
        <f t="shared" si="121"/>
        <v>-0.46816799999999859</v>
      </c>
      <c r="W2013" s="3"/>
    </row>
    <row r="2014" spans="1:23" x14ac:dyDescent="0.3">
      <c r="A2014" t="s">
        <v>9</v>
      </c>
      <c r="B2014" t="s">
        <v>1723</v>
      </c>
      <c r="C2014">
        <v>95</v>
      </c>
      <c r="D2014">
        <v>26297</v>
      </c>
      <c r="E2014" s="3">
        <f t="shared" si="119"/>
        <v>2.6297000000000001E-2</v>
      </c>
      <c r="F2014" t="s">
        <v>1792</v>
      </c>
      <c r="G2014" t="s">
        <v>620</v>
      </c>
      <c r="H2014" t="s">
        <v>918</v>
      </c>
      <c r="N2014" t="s">
        <v>3810</v>
      </c>
      <c r="O2014" t="s">
        <v>12</v>
      </c>
      <c r="P2014" t="s">
        <v>17</v>
      </c>
      <c r="Q2014" t="s">
        <v>482</v>
      </c>
      <c r="R2014" s="3">
        <f t="shared" si="120"/>
        <v>0.5</v>
      </c>
      <c r="S2014">
        <v>500000</v>
      </c>
      <c r="T2014">
        <v>2011</v>
      </c>
      <c r="U2014">
        <v>6.3</v>
      </c>
      <c r="V2014" s="3">
        <f t="shared" si="121"/>
        <v>-0.47370299999999999</v>
      </c>
      <c r="W2014" s="3"/>
    </row>
    <row r="2015" spans="1:23" x14ac:dyDescent="0.3">
      <c r="A2015" t="s">
        <v>9</v>
      </c>
      <c r="B2015" t="s">
        <v>1747</v>
      </c>
      <c r="C2015">
        <v>103</v>
      </c>
      <c r="D2015">
        <v>23000</v>
      </c>
      <c r="E2015" s="3">
        <f t="shared" si="119"/>
        <v>2.3E-2</v>
      </c>
      <c r="F2015" t="s">
        <v>205</v>
      </c>
      <c r="G2015" t="s">
        <v>620</v>
      </c>
      <c r="H2015" t="s">
        <v>1791</v>
      </c>
      <c r="N2015" t="s">
        <v>3811</v>
      </c>
      <c r="O2015" t="s">
        <v>12</v>
      </c>
      <c r="P2015" t="s">
        <v>13</v>
      </c>
      <c r="Q2015" t="s">
        <v>555</v>
      </c>
      <c r="R2015" s="3">
        <f t="shared" si="120"/>
        <v>0.5</v>
      </c>
      <c r="S2015">
        <v>500000</v>
      </c>
      <c r="T2015">
        <v>2006</v>
      </c>
      <c r="U2015">
        <v>6.2</v>
      </c>
      <c r="V2015" s="3">
        <f t="shared" si="121"/>
        <v>-0.47699999999999998</v>
      </c>
      <c r="W2015" s="3"/>
    </row>
    <row r="2016" spans="1:23" x14ac:dyDescent="0.3">
      <c r="A2016" t="s">
        <v>9</v>
      </c>
      <c r="B2016" t="s">
        <v>1199</v>
      </c>
      <c r="C2016">
        <v>103</v>
      </c>
      <c r="D2016">
        <v>1420578</v>
      </c>
      <c r="E2016" s="3">
        <f t="shared" si="119"/>
        <v>1.4205779999999999</v>
      </c>
      <c r="F2016" t="s">
        <v>356</v>
      </c>
      <c r="G2016" t="s">
        <v>1786</v>
      </c>
      <c r="N2016" t="s">
        <v>3812</v>
      </c>
      <c r="O2016" t="s">
        <v>12</v>
      </c>
      <c r="P2016" t="s">
        <v>13</v>
      </c>
      <c r="Q2016" t="s">
        <v>14</v>
      </c>
      <c r="R2016" s="3">
        <f t="shared" si="120"/>
        <v>1.9</v>
      </c>
      <c r="S2016">
        <v>1900000</v>
      </c>
      <c r="T2016">
        <v>2003</v>
      </c>
      <c r="U2016">
        <v>6.4</v>
      </c>
      <c r="V2016" s="3">
        <f t="shared" si="121"/>
        <v>-0.47942200000000001</v>
      </c>
      <c r="W2016" s="3"/>
    </row>
    <row r="2017" spans="1:23" x14ac:dyDescent="0.3">
      <c r="A2017" t="s">
        <v>9</v>
      </c>
      <c r="B2017" t="s">
        <v>1743</v>
      </c>
      <c r="C2017">
        <v>112</v>
      </c>
      <c r="D2017">
        <v>13134</v>
      </c>
      <c r="E2017" s="3">
        <f t="shared" si="119"/>
        <v>1.3134E-2</v>
      </c>
      <c r="F2017" t="s">
        <v>356</v>
      </c>
      <c r="G2017" t="s">
        <v>1797</v>
      </c>
      <c r="N2017" t="s">
        <v>3813</v>
      </c>
      <c r="O2017" t="s">
        <v>12</v>
      </c>
      <c r="P2017" t="s">
        <v>13</v>
      </c>
      <c r="Q2017" t="s">
        <v>90</v>
      </c>
      <c r="R2017" s="3">
        <f t="shared" si="120"/>
        <v>0.5</v>
      </c>
      <c r="S2017">
        <v>500000</v>
      </c>
      <c r="T2017">
        <v>2002</v>
      </c>
      <c r="U2017">
        <v>6.1</v>
      </c>
      <c r="V2017" s="3">
        <f t="shared" si="121"/>
        <v>-0.48686600000000002</v>
      </c>
      <c r="W2017" s="3"/>
    </row>
    <row r="2018" spans="1:23" x14ac:dyDescent="0.3">
      <c r="A2018" t="s">
        <v>9</v>
      </c>
      <c r="B2018" t="s">
        <v>612</v>
      </c>
      <c r="C2018">
        <v>87</v>
      </c>
      <c r="D2018">
        <v>34507079</v>
      </c>
      <c r="E2018" s="3">
        <f t="shared" si="119"/>
        <v>34.507078999999997</v>
      </c>
      <c r="F2018" t="s">
        <v>171</v>
      </c>
      <c r="G2018" t="s">
        <v>205</v>
      </c>
      <c r="H2018" t="s">
        <v>1792</v>
      </c>
      <c r="N2018" t="s">
        <v>3814</v>
      </c>
      <c r="O2018" t="s">
        <v>12</v>
      </c>
      <c r="P2018" t="s">
        <v>13</v>
      </c>
      <c r="Q2018" t="s">
        <v>14</v>
      </c>
      <c r="R2018" s="3">
        <f t="shared" si="120"/>
        <v>35</v>
      </c>
      <c r="S2018">
        <v>35000000</v>
      </c>
      <c r="T2018">
        <v>2015</v>
      </c>
      <c r="U2018">
        <v>5.0999999999999996</v>
      </c>
      <c r="V2018" s="3">
        <f t="shared" si="121"/>
        <v>-0.49292100000000261</v>
      </c>
      <c r="W2018" s="3"/>
    </row>
    <row r="2019" spans="1:23" x14ac:dyDescent="0.3">
      <c r="A2019" t="s">
        <v>9</v>
      </c>
      <c r="B2019" t="s">
        <v>1745</v>
      </c>
      <c r="C2019">
        <v>87</v>
      </c>
      <c r="D2019">
        <v>1332</v>
      </c>
      <c r="E2019" s="3">
        <f t="shared" si="119"/>
        <v>1.3320000000000001E-3</v>
      </c>
      <c r="F2019" t="s">
        <v>205</v>
      </c>
      <c r="G2019" t="s">
        <v>620</v>
      </c>
      <c r="N2019" t="s">
        <v>3815</v>
      </c>
      <c r="O2019" t="s">
        <v>12</v>
      </c>
      <c r="P2019" t="s">
        <v>13</v>
      </c>
      <c r="Q2019" t="s">
        <v>482</v>
      </c>
      <c r="R2019" s="3">
        <f t="shared" si="120"/>
        <v>0.5</v>
      </c>
      <c r="S2019">
        <v>500000</v>
      </c>
      <c r="T2019">
        <v>2012</v>
      </c>
      <c r="U2019">
        <v>4.5999999999999996</v>
      </c>
      <c r="V2019" s="3">
        <f t="shared" si="121"/>
        <v>-0.498668</v>
      </c>
      <c r="W2019" s="3"/>
    </row>
    <row r="2020" spans="1:23" x14ac:dyDescent="0.3">
      <c r="A2020" t="s">
        <v>9</v>
      </c>
      <c r="B2020" t="s">
        <v>1084</v>
      </c>
      <c r="C2020">
        <v>100</v>
      </c>
      <c r="D2020">
        <v>15500000</v>
      </c>
      <c r="E2020" s="3">
        <f t="shared" si="119"/>
        <v>15.5</v>
      </c>
      <c r="F2020" t="s">
        <v>1796</v>
      </c>
      <c r="G2020" t="s">
        <v>1787</v>
      </c>
      <c r="H2020" t="s">
        <v>918</v>
      </c>
      <c r="N2020" t="s">
        <v>3816</v>
      </c>
      <c r="O2020" t="s">
        <v>12</v>
      </c>
      <c r="P2020" t="s">
        <v>113</v>
      </c>
      <c r="Q2020" t="s">
        <v>90</v>
      </c>
      <c r="R2020" s="3">
        <f t="shared" si="120"/>
        <v>16</v>
      </c>
      <c r="S2020">
        <v>16000000</v>
      </c>
      <c r="T2020">
        <v>1999</v>
      </c>
      <c r="U2020">
        <v>7</v>
      </c>
      <c r="V2020" s="3">
        <f t="shared" si="121"/>
        <v>-0.5</v>
      </c>
      <c r="W2020" s="3"/>
    </row>
    <row r="2021" spans="1:23" x14ac:dyDescent="0.3">
      <c r="A2021" t="s">
        <v>9</v>
      </c>
      <c r="B2021" t="s">
        <v>538</v>
      </c>
      <c r="C2021">
        <v>96</v>
      </c>
      <c r="D2021">
        <v>31493782</v>
      </c>
      <c r="E2021" s="3">
        <f t="shared" si="119"/>
        <v>31.493781999999999</v>
      </c>
      <c r="F2021" t="s">
        <v>1792</v>
      </c>
      <c r="G2021" t="s">
        <v>356</v>
      </c>
      <c r="H2021" t="s">
        <v>918</v>
      </c>
      <c r="N2021" t="s">
        <v>3817</v>
      </c>
      <c r="O2021" t="s">
        <v>12</v>
      </c>
      <c r="P2021" t="s">
        <v>13</v>
      </c>
      <c r="Q2021" t="s">
        <v>90</v>
      </c>
      <c r="R2021" s="3">
        <f t="shared" si="120"/>
        <v>32</v>
      </c>
      <c r="S2021">
        <v>32000000</v>
      </c>
      <c r="T2021">
        <v>2005</v>
      </c>
      <c r="U2021">
        <v>7.5</v>
      </c>
      <c r="V2021" s="3">
        <f t="shared" si="121"/>
        <v>-0.5062180000000005</v>
      </c>
      <c r="W2021" s="3"/>
    </row>
    <row r="2022" spans="1:23" x14ac:dyDescent="0.3">
      <c r="A2022" t="s">
        <v>9</v>
      </c>
      <c r="B2022" t="s">
        <v>1702</v>
      </c>
      <c r="C2022">
        <v>96</v>
      </c>
      <c r="D2022">
        <v>484221</v>
      </c>
      <c r="E2022" s="3">
        <f t="shared" si="119"/>
        <v>0.48422100000000001</v>
      </c>
      <c r="F2022" t="s">
        <v>1793</v>
      </c>
      <c r="G2022" t="s">
        <v>1792</v>
      </c>
      <c r="H2022" t="s">
        <v>20</v>
      </c>
      <c r="I2022" t="s">
        <v>1794</v>
      </c>
      <c r="N2022" t="s">
        <v>3818</v>
      </c>
      <c r="O2022" t="s">
        <v>1682</v>
      </c>
      <c r="P2022" t="s">
        <v>17</v>
      </c>
      <c r="Q2022" t="s">
        <v>482</v>
      </c>
      <c r="R2022" s="3">
        <f t="shared" si="120"/>
        <v>1</v>
      </c>
      <c r="S2022">
        <v>1000000</v>
      </c>
      <c r="T2022">
        <v>2012</v>
      </c>
      <c r="U2022">
        <v>8.1999999999999993</v>
      </c>
      <c r="V2022" s="3">
        <f t="shared" si="121"/>
        <v>-0.51577899999999999</v>
      </c>
      <c r="W2022" s="3"/>
    </row>
    <row r="2023" spans="1:23" x14ac:dyDescent="0.3">
      <c r="A2023" t="s">
        <v>9</v>
      </c>
      <c r="B2023" t="s">
        <v>1673</v>
      </c>
      <c r="C2023">
        <v>91</v>
      </c>
      <c r="D2023">
        <v>381186</v>
      </c>
      <c r="E2023" s="3">
        <f t="shared" si="119"/>
        <v>0.38118600000000002</v>
      </c>
      <c r="F2023" t="s">
        <v>356</v>
      </c>
      <c r="G2023" t="s">
        <v>918</v>
      </c>
      <c r="N2023" t="s">
        <v>3819</v>
      </c>
      <c r="O2023" t="s">
        <v>12</v>
      </c>
      <c r="P2023" t="s">
        <v>13</v>
      </c>
      <c r="Q2023" t="s">
        <v>90</v>
      </c>
      <c r="R2023" s="3">
        <f t="shared" si="120"/>
        <v>0.9</v>
      </c>
      <c r="S2023">
        <v>900000</v>
      </c>
      <c r="T2023">
        <v>2005</v>
      </c>
      <c r="U2023">
        <v>6.4</v>
      </c>
      <c r="V2023" s="3">
        <f t="shared" si="121"/>
        <v>-0.518814</v>
      </c>
      <c r="W2023" s="3"/>
    </row>
    <row r="2024" spans="1:23" x14ac:dyDescent="0.3">
      <c r="A2024" t="s">
        <v>9</v>
      </c>
      <c r="B2024" t="s">
        <v>1630</v>
      </c>
      <c r="C2024">
        <v>102</v>
      </c>
      <c r="D2024">
        <v>1477002</v>
      </c>
      <c r="E2024" s="3">
        <f t="shared" si="119"/>
        <v>1.4770019999999999</v>
      </c>
      <c r="F2024" t="s">
        <v>356</v>
      </c>
      <c r="G2024" t="s">
        <v>1788</v>
      </c>
      <c r="N2024" t="s">
        <v>3820</v>
      </c>
      <c r="O2024" t="s">
        <v>12</v>
      </c>
      <c r="P2024" t="s">
        <v>13</v>
      </c>
      <c r="Q2024" t="s">
        <v>90</v>
      </c>
      <c r="R2024" s="3">
        <f t="shared" si="120"/>
        <v>2</v>
      </c>
      <c r="S2024">
        <v>2000000</v>
      </c>
      <c r="T2024">
        <v>2015</v>
      </c>
      <c r="U2024">
        <v>6.9</v>
      </c>
      <c r="V2024" s="3">
        <f t="shared" si="121"/>
        <v>-0.52299800000000007</v>
      </c>
      <c r="W2024" s="3"/>
    </row>
    <row r="2025" spans="1:23" x14ac:dyDescent="0.3">
      <c r="A2025" t="s">
        <v>9</v>
      </c>
      <c r="B2025" t="s">
        <v>1316</v>
      </c>
      <c r="C2025">
        <v>130</v>
      </c>
      <c r="D2025">
        <v>9473382</v>
      </c>
      <c r="E2025" s="3">
        <f t="shared" si="119"/>
        <v>9.4733820000000009</v>
      </c>
      <c r="F2025" t="s">
        <v>356</v>
      </c>
      <c r="G2025" t="s">
        <v>1798</v>
      </c>
      <c r="H2025" t="s">
        <v>1796</v>
      </c>
      <c r="I2025" t="s">
        <v>1788</v>
      </c>
      <c r="N2025" t="s">
        <v>3821</v>
      </c>
      <c r="O2025" t="s">
        <v>183</v>
      </c>
      <c r="P2025" t="s">
        <v>49</v>
      </c>
      <c r="Q2025" t="s">
        <v>90</v>
      </c>
      <c r="R2025" s="3">
        <f t="shared" si="120"/>
        <v>10</v>
      </c>
      <c r="S2025">
        <v>10000000</v>
      </c>
      <c r="T2025">
        <v>1998</v>
      </c>
      <c r="U2025">
        <v>7.7</v>
      </c>
      <c r="V2025" s="3">
        <f t="shared" si="121"/>
        <v>-0.52661799999999914</v>
      </c>
      <c r="W2025" s="3"/>
    </row>
    <row r="2026" spans="1:23" x14ac:dyDescent="0.3">
      <c r="A2026" t="s">
        <v>9</v>
      </c>
      <c r="B2026" t="s">
        <v>112</v>
      </c>
      <c r="C2026">
        <v>110</v>
      </c>
      <c r="D2026">
        <v>3468572</v>
      </c>
      <c r="E2026" s="3">
        <f t="shared" si="119"/>
        <v>3.468572</v>
      </c>
      <c r="F2026" t="s">
        <v>356</v>
      </c>
      <c r="N2026" t="s">
        <v>3822</v>
      </c>
      <c r="O2026" t="s">
        <v>12</v>
      </c>
      <c r="P2026" t="s">
        <v>13</v>
      </c>
      <c r="Q2026" t="s">
        <v>90</v>
      </c>
      <c r="R2026" s="3">
        <f t="shared" si="120"/>
        <v>4</v>
      </c>
      <c r="S2026">
        <v>4000000</v>
      </c>
      <c r="T2026">
        <v>1988</v>
      </c>
      <c r="U2026">
        <v>7.3</v>
      </c>
      <c r="V2026" s="3">
        <f t="shared" si="121"/>
        <v>-0.53142800000000001</v>
      </c>
      <c r="W2026" s="3"/>
    </row>
    <row r="2027" spans="1:23" x14ac:dyDescent="0.3">
      <c r="A2027" t="s">
        <v>9</v>
      </c>
      <c r="B2027" t="s">
        <v>1698</v>
      </c>
      <c r="C2027">
        <v>97</v>
      </c>
      <c r="D2027">
        <v>464655</v>
      </c>
      <c r="E2027" s="3">
        <f t="shared" si="119"/>
        <v>0.46465499999999998</v>
      </c>
      <c r="F2027" t="s">
        <v>205</v>
      </c>
      <c r="G2027" t="s">
        <v>356</v>
      </c>
      <c r="N2027" t="s">
        <v>3823</v>
      </c>
      <c r="O2027" t="s">
        <v>12</v>
      </c>
      <c r="P2027" t="s">
        <v>13</v>
      </c>
      <c r="Q2027" t="s">
        <v>90</v>
      </c>
      <c r="R2027" s="3">
        <f t="shared" si="120"/>
        <v>1</v>
      </c>
      <c r="S2027">
        <v>1000000</v>
      </c>
      <c r="T2027">
        <v>1997</v>
      </c>
      <c r="U2027">
        <v>7</v>
      </c>
      <c r="V2027" s="3">
        <f t="shared" si="121"/>
        <v>-0.53534499999999996</v>
      </c>
      <c r="W2027" s="3"/>
    </row>
    <row r="2028" spans="1:23" x14ac:dyDescent="0.3">
      <c r="A2028" t="s">
        <v>9</v>
      </c>
      <c r="B2028" t="s">
        <v>1570</v>
      </c>
      <c r="C2028">
        <v>88</v>
      </c>
      <c r="D2028">
        <v>464126</v>
      </c>
      <c r="E2028" s="3">
        <f t="shared" si="119"/>
        <v>0.46412599999999998</v>
      </c>
      <c r="F2028" t="s">
        <v>356</v>
      </c>
      <c r="N2028" t="s">
        <v>3824</v>
      </c>
      <c r="O2028" t="s">
        <v>12</v>
      </c>
      <c r="P2028" t="s">
        <v>13</v>
      </c>
      <c r="Q2028" t="s">
        <v>90</v>
      </c>
      <c r="R2028" s="3">
        <f t="shared" si="120"/>
        <v>1</v>
      </c>
      <c r="S2028">
        <v>1000000</v>
      </c>
      <c r="T2028">
        <v>2002</v>
      </c>
      <c r="U2028">
        <v>6.7</v>
      </c>
      <c r="V2028" s="3">
        <f t="shared" si="121"/>
        <v>-0.53587399999999996</v>
      </c>
      <c r="W2028" s="3"/>
    </row>
    <row r="2029" spans="1:23" x14ac:dyDescent="0.3">
      <c r="A2029" t="s">
        <v>9</v>
      </c>
      <c r="B2029" t="s">
        <v>987</v>
      </c>
      <c r="C2029">
        <v>96</v>
      </c>
      <c r="D2029">
        <v>15427192</v>
      </c>
      <c r="E2029" s="3">
        <f t="shared" si="119"/>
        <v>15.427192</v>
      </c>
      <c r="F2029" t="s">
        <v>205</v>
      </c>
      <c r="G2029" t="s">
        <v>1792</v>
      </c>
      <c r="H2029" t="s">
        <v>1796</v>
      </c>
      <c r="N2029" t="s">
        <v>3825</v>
      </c>
      <c r="O2029" t="s">
        <v>12</v>
      </c>
      <c r="P2029" t="s">
        <v>13</v>
      </c>
      <c r="Q2029" t="s">
        <v>14</v>
      </c>
      <c r="R2029" s="3">
        <f t="shared" si="120"/>
        <v>16</v>
      </c>
      <c r="S2029">
        <v>16000000</v>
      </c>
      <c r="T2029">
        <v>2000</v>
      </c>
      <c r="U2029">
        <v>5.6</v>
      </c>
      <c r="V2029" s="3">
        <f t="shared" si="121"/>
        <v>-0.57280800000000021</v>
      </c>
      <c r="W2029" s="3"/>
    </row>
    <row r="2030" spans="1:23" x14ac:dyDescent="0.3">
      <c r="A2030" t="s">
        <v>9</v>
      </c>
      <c r="B2030" t="s">
        <v>1729</v>
      </c>
      <c r="C2030">
        <v>90</v>
      </c>
      <c r="D2030">
        <v>13493</v>
      </c>
      <c r="E2030" s="3">
        <f t="shared" si="119"/>
        <v>1.3493E-2</v>
      </c>
      <c r="F2030" t="s">
        <v>356</v>
      </c>
      <c r="N2030" t="s">
        <v>3826</v>
      </c>
      <c r="O2030" t="s">
        <v>12</v>
      </c>
      <c r="P2030" t="s">
        <v>13</v>
      </c>
      <c r="Q2030" t="s">
        <v>90</v>
      </c>
      <c r="R2030" s="3">
        <f t="shared" si="120"/>
        <v>0.6</v>
      </c>
      <c r="S2030">
        <v>600000</v>
      </c>
      <c r="T2030">
        <v>1998</v>
      </c>
      <c r="U2030">
        <v>6.6</v>
      </c>
      <c r="V2030" s="3">
        <f t="shared" si="121"/>
        <v>-0.586507</v>
      </c>
      <c r="W2030" s="3"/>
    </row>
    <row r="2031" spans="1:23" x14ac:dyDescent="0.3">
      <c r="A2031" t="s">
        <v>9</v>
      </c>
      <c r="B2031" t="s">
        <v>1653</v>
      </c>
      <c r="C2031">
        <v>100</v>
      </c>
      <c r="D2031">
        <v>396035</v>
      </c>
      <c r="E2031" s="3">
        <f t="shared" si="119"/>
        <v>0.39603500000000003</v>
      </c>
      <c r="F2031" t="s">
        <v>356</v>
      </c>
      <c r="G2031" t="s">
        <v>1788</v>
      </c>
      <c r="N2031" t="s">
        <v>3827</v>
      </c>
      <c r="O2031" t="s">
        <v>12</v>
      </c>
      <c r="P2031" t="s">
        <v>17</v>
      </c>
      <c r="Q2031" t="s">
        <v>90</v>
      </c>
      <c r="R2031" s="3">
        <f t="shared" si="120"/>
        <v>1</v>
      </c>
      <c r="S2031">
        <v>1000000</v>
      </c>
      <c r="T2031">
        <v>2004</v>
      </c>
      <c r="U2031">
        <v>6.9</v>
      </c>
      <c r="V2031" s="3">
        <f t="shared" si="121"/>
        <v>-0.60396499999999997</v>
      </c>
      <c r="W2031" s="3"/>
    </row>
    <row r="2032" spans="1:23" x14ac:dyDescent="0.3">
      <c r="A2032" t="s">
        <v>9</v>
      </c>
      <c r="B2032" t="s">
        <v>51</v>
      </c>
      <c r="C2032">
        <v>95</v>
      </c>
      <c r="D2032">
        <v>695229</v>
      </c>
      <c r="E2032" s="3">
        <f t="shared" si="119"/>
        <v>0.69522899999999999</v>
      </c>
      <c r="F2032" t="s">
        <v>205</v>
      </c>
      <c r="G2032" t="s">
        <v>356</v>
      </c>
      <c r="N2032" t="s">
        <v>3828</v>
      </c>
      <c r="O2032" t="s">
        <v>12</v>
      </c>
      <c r="P2032" t="s">
        <v>13</v>
      </c>
      <c r="Q2032" t="s">
        <v>90</v>
      </c>
      <c r="R2032" s="3">
        <f t="shared" si="120"/>
        <v>1.3</v>
      </c>
      <c r="S2032">
        <v>1300000</v>
      </c>
      <c r="T2032">
        <v>1996</v>
      </c>
      <c r="U2032">
        <v>7.2</v>
      </c>
      <c r="V2032" s="3">
        <f t="shared" si="121"/>
        <v>-0.60477100000000006</v>
      </c>
      <c r="W2032" s="3"/>
    </row>
    <row r="2033" spans="1:23" x14ac:dyDescent="0.3">
      <c r="A2033" t="s">
        <v>9</v>
      </c>
      <c r="B2033" t="s">
        <v>1676</v>
      </c>
      <c r="C2033">
        <v>108</v>
      </c>
      <c r="D2033">
        <v>594904</v>
      </c>
      <c r="E2033" s="3">
        <f t="shared" si="119"/>
        <v>0.59490399999999999</v>
      </c>
      <c r="F2033" t="s">
        <v>205</v>
      </c>
      <c r="G2033" t="s">
        <v>356</v>
      </c>
      <c r="N2033" t="s">
        <v>3829</v>
      </c>
      <c r="O2033" t="s">
        <v>12</v>
      </c>
      <c r="P2033" t="s">
        <v>13</v>
      </c>
      <c r="Q2033" t="s">
        <v>14</v>
      </c>
      <c r="R2033" s="3">
        <f t="shared" si="120"/>
        <v>1.2</v>
      </c>
      <c r="S2033">
        <v>1200000</v>
      </c>
      <c r="T2033">
        <v>2012</v>
      </c>
      <c r="U2033">
        <v>6</v>
      </c>
      <c r="V2033" s="3">
        <f t="shared" si="121"/>
        <v>-0.60509599999999997</v>
      </c>
      <c r="W2033" s="3"/>
    </row>
    <row r="2034" spans="1:23" x14ac:dyDescent="0.3">
      <c r="A2034" t="s">
        <v>9</v>
      </c>
      <c r="B2034" t="s">
        <v>204</v>
      </c>
      <c r="C2034">
        <v>97</v>
      </c>
      <c r="D2034">
        <v>104374107</v>
      </c>
      <c r="E2034" s="3">
        <f t="shared" si="119"/>
        <v>104.374107</v>
      </c>
      <c r="F2034" t="s">
        <v>1790</v>
      </c>
      <c r="G2034" t="s">
        <v>1789</v>
      </c>
      <c r="H2034" t="s">
        <v>1786</v>
      </c>
      <c r="I2034" t="s">
        <v>1791</v>
      </c>
      <c r="J2034" t="s">
        <v>1788</v>
      </c>
      <c r="N2034" t="s">
        <v>3830</v>
      </c>
      <c r="O2034" t="s">
        <v>12</v>
      </c>
      <c r="P2034" t="s">
        <v>13</v>
      </c>
      <c r="Q2034" t="s">
        <v>52</v>
      </c>
      <c r="R2034" s="3">
        <f t="shared" si="120"/>
        <v>105</v>
      </c>
      <c r="S2034">
        <v>105000000</v>
      </c>
      <c r="T2034">
        <v>2009</v>
      </c>
      <c r="U2034">
        <v>7.1</v>
      </c>
      <c r="V2034" s="3">
        <f t="shared" si="121"/>
        <v>-0.62589300000000492</v>
      </c>
      <c r="W2034" s="3"/>
    </row>
    <row r="2035" spans="1:23" x14ac:dyDescent="0.3">
      <c r="A2035" t="s">
        <v>9</v>
      </c>
      <c r="B2035" t="s">
        <v>1546</v>
      </c>
      <c r="C2035">
        <v>98</v>
      </c>
      <c r="D2035">
        <v>18469</v>
      </c>
      <c r="E2035" s="3">
        <f t="shared" si="119"/>
        <v>1.8468999999999999E-2</v>
      </c>
      <c r="F2035" t="s">
        <v>356</v>
      </c>
      <c r="G2035" t="s">
        <v>620</v>
      </c>
      <c r="H2035" t="s">
        <v>1787</v>
      </c>
      <c r="N2035" t="s">
        <v>3831</v>
      </c>
      <c r="O2035" t="s">
        <v>12</v>
      </c>
      <c r="P2035" t="s">
        <v>13</v>
      </c>
      <c r="Q2035" t="s">
        <v>90</v>
      </c>
      <c r="R2035" s="3">
        <f t="shared" si="120"/>
        <v>0.65</v>
      </c>
      <c r="S2035">
        <v>650000</v>
      </c>
      <c r="T2035">
        <v>2010</v>
      </c>
      <c r="U2035">
        <v>6.5</v>
      </c>
      <c r="V2035" s="3">
        <f t="shared" si="121"/>
        <v>-0.63153100000000006</v>
      </c>
      <c r="W2035" s="3"/>
    </row>
    <row r="2036" spans="1:23" x14ac:dyDescent="0.3">
      <c r="A2036" t="s">
        <v>9</v>
      </c>
      <c r="B2036" t="s">
        <v>299</v>
      </c>
      <c r="C2036">
        <v>104</v>
      </c>
      <c r="D2036">
        <v>79363785</v>
      </c>
      <c r="E2036" s="3">
        <f t="shared" si="119"/>
        <v>79.363784999999993</v>
      </c>
      <c r="F2036" t="s">
        <v>356</v>
      </c>
      <c r="G2036" t="s">
        <v>1787</v>
      </c>
      <c r="H2036" t="s">
        <v>918</v>
      </c>
      <c r="N2036" t="s">
        <v>3832</v>
      </c>
      <c r="O2036" t="s">
        <v>12</v>
      </c>
      <c r="P2036" t="s">
        <v>13</v>
      </c>
      <c r="Q2036" t="s">
        <v>14</v>
      </c>
      <c r="R2036" s="3">
        <f t="shared" si="120"/>
        <v>80</v>
      </c>
      <c r="S2036">
        <v>80000000</v>
      </c>
      <c r="T2036">
        <v>2008</v>
      </c>
      <c r="U2036">
        <v>5.5</v>
      </c>
      <c r="V2036" s="3">
        <f t="shared" si="121"/>
        <v>-0.63621500000000708</v>
      </c>
      <c r="W2036" s="3"/>
    </row>
    <row r="2037" spans="1:23" x14ac:dyDescent="0.3">
      <c r="A2037" t="s">
        <v>9</v>
      </c>
      <c r="B2037" t="s">
        <v>1448</v>
      </c>
      <c r="C2037">
        <v>96</v>
      </c>
      <c r="D2037">
        <v>5359774</v>
      </c>
      <c r="E2037" s="3">
        <f t="shared" si="119"/>
        <v>5.3597739999999998</v>
      </c>
      <c r="F2037" t="s">
        <v>205</v>
      </c>
      <c r="G2037" t="s">
        <v>1792</v>
      </c>
      <c r="H2037" t="s">
        <v>918</v>
      </c>
      <c r="N2037" t="s">
        <v>3833</v>
      </c>
      <c r="O2037" t="s">
        <v>12</v>
      </c>
      <c r="P2037" t="s">
        <v>743</v>
      </c>
      <c r="Q2037" t="s">
        <v>90</v>
      </c>
      <c r="R2037" s="3">
        <f t="shared" si="120"/>
        <v>6</v>
      </c>
      <c r="S2037">
        <v>6000000</v>
      </c>
      <c r="T2037">
        <v>2011</v>
      </c>
      <c r="U2037">
        <v>7.3</v>
      </c>
      <c r="V2037" s="3">
        <f t="shared" si="121"/>
        <v>-0.64022600000000018</v>
      </c>
      <c r="W2037" s="3"/>
    </row>
    <row r="2038" spans="1:23" x14ac:dyDescent="0.3">
      <c r="A2038" t="s">
        <v>9</v>
      </c>
      <c r="B2038" t="s">
        <v>1588</v>
      </c>
      <c r="C2038">
        <v>110</v>
      </c>
      <c r="D2038">
        <v>2848578</v>
      </c>
      <c r="E2038" s="3">
        <f t="shared" si="119"/>
        <v>2.8485779999999998</v>
      </c>
      <c r="F2038" t="s">
        <v>356</v>
      </c>
      <c r="G2038" t="s">
        <v>1789</v>
      </c>
      <c r="N2038" t="s">
        <v>3834</v>
      </c>
      <c r="O2038" t="s">
        <v>12</v>
      </c>
      <c r="P2038" t="s">
        <v>13</v>
      </c>
      <c r="Q2038" t="s">
        <v>24</v>
      </c>
      <c r="R2038" s="3">
        <f t="shared" si="120"/>
        <v>3.5</v>
      </c>
      <c r="S2038">
        <v>3500000</v>
      </c>
      <c r="T2038">
        <v>2010</v>
      </c>
      <c r="U2038">
        <v>6.3</v>
      </c>
      <c r="V2038" s="3">
        <f t="shared" si="121"/>
        <v>-0.65142200000000017</v>
      </c>
      <c r="W2038" s="3"/>
    </row>
    <row r="2039" spans="1:23" x14ac:dyDescent="0.3">
      <c r="A2039" t="s">
        <v>9</v>
      </c>
      <c r="B2039" t="s">
        <v>442</v>
      </c>
      <c r="C2039">
        <v>104</v>
      </c>
      <c r="D2039">
        <v>144583</v>
      </c>
      <c r="E2039" s="3">
        <f t="shared" si="119"/>
        <v>0.14458299999999999</v>
      </c>
      <c r="F2039" t="s">
        <v>356</v>
      </c>
      <c r="G2039" t="s">
        <v>918</v>
      </c>
      <c r="N2039" t="s">
        <v>3835</v>
      </c>
      <c r="O2039" t="s">
        <v>12</v>
      </c>
      <c r="P2039" t="s">
        <v>184</v>
      </c>
      <c r="Q2039" t="s">
        <v>90</v>
      </c>
      <c r="R2039" s="3">
        <f t="shared" si="120"/>
        <v>0.8</v>
      </c>
      <c r="S2039">
        <v>800000</v>
      </c>
      <c r="T2039">
        <v>1999</v>
      </c>
      <c r="U2039">
        <v>6.5</v>
      </c>
      <c r="V2039" s="3">
        <f t="shared" si="121"/>
        <v>-0.65541700000000003</v>
      </c>
      <c r="W2039" s="3"/>
    </row>
    <row r="2040" spans="1:23" x14ac:dyDescent="0.3">
      <c r="A2040" t="s">
        <v>9</v>
      </c>
      <c r="B2040" t="s">
        <v>1707</v>
      </c>
      <c r="C2040">
        <v>101</v>
      </c>
      <c r="D2040">
        <v>77501</v>
      </c>
      <c r="E2040" s="3">
        <f t="shared" si="119"/>
        <v>7.7501E-2</v>
      </c>
      <c r="F2040" t="s">
        <v>620</v>
      </c>
      <c r="N2040" t="s">
        <v>3836</v>
      </c>
      <c r="O2040" t="s">
        <v>12</v>
      </c>
      <c r="P2040" t="s">
        <v>13</v>
      </c>
      <c r="Q2040" t="s">
        <v>90</v>
      </c>
      <c r="R2040" s="3">
        <f t="shared" si="120"/>
        <v>0.75</v>
      </c>
      <c r="S2040">
        <v>750000</v>
      </c>
      <c r="T2040">
        <v>2011</v>
      </c>
      <c r="U2040">
        <v>5.5</v>
      </c>
      <c r="V2040" s="3">
        <f t="shared" si="121"/>
        <v>-0.67249899999999996</v>
      </c>
      <c r="W2040" s="3"/>
    </row>
    <row r="2041" spans="1:23" x14ac:dyDescent="0.3">
      <c r="A2041" t="s">
        <v>9</v>
      </c>
      <c r="B2041" t="s">
        <v>22</v>
      </c>
      <c r="C2041">
        <v>121</v>
      </c>
      <c r="D2041">
        <v>16311763</v>
      </c>
      <c r="E2041" s="3">
        <f t="shared" si="119"/>
        <v>16.311762999999999</v>
      </c>
      <c r="F2041" t="s">
        <v>1792</v>
      </c>
      <c r="G2041" t="s">
        <v>356</v>
      </c>
      <c r="H2041" t="s">
        <v>918</v>
      </c>
      <c r="N2041" t="s">
        <v>3837</v>
      </c>
      <c r="O2041" t="s">
        <v>12</v>
      </c>
      <c r="P2041" t="s">
        <v>17</v>
      </c>
      <c r="Q2041" t="s">
        <v>90</v>
      </c>
      <c r="R2041" s="3">
        <f t="shared" si="120"/>
        <v>17</v>
      </c>
      <c r="S2041">
        <v>17000000</v>
      </c>
      <c r="T2041">
        <v>1998</v>
      </c>
      <c r="U2041">
        <v>7.5</v>
      </c>
      <c r="V2041" s="3">
        <f t="shared" si="121"/>
        <v>-0.68823700000000088</v>
      </c>
      <c r="W2041" s="3"/>
    </row>
    <row r="2042" spans="1:23" x14ac:dyDescent="0.3">
      <c r="A2042" t="s">
        <v>9</v>
      </c>
      <c r="B2042" t="s">
        <v>1671</v>
      </c>
      <c r="C2042">
        <v>105</v>
      </c>
      <c r="D2042">
        <v>609042</v>
      </c>
      <c r="E2042" s="3">
        <f t="shared" si="119"/>
        <v>0.60904199999999997</v>
      </c>
      <c r="F2042" t="s">
        <v>356</v>
      </c>
      <c r="N2042" t="s">
        <v>3838</v>
      </c>
      <c r="O2042" t="s">
        <v>12</v>
      </c>
      <c r="P2042" t="s">
        <v>13</v>
      </c>
      <c r="Q2042" t="s">
        <v>24</v>
      </c>
      <c r="R2042" s="3">
        <f t="shared" si="120"/>
        <v>1.3</v>
      </c>
      <c r="S2042">
        <v>1300000</v>
      </c>
      <c r="T2042">
        <v>1999</v>
      </c>
      <c r="U2042">
        <v>6.5</v>
      </c>
      <c r="V2042" s="3">
        <f t="shared" si="121"/>
        <v>-0.69095800000000007</v>
      </c>
      <c r="W2042" s="3"/>
    </row>
    <row r="2043" spans="1:23" x14ac:dyDescent="0.3">
      <c r="A2043" t="s">
        <v>9</v>
      </c>
      <c r="B2043" t="s">
        <v>800</v>
      </c>
      <c r="C2043">
        <v>112</v>
      </c>
      <c r="D2043">
        <v>4306697</v>
      </c>
      <c r="E2043" s="3">
        <f t="shared" si="119"/>
        <v>4.3066969999999998</v>
      </c>
      <c r="F2043" t="s">
        <v>356</v>
      </c>
      <c r="N2043" t="s">
        <v>3839</v>
      </c>
      <c r="O2043" t="s">
        <v>12</v>
      </c>
      <c r="P2043" t="s">
        <v>49</v>
      </c>
      <c r="Q2043" t="s">
        <v>90</v>
      </c>
      <c r="R2043" s="3">
        <f t="shared" si="120"/>
        <v>5</v>
      </c>
      <c r="S2043">
        <v>5000000</v>
      </c>
      <c r="T2043">
        <v>1997</v>
      </c>
      <c r="U2043">
        <v>7.7</v>
      </c>
      <c r="V2043" s="3">
        <f t="shared" si="121"/>
        <v>-0.69330300000000022</v>
      </c>
      <c r="W2043" s="3"/>
    </row>
    <row r="2044" spans="1:23" x14ac:dyDescent="0.3">
      <c r="A2044" t="s">
        <v>9</v>
      </c>
      <c r="B2044" t="s">
        <v>274</v>
      </c>
      <c r="C2044">
        <v>83</v>
      </c>
      <c r="D2044">
        <v>84303558</v>
      </c>
      <c r="E2044" s="3">
        <f t="shared" si="119"/>
        <v>84.303557999999995</v>
      </c>
      <c r="F2044" t="s">
        <v>134</v>
      </c>
      <c r="G2044" t="s">
        <v>1790</v>
      </c>
      <c r="H2044" t="s">
        <v>205</v>
      </c>
      <c r="I2044" t="s">
        <v>1789</v>
      </c>
      <c r="N2044" t="s">
        <v>3840</v>
      </c>
      <c r="O2044" t="s">
        <v>12</v>
      </c>
      <c r="P2044" t="s">
        <v>13</v>
      </c>
      <c r="Q2044" t="s">
        <v>24</v>
      </c>
      <c r="R2044" s="3">
        <f t="shared" si="120"/>
        <v>85</v>
      </c>
      <c r="S2044">
        <v>85000000</v>
      </c>
      <c r="T2044">
        <v>2006</v>
      </c>
      <c r="U2044">
        <v>6.2</v>
      </c>
      <c r="V2044" s="3">
        <f t="shared" si="121"/>
        <v>-0.69644200000000467</v>
      </c>
      <c r="W2044" s="3"/>
    </row>
    <row r="2045" spans="1:23" x14ac:dyDescent="0.3">
      <c r="A2045" t="s">
        <v>9</v>
      </c>
      <c r="B2045" t="s">
        <v>73</v>
      </c>
      <c r="C2045">
        <v>109</v>
      </c>
      <c r="D2045">
        <v>3798532</v>
      </c>
      <c r="E2045" s="3">
        <f t="shared" si="119"/>
        <v>3.7985319999999998</v>
      </c>
      <c r="F2045" t="s">
        <v>1792</v>
      </c>
      <c r="G2045" t="s">
        <v>356</v>
      </c>
      <c r="H2045" t="s">
        <v>1788</v>
      </c>
      <c r="I2045" t="s">
        <v>918</v>
      </c>
      <c r="N2045" t="s">
        <v>3841</v>
      </c>
      <c r="O2045" t="s">
        <v>12</v>
      </c>
      <c r="P2045" t="s">
        <v>13</v>
      </c>
      <c r="Q2045" t="s">
        <v>90</v>
      </c>
      <c r="R2045" s="3">
        <f t="shared" si="120"/>
        <v>4.5</v>
      </c>
      <c r="S2045">
        <v>4500000</v>
      </c>
      <c r="T2045">
        <v>1996</v>
      </c>
      <c r="U2045">
        <v>7.4</v>
      </c>
      <c r="V2045" s="3">
        <f t="shared" si="121"/>
        <v>-0.7014680000000002</v>
      </c>
      <c r="W2045" s="3"/>
    </row>
    <row r="2046" spans="1:23" x14ac:dyDescent="0.3">
      <c r="A2046" t="s">
        <v>9</v>
      </c>
      <c r="B2046" t="s">
        <v>275</v>
      </c>
      <c r="C2046">
        <v>88</v>
      </c>
      <c r="D2046">
        <v>47329</v>
      </c>
      <c r="E2046" s="3">
        <f t="shared" si="119"/>
        <v>4.7329000000000003E-2</v>
      </c>
      <c r="F2046" t="s">
        <v>356</v>
      </c>
      <c r="N2046" t="s">
        <v>3842</v>
      </c>
      <c r="O2046" t="s">
        <v>12</v>
      </c>
      <c r="P2046" t="s">
        <v>13</v>
      </c>
      <c r="Q2046" t="s">
        <v>90</v>
      </c>
      <c r="R2046" s="3">
        <f t="shared" si="120"/>
        <v>0.75</v>
      </c>
      <c r="S2046">
        <v>750000</v>
      </c>
      <c r="T2046">
        <v>2002</v>
      </c>
      <c r="U2046">
        <v>6.6</v>
      </c>
      <c r="V2046" s="3">
        <f t="shared" si="121"/>
        <v>-0.70267100000000005</v>
      </c>
      <c r="W2046" s="3"/>
    </row>
    <row r="2047" spans="1:23" x14ac:dyDescent="0.3">
      <c r="A2047" t="s">
        <v>9</v>
      </c>
      <c r="B2047" t="s">
        <v>1597</v>
      </c>
      <c r="C2047">
        <v>86</v>
      </c>
      <c r="D2047">
        <v>992238</v>
      </c>
      <c r="E2047" s="3">
        <f t="shared" si="119"/>
        <v>0.99223799999999995</v>
      </c>
      <c r="F2047" t="s">
        <v>356</v>
      </c>
      <c r="G2047" t="s">
        <v>1788</v>
      </c>
      <c r="N2047" t="s">
        <v>3843</v>
      </c>
      <c r="O2047" t="s">
        <v>12</v>
      </c>
      <c r="P2047" t="s">
        <v>17</v>
      </c>
      <c r="Q2047" t="s">
        <v>90</v>
      </c>
      <c r="R2047" s="3">
        <f t="shared" si="120"/>
        <v>1.7</v>
      </c>
      <c r="S2047">
        <v>1700000</v>
      </c>
      <c r="T2047">
        <v>2004</v>
      </c>
      <c r="U2047">
        <v>6.8</v>
      </c>
      <c r="V2047" s="3">
        <f t="shared" si="121"/>
        <v>-0.707762</v>
      </c>
      <c r="W2047" s="3"/>
    </row>
    <row r="2048" spans="1:23" x14ac:dyDescent="0.3">
      <c r="A2048" t="s">
        <v>9</v>
      </c>
      <c r="B2048" t="s">
        <v>1705</v>
      </c>
      <c r="C2048">
        <v>91</v>
      </c>
      <c r="D2048">
        <v>287761</v>
      </c>
      <c r="E2048" s="3">
        <f t="shared" si="119"/>
        <v>0.28776099999999999</v>
      </c>
      <c r="F2048" t="s">
        <v>134</v>
      </c>
      <c r="G2048" t="s">
        <v>1793</v>
      </c>
      <c r="H2048" t="s">
        <v>20</v>
      </c>
      <c r="I2048" t="s">
        <v>356</v>
      </c>
      <c r="N2048" t="s">
        <v>3844</v>
      </c>
      <c r="O2048" t="s">
        <v>12</v>
      </c>
      <c r="P2048" t="s">
        <v>36</v>
      </c>
      <c r="Q2048" t="s">
        <v>24</v>
      </c>
      <c r="R2048" s="3">
        <f t="shared" si="120"/>
        <v>1</v>
      </c>
      <c r="S2048">
        <v>1000000</v>
      </c>
      <c r="T2048">
        <v>2013</v>
      </c>
      <c r="U2048">
        <v>7.6</v>
      </c>
      <c r="V2048" s="3">
        <f t="shared" si="121"/>
        <v>-0.71223900000000007</v>
      </c>
      <c r="W2048" s="3"/>
    </row>
    <row r="2049" spans="1:23" x14ac:dyDescent="0.3">
      <c r="A2049" t="s">
        <v>9</v>
      </c>
      <c r="B2049" t="s">
        <v>213</v>
      </c>
      <c r="C2049">
        <v>121</v>
      </c>
      <c r="D2049">
        <v>12281500</v>
      </c>
      <c r="E2049" s="3">
        <f t="shared" si="119"/>
        <v>12.281499999999999</v>
      </c>
      <c r="F2049" t="s">
        <v>171</v>
      </c>
      <c r="G2049" t="s">
        <v>1792</v>
      </c>
      <c r="H2049" t="s">
        <v>356</v>
      </c>
      <c r="I2049" t="s">
        <v>1788</v>
      </c>
      <c r="J2049" t="s">
        <v>918</v>
      </c>
      <c r="N2049" t="s">
        <v>3845</v>
      </c>
      <c r="O2049" t="s">
        <v>12</v>
      </c>
      <c r="P2049" t="s">
        <v>13</v>
      </c>
      <c r="Q2049" t="s">
        <v>90</v>
      </c>
      <c r="R2049" s="3">
        <f t="shared" si="120"/>
        <v>13</v>
      </c>
      <c r="S2049">
        <v>13000000</v>
      </c>
      <c r="T2049">
        <v>1993</v>
      </c>
      <c r="U2049">
        <v>8</v>
      </c>
      <c r="V2049" s="3">
        <f t="shared" si="121"/>
        <v>-0.71850000000000058</v>
      </c>
      <c r="W2049" s="3"/>
    </row>
    <row r="2050" spans="1:23" x14ac:dyDescent="0.3">
      <c r="A2050" t="s">
        <v>9</v>
      </c>
      <c r="B2050" t="s">
        <v>1701</v>
      </c>
      <c r="C2050">
        <v>79</v>
      </c>
      <c r="D2050">
        <v>279282</v>
      </c>
      <c r="E2050" s="3">
        <f t="shared" ref="E2050:E2113" si="122">D2050/1000000</f>
        <v>0.27928199999999997</v>
      </c>
      <c r="F2050" t="s">
        <v>205</v>
      </c>
      <c r="G2050" t="s">
        <v>356</v>
      </c>
      <c r="H2050" t="s">
        <v>1788</v>
      </c>
      <c r="N2050" t="s">
        <v>3846</v>
      </c>
      <c r="O2050" t="s">
        <v>12</v>
      </c>
      <c r="P2050" t="s">
        <v>13</v>
      </c>
      <c r="Q2050" t="s">
        <v>14</v>
      </c>
      <c r="R2050" s="3">
        <f t="shared" ref="R2050:R2113" si="123">S2050/1000000</f>
        <v>1</v>
      </c>
      <c r="S2050">
        <v>1000000</v>
      </c>
      <c r="T2050">
        <v>2003</v>
      </c>
      <c r="U2050">
        <v>6.1</v>
      </c>
      <c r="V2050" s="3">
        <f t="shared" ref="V2050:V2113" si="124">E2050-R2050</f>
        <v>-0.72071799999999997</v>
      </c>
      <c r="W2050" s="3"/>
    </row>
    <row r="2051" spans="1:23" x14ac:dyDescent="0.3">
      <c r="A2051" t="s">
        <v>9</v>
      </c>
      <c r="B2051" t="s">
        <v>1703</v>
      </c>
      <c r="C2051">
        <v>53</v>
      </c>
      <c r="D2051">
        <v>274661</v>
      </c>
      <c r="E2051" s="3">
        <f t="shared" si="122"/>
        <v>0.27466099999999999</v>
      </c>
      <c r="F2051" t="s">
        <v>1792</v>
      </c>
      <c r="G2051" t="s">
        <v>20</v>
      </c>
      <c r="H2051" t="s">
        <v>1795</v>
      </c>
      <c r="N2051" t="s">
        <v>3847</v>
      </c>
      <c r="O2051" t="s">
        <v>12</v>
      </c>
      <c r="P2051" t="s">
        <v>13</v>
      </c>
      <c r="Q2051" t="s">
        <v>90</v>
      </c>
      <c r="R2051" s="3">
        <f t="shared" si="123"/>
        <v>1</v>
      </c>
      <c r="S2051">
        <v>1000000</v>
      </c>
      <c r="T2051">
        <v>2007</v>
      </c>
      <c r="U2051">
        <v>7.7</v>
      </c>
      <c r="V2051" s="3">
        <f t="shared" si="124"/>
        <v>-0.72533899999999996</v>
      </c>
      <c r="W2051" s="3"/>
    </row>
    <row r="2052" spans="1:23" x14ac:dyDescent="0.3">
      <c r="A2052" t="s">
        <v>111</v>
      </c>
      <c r="B2052" t="s">
        <v>1435</v>
      </c>
      <c r="C2052">
        <v>121</v>
      </c>
      <c r="D2052">
        <v>4063859</v>
      </c>
      <c r="E2052" s="3">
        <f t="shared" si="122"/>
        <v>4.0638589999999999</v>
      </c>
      <c r="F2052" t="s">
        <v>356</v>
      </c>
      <c r="G2052" t="s">
        <v>1788</v>
      </c>
      <c r="N2052" t="s">
        <v>3848</v>
      </c>
      <c r="O2052" t="s">
        <v>811</v>
      </c>
      <c r="P2052" t="s">
        <v>113</v>
      </c>
      <c r="Q2052" t="s">
        <v>90</v>
      </c>
      <c r="R2052" s="3">
        <f t="shared" si="123"/>
        <v>4.8</v>
      </c>
      <c r="S2052">
        <v>4800000</v>
      </c>
      <c r="T2052">
        <v>2003</v>
      </c>
      <c r="U2052">
        <v>7.7</v>
      </c>
      <c r="V2052" s="3">
        <f t="shared" si="124"/>
        <v>-0.73614099999999993</v>
      </c>
      <c r="W2052" s="3"/>
    </row>
    <row r="2053" spans="1:23" x14ac:dyDescent="0.3">
      <c r="A2053" t="s">
        <v>9</v>
      </c>
      <c r="B2053" t="s">
        <v>1553</v>
      </c>
      <c r="C2053">
        <v>102</v>
      </c>
      <c r="D2053">
        <v>2956000</v>
      </c>
      <c r="E2053" s="3">
        <f t="shared" si="122"/>
        <v>2.956</v>
      </c>
      <c r="F2053" t="s">
        <v>134</v>
      </c>
      <c r="G2053" t="s">
        <v>205</v>
      </c>
      <c r="H2053" t="s">
        <v>1791</v>
      </c>
      <c r="I2053" t="s">
        <v>1788</v>
      </c>
      <c r="N2053" t="s">
        <v>3849</v>
      </c>
      <c r="O2053" t="s">
        <v>12</v>
      </c>
      <c r="P2053" t="s">
        <v>13</v>
      </c>
      <c r="Q2053" t="s">
        <v>591</v>
      </c>
      <c r="R2053" s="3">
        <f t="shared" si="123"/>
        <v>3.7</v>
      </c>
      <c r="S2053">
        <v>3700000</v>
      </c>
      <c r="T2053">
        <v>1948</v>
      </c>
      <c r="U2053">
        <v>7.1</v>
      </c>
      <c r="V2053" s="3">
        <f t="shared" si="124"/>
        <v>-0.74400000000000022</v>
      </c>
      <c r="W2053" s="3"/>
    </row>
    <row r="2054" spans="1:23" x14ac:dyDescent="0.3">
      <c r="A2054" t="s">
        <v>9</v>
      </c>
      <c r="B2054" t="s">
        <v>600</v>
      </c>
      <c r="C2054">
        <v>122</v>
      </c>
      <c r="D2054">
        <v>41252428</v>
      </c>
      <c r="E2054" s="3">
        <f t="shared" si="122"/>
        <v>41.252428000000002</v>
      </c>
      <c r="F2054" t="s">
        <v>205</v>
      </c>
      <c r="G2054" t="s">
        <v>356</v>
      </c>
      <c r="H2054" t="s">
        <v>1788</v>
      </c>
      <c r="N2054" t="s">
        <v>3850</v>
      </c>
      <c r="O2054" t="s">
        <v>12</v>
      </c>
      <c r="P2054" t="s">
        <v>13</v>
      </c>
      <c r="Q2054" t="s">
        <v>14</v>
      </c>
      <c r="R2054" s="3">
        <f t="shared" si="123"/>
        <v>42</v>
      </c>
      <c r="S2054">
        <v>42000000</v>
      </c>
      <c r="T2054">
        <v>1996</v>
      </c>
      <c r="U2054">
        <v>6.5</v>
      </c>
      <c r="V2054" s="3">
        <f t="shared" si="124"/>
        <v>-0.74757199999999813</v>
      </c>
      <c r="W2054" s="3"/>
    </row>
    <row r="2055" spans="1:23" x14ac:dyDescent="0.3">
      <c r="A2055" t="s">
        <v>9</v>
      </c>
      <c r="B2055" t="s">
        <v>1131</v>
      </c>
      <c r="C2055">
        <v>87</v>
      </c>
      <c r="D2055">
        <v>14249005</v>
      </c>
      <c r="E2055" s="3">
        <f t="shared" si="122"/>
        <v>14.249005</v>
      </c>
      <c r="F2055" t="s">
        <v>205</v>
      </c>
      <c r="N2055" t="s">
        <v>3851</v>
      </c>
      <c r="O2055" t="s">
        <v>12</v>
      </c>
      <c r="P2055" t="s">
        <v>13</v>
      </c>
      <c r="Q2055" t="s">
        <v>90</v>
      </c>
      <c r="R2055" s="3">
        <f t="shared" si="123"/>
        <v>15</v>
      </c>
      <c r="S2055">
        <v>15000000</v>
      </c>
      <c r="T2055">
        <v>2001</v>
      </c>
      <c r="U2055">
        <v>4.5</v>
      </c>
      <c r="V2055" s="3">
        <f t="shared" si="124"/>
        <v>-0.75099499999999964</v>
      </c>
      <c r="W2055" s="3"/>
    </row>
    <row r="2056" spans="1:23" x14ac:dyDescent="0.3">
      <c r="A2056" t="s">
        <v>9</v>
      </c>
      <c r="B2056" t="s">
        <v>516</v>
      </c>
      <c r="C2056">
        <v>91</v>
      </c>
      <c r="D2056">
        <v>41709</v>
      </c>
      <c r="E2056" s="3">
        <f t="shared" si="122"/>
        <v>4.1709000000000003E-2</v>
      </c>
      <c r="F2056" t="s">
        <v>205</v>
      </c>
      <c r="G2056" t="s">
        <v>620</v>
      </c>
      <c r="N2056" t="s">
        <v>3852</v>
      </c>
      <c r="O2056" t="s">
        <v>1473</v>
      </c>
      <c r="P2056" t="s">
        <v>1095</v>
      </c>
      <c r="Q2056" t="s">
        <v>482</v>
      </c>
      <c r="R2056" s="3">
        <f t="shared" si="123"/>
        <v>0.8</v>
      </c>
      <c r="S2056">
        <v>800000</v>
      </c>
      <c r="T2056">
        <v>2009</v>
      </c>
      <c r="U2056">
        <v>6.4</v>
      </c>
      <c r="V2056" s="3">
        <f t="shared" si="124"/>
        <v>-0.75829100000000005</v>
      </c>
      <c r="W2056" s="3"/>
    </row>
    <row r="2057" spans="1:23" x14ac:dyDescent="0.3">
      <c r="A2057" t="s">
        <v>9</v>
      </c>
      <c r="B2057" t="s">
        <v>727</v>
      </c>
      <c r="C2057">
        <v>98</v>
      </c>
      <c r="D2057">
        <v>23225911</v>
      </c>
      <c r="E2057" s="3">
        <f t="shared" si="122"/>
        <v>23.225911</v>
      </c>
      <c r="F2057" t="s">
        <v>171</v>
      </c>
      <c r="G2057" t="s">
        <v>1792</v>
      </c>
      <c r="H2057" t="s">
        <v>356</v>
      </c>
      <c r="I2057" t="s">
        <v>918</v>
      </c>
      <c r="N2057" t="s">
        <v>3853</v>
      </c>
      <c r="O2057" t="s">
        <v>12</v>
      </c>
      <c r="P2057" t="s">
        <v>13</v>
      </c>
      <c r="Q2057" t="s">
        <v>90</v>
      </c>
      <c r="R2057" s="3">
        <f t="shared" si="123"/>
        <v>24</v>
      </c>
      <c r="S2057">
        <v>24000000</v>
      </c>
      <c r="T2057">
        <v>2010</v>
      </c>
      <c r="U2057">
        <v>6.5</v>
      </c>
      <c r="V2057" s="3">
        <f t="shared" si="124"/>
        <v>-0.77408900000000003</v>
      </c>
      <c r="W2057" s="3"/>
    </row>
    <row r="2058" spans="1:23" x14ac:dyDescent="0.3">
      <c r="A2058" t="s">
        <v>9</v>
      </c>
      <c r="B2058" t="s">
        <v>901</v>
      </c>
      <c r="C2058">
        <v>89</v>
      </c>
      <c r="D2058">
        <v>2223990</v>
      </c>
      <c r="E2058" s="3">
        <f t="shared" si="122"/>
        <v>2.2239900000000001</v>
      </c>
      <c r="F2058" t="s">
        <v>205</v>
      </c>
      <c r="G2058" t="s">
        <v>20</v>
      </c>
      <c r="N2058" t="s">
        <v>3854</v>
      </c>
      <c r="O2058" t="s">
        <v>12</v>
      </c>
      <c r="P2058" t="s">
        <v>13</v>
      </c>
      <c r="Q2058" t="s">
        <v>90</v>
      </c>
      <c r="R2058" s="3">
        <f t="shared" si="123"/>
        <v>3</v>
      </c>
      <c r="S2058">
        <v>3000000</v>
      </c>
      <c r="T2058">
        <v>2003</v>
      </c>
      <c r="U2058">
        <v>6.6</v>
      </c>
      <c r="V2058" s="3">
        <f t="shared" si="124"/>
        <v>-0.77600999999999987</v>
      </c>
      <c r="W2058" s="3"/>
    </row>
    <row r="2059" spans="1:23" x14ac:dyDescent="0.3">
      <c r="A2059" t="s">
        <v>111</v>
      </c>
      <c r="B2059" t="s">
        <v>150</v>
      </c>
      <c r="C2059">
        <v>118</v>
      </c>
      <c r="D2059">
        <v>10214647</v>
      </c>
      <c r="E2059" s="3">
        <f t="shared" si="122"/>
        <v>10.214646999999999</v>
      </c>
      <c r="F2059" t="s">
        <v>1793</v>
      </c>
      <c r="G2059" t="s">
        <v>356</v>
      </c>
      <c r="N2059" t="s">
        <v>3855</v>
      </c>
      <c r="O2059" t="s">
        <v>12</v>
      </c>
      <c r="P2059" t="s">
        <v>13</v>
      </c>
      <c r="Q2059" t="s">
        <v>90</v>
      </c>
      <c r="R2059" s="3">
        <f t="shared" si="123"/>
        <v>11</v>
      </c>
      <c r="S2059">
        <v>11000000</v>
      </c>
      <c r="T2059">
        <v>2004</v>
      </c>
      <c r="U2059">
        <v>7.1</v>
      </c>
      <c r="V2059" s="3">
        <f t="shared" si="124"/>
        <v>-0.78535300000000063</v>
      </c>
      <c r="W2059" s="3"/>
    </row>
    <row r="2060" spans="1:23" x14ac:dyDescent="0.3">
      <c r="A2060" t="s">
        <v>9</v>
      </c>
      <c r="B2060" t="s">
        <v>1659</v>
      </c>
      <c r="C2060">
        <v>112</v>
      </c>
      <c r="D2060">
        <v>712294</v>
      </c>
      <c r="E2060" s="3">
        <f t="shared" si="122"/>
        <v>0.71229399999999998</v>
      </c>
      <c r="F2060" t="s">
        <v>356</v>
      </c>
      <c r="N2060" t="s">
        <v>3856</v>
      </c>
      <c r="O2060" t="s">
        <v>12</v>
      </c>
      <c r="P2060" t="s">
        <v>13</v>
      </c>
      <c r="Q2060" t="s">
        <v>90</v>
      </c>
      <c r="R2060" s="3">
        <f t="shared" si="123"/>
        <v>1.5</v>
      </c>
      <c r="S2060">
        <v>1500000</v>
      </c>
      <c r="T2060">
        <v>2005</v>
      </c>
      <c r="U2060">
        <v>6.7</v>
      </c>
      <c r="V2060" s="3">
        <f t="shared" si="124"/>
        <v>-0.78770600000000002</v>
      </c>
      <c r="W2060" s="3"/>
    </row>
    <row r="2061" spans="1:23" x14ac:dyDescent="0.3">
      <c r="A2061" t="s">
        <v>111</v>
      </c>
      <c r="B2061" t="s">
        <v>723</v>
      </c>
      <c r="C2061">
        <v>101</v>
      </c>
      <c r="D2061">
        <v>6712241</v>
      </c>
      <c r="E2061" s="3">
        <f t="shared" si="122"/>
        <v>6.7122409999999997</v>
      </c>
      <c r="F2061" t="s">
        <v>1792</v>
      </c>
      <c r="G2061" t="s">
        <v>356</v>
      </c>
      <c r="N2061" t="s">
        <v>3857</v>
      </c>
      <c r="O2061" t="s">
        <v>12</v>
      </c>
      <c r="P2061" t="s">
        <v>13</v>
      </c>
      <c r="Q2061" t="s">
        <v>90</v>
      </c>
      <c r="R2061" s="3">
        <f t="shared" si="123"/>
        <v>7.5</v>
      </c>
      <c r="S2061">
        <v>7500000</v>
      </c>
      <c r="T2061">
        <v>1998</v>
      </c>
      <c r="U2061">
        <v>8.6</v>
      </c>
      <c r="V2061" s="3">
        <f t="shared" si="124"/>
        <v>-0.78775900000000032</v>
      </c>
      <c r="W2061" s="3"/>
    </row>
    <row r="2062" spans="1:23" x14ac:dyDescent="0.3">
      <c r="A2062" t="s">
        <v>9</v>
      </c>
      <c r="B2062" t="s">
        <v>1020</v>
      </c>
      <c r="C2062">
        <v>111</v>
      </c>
      <c r="D2062">
        <v>6200756</v>
      </c>
      <c r="E2062" s="3">
        <f t="shared" si="122"/>
        <v>6.2007560000000002</v>
      </c>
      <c r="F2062" t="s">
        <v>205</v>
      </c>
      <c r="G2062" t="s">
        <v>356</v>
      </c>
      <c r="N2062" t="s">
        <v>3858</v>
      </c>
      <c r="O2062" t="s">
        <v>12</v>
      </c>
      <c r="P2062" t="s">
        <v>13</v>
      </c>
      <c r="Q2062" t="s">
        <v>90</v>
      </c>
      <c r="R2062" s="3">
        <f t="shared" si="123"/>
        <v>7</v>
      </c>
      <c r="S2062">
        <v>7000000</v>
      </c>
      <c r="T2062">
        <v>2001</v>
      </c>
      <c r="U2062">
        <v>7.4</v>
      </c>
      <c r="V2062" s="3">
        <f t="shared" si="124"/>
        <v>-0.79924399999999984</v>
      </c>
      <c r="W2062" s="3"/>
    </row>
    <row r="2063" spans="1:23" x14ac:dyDescent="0.3">
      <c r="A2063" t="s">
        <v>9</v>
      </c>
      <c r="B2063" t="s">
        <v>1707</v>
      </c>
      <c r="C2063">
        <v>95</v>
      </c>
      <c r="D2063">
        <v>100659</v>
      </c>
      <c r="E2063" s="3">
        <f t="shared" si="122"/>
        <v>0.100659</v>
      </c>
      <c r="F2063" t="s">
        <v>620</v>
      </c>
      <c r="N2063" t="s">
        <v>3859</v>
      </c>
      <c r="O2063" t="s">
        <v>12</v>
      </c>
      <c r="P2063" t="s">
        <v>13</v>
      </c>
      <c r="Q2063" t="s">
        <v>90</v>
      </c>
      <c r="R2063" s="3">
        <f t="shared" si="123"/>
        <v>0.9</v>
      </c>
      <c r="S2063">
        <v>900000</v>
      </c>
      <c r="T2063">
        <v>2009</v>
      </c>
      <c r="U2063">
        <v>6.4</v>
      </c>
      <c r="V2063" s="3">
        <f t="shared" si="124"/>
        <v>-0.79934100000000008</v>
      </c>
      <c r="W2063" s="3"/>
    </row>
    <row r="2064" spans="1:23" x14ac:dyDescent="0.3">
      <c r="A2064" t="s">
        <v>9</v>
      </c>
      <c r="B2064" t="s">
        <v>1508</v>
      </c>
      <c r="C2064">
        <v>90</v>
      </c>
      <c r="D2064">
        <v>258113</v>
      </c>
      <c r="E2064" s="3">
        <f t="shared" si="122"/>
        <v>0.25811299999999998</v>
      </c>
      <c r="F2064" t="s">
        <v>1792</v>
      </c>
      <c r="G2064" t="s">
        <v>356</v>
      </c>
      <c r="H2064" t="s">
        <v>918</v>
      </c>
      <c r="N2064" t="s">
        <v>3860</v>
      </c>
      <c r="O2064" t="s">
        <v>12</v>
      </c>
      <c r="P2064" t="s">
        <v>13</v>
      </c>
      <c r="Q2064" t="s">
        <v>90</v>
      </c>
      <c r="R2064" s="3">
        <f t="shared" si="123"/>
        <v>1.0661670000000001</v>
      </c>
      <c r="S2064">
        <v>1066167</v>
      </c>
      <c r="T2064">
        <v>2013</v>
      </c>
      <c r="U2064">
        <v>7.1</v>
      </c>
      <c r="V2064" s="3">
        <f t="shared" si="124"/>
        <v>-0.80805400000000005</v>
      </c>
      <c r="W2064" s="3"/>
    </row>
    <row r="2065" spans="1:23" x14ac:dyDescent="0.3">
      <c r="A2065" t="s">
        <v>9</v>
      </c>
      <c r="B2065" t="s">
        <v>1720</v>
      </c>
      <c r="C2065">
        <v>95</v>
      </c>
      <c r="D2065">
        <v>15278</v>
      </c>
      <c r="E2065" s="3">
        <f t="shared" si="122"/>
        <v>1.5278E-2</v>
      </c>
      <c r="F2065" t="s">
        <v>356</v>
      </c>
      <c r="G2065" t="s">
        <v>1786</v>
      </c>
      <c r="H2065" t="s">
        <v>1787</v>
      </c>
      <c r="N2065" t="s">
        <v>3861</v>
      </c>
      <c r="O2065" t="s">
        <v>12</v>
      </c>
      <c r="P2065" t="s">
        <v>13</v>
      </c>
      <c r="Q2065" t="s">
        <v>24</v>
      </c>
      <c r="R2065" s="3">
        <f t="shared" si="123"/>
        <v>0.82499999999999996</v>
      </c>
      <c r="S2065">
        <v>825000</v>
      </c>
      <c r="T2065">
        <v>2002</v>
      </c>
      <c r="U2065">
        <v>5.6</v>
      </c>
      <c r="V2065" s="3">
        <f t="shared" si="124"/>
        <v>-0.80972199999999994</v>
      </c>
      <c r="W2065" s="3"/>
    </row>
    <row r="2066" spans="1:23" x14ac:dyDescent="0.3">
      <c r="A2066" t="s">
        <v>9</v>
      </c>
      <c r="B2066" t="s">
        <v>1251</v>
      </c>
      <c r="C2066">
        <v>120</v>
      </c>
      <c r="D2066">
        <v>2181290</v>
      </c>
      <c r="E2066" s="3">
        <f t="shared" si="122"/>
        <v>2.1812900000000002</v>
      </c>
      <c r="F2066" t="s">
        <v>356</v>
      </c>
      <c r="G2066" t="s">
        <v>1796</v>
      </c>
      <c r="H2066" t="s">
        <v>918</v>
      </c>
      <c r="N2066" t="s">
        <v>3862</v>
      </c>
      <c r="O2066" t="s">
        <v>1100</v>
      </c>
      <c r="P2066" t="s">
        <v>563</v>
      </c>
      <c r="Q2066" t="s">
        <v>90</v>
      </c>
      <c r="R2066" s="3">
        <f t="shared" si="123"/>
        <v>3</v>
      </c>
      <c r="S2066">
        <v>3000000</v>
      </c>
      <c r="T2066">
        <v>2003</v>
      </c>
      <c r="U2066">
        <v>8.4</v>
      </c>
      <c r="V2066" s="3">
        <f t="shared" si="124"/>
        <v>-0.81870999999999983</v>
      </c>
      <c r="W2066" s="3"/>
    </row>
    <row r="2067" spans="1:23" x14ac:dyDescent="0.3">
      <c r="A2067" t="s">
        <v>9</v>
      </c>
      <c r="B2067" t="s">
        <v>1027</v>
      </c>
      <c r="C2067">
        <v>115</v>
      </c>
      <c r="D2067">
        <v>17174870</v>
      </c>
      <c r="E2067" s="3">
        <f t="shared" si="122"/>
        <v>17.174869999999999</v>
      </c>
      <c r="F2067" t="s">
        <v>356</v>
      </c>
      <c r="G2067" t="s">
        <v>1798</v>
      </c>
      <c r="H2067" t="s">
        <v>1788</v>
      </c>
      <c r="N2067" t="s">
        <v>3863</v>
      </c>
      <c r="O2067" t="s">
        <v>12</v>
      </c>
      <c r="P2067" t="s">
        <v>13</v>
      </c>
      <c r="Q2067" t="s">
        <v>14</v>
      </c>
      <c r="R2067" s="3">
        <f t="shared" si="123"/>
        <v>18</v>
      </c>
      <c r="S2067">
        <v>18000000</v>
      </c>
      <c r="T2067">
        <v>2000</v>
      </c>
      <c r="U2067">
        <v>6.7</v>
      </c>
      <c r="V2067" s="3">
        <f t="shared" si="124"/>
        <v>-0.82513000000000147</v>
      </c>
      <c r="W2067" s="3"/>
    </row>
    <row r="2068" spans="1:23" x14ac:dyDescent="0.3">
      <c r="A2068" t="s">
        <v>9</v>
      </c>
      <c r="B2068" t="s">
        <v>1431</v>
      </c>
      <c r="C2068">
        <v>141</v>
      </c>
      <c r="D2068">
        <v>6173485</v>
      </c>
      <c r="E2068" s="3">
        <f t="shared" si="122"/>
        <v>6.1734850000000003</v>
      </c>
      <c r="F2068" t="s">
        <v>1793</v>
      </c>
      <c r="G2068" t="s">
        <v>356</v>
      </c>
      <c r="N2068" t="s">
        <v>3864</v>
      </c>
      <c r="O2068" t="s">
        <v>12</v>
      </c>
      <c r="P2068" t="s">
        <v>113</v>
      </c>
      <c r="Q2068" t="s">
        <v>90</v>
      </c>
      <c r="R2068" s="3">
        <f t="shared" si="123"/>
        <v>7</v>
      </c>
      <c r="S2068">
        <v>7000000</v>
      </c>
      <c r="T2068">
        <v>2001</v>
      </c>
      <c r="U2068">
        <v>7.7</v>
      </c>
      <c r="V2068" s="3">
        <f t="shared" si="124"/>
        <v>-0.82651499999999967</v>
      </c>
      <c r="W2068" s="3"/>
    </row>
    <row r="2069" spans="1:23" x14ac:dyDescent="0.3">
      <c r="A2069" t="s">
        <v>9</v>
      </c>
      <c r="B2069" t="s">
        <v>1704</v>
      </c>
      <c r="C2069">
        <v>97</v>
      </c>
      <c r="D2069">
        <v>144431</v>
      </c>
      <c r="E2069" s="3">
        <f t="shared" si="122"/>
        <v>0.144431</v>
      </c>
      <c r="F2069" t="s">
        <v>20</v>
      </c>
      <c r="G2069" t="s">
        <v>1797</v>
      </c>
      <c r="N2069" t="s">
        <v>3865</v>
      </c>
      <c r="O2069" t="s">
        <v>12</v>
      </c>
      <c r="P2069" t="s">
        <v>17</v>
      </c>
      <c r="Q2069" t="s">
        <v>14</v>
      </c>
      <c r="R2069" s="3">
        <f t="shared" si="123"/>
        <v>1</v>
      </c>
      <c r="S2069">
        <v>1000000</v>
      </c>
      <c r="T2069">
        <v>2006</v>
      </c>
      <c r="U2069">
        <v>7.3</v>
      </c>
      <c r="V2069" s="3">
        <f t="shared" si="124"/>
        <v>-0.85556900000000002</v>
      </c>
      <c r="W2069" s="3"/>
    </row>
    <row r="2070" spans="1:23" x14ac:dyDescent="0.3">
      <c r="A2070" t="s">
        <v>111</v>
      </c>
      <c r="B2070" t="s">
        <v>1631</v>
      </c>
      <c r="C2070">
        <v>100</v>
      </c>
      <c r="D2070">
        <v>1134049</v>
      </c>
      <c r="E2070" s="3">
        <f t="shared" si="122"/>
        <v>1.1340490000000001</v>
      </c>
      <c r="F2070" t="s">
        <v>20</v>
      </c>
      <c r="G2070" t="s">
        <v>1794</v>
      </c>
      <c r="N2070" t="s">
        <v>3866</v>
      </c>
      <c r="O2070" t="s">
        <v>12</v>
      </c>
      <c r="P2070" t="s">
        <v>17</v>
      </c>
      <c r="Q2070" t="s">
        <v>24</v>
      </c>
      <c r="R2070" s="3">
        <f t="shared" si="123"/>
        <v>2</v>
      </c>
      <c r="S2070">
        <v>2000000</v>
      </c>
      <c r="T2070">
        <v>2007</v>
      </c>
      <c r="U2070">
        <v>8.1</v>
      </c>
      <c r="V2070" s="3">
        <f t="shared" si="124"/>
        <v>-0.86595099999999992</v>
      </c>
      <c r="W2070" s="3"/>
    </row>
    <row r="2071" spans="1:23" x14ac:dyDescent="0.3">
      <c r="A2071" t="s">
        <v>9</v>
      </c>
      <c r="B2071" t="s">
        <v>1724</v>
      </c>
      <c r="C2071">
        <v>99</v>
      </c>
      <c r="D2071">
        <v>18378</v>
      </c>
      <c r="E2071" s="3">
        <f t="shared" si="122"/>
        <v>1.8377999999999999E-2</v>
      </c>
      <c r="F2071" t="s">
        <v>1792</v>
      </c>
      <c r="G2071" t="s">
        <v>356</v>
      </c>
      <c r="H2071" t="s">
        <v>620</v>
      </c>
      <c r="I2071" t="s">
        <v>918</v>
      </c>
      <c r="N2071" t="s">
        <v>3867</v>
      </c>
      <c r="O2071" t="s">
        <v>12</v>
      </c>
      <c r="P2071" t="s">
        <v>17</v>
      </c>
      <c r="Q2071" t="s">
        <v>90</v>
      </c>
      <c r="R2071" s="3">
        <f t="shared" si="123"/>
        <v>0.9</v>
      </c>
      <c r="S2071">
        <v>900000</v>
      </c>
      <c r="T2071">
        <v>2008</v>
      </c>
      <c r="U2071">
        <v>5.2</v>
      </c>
      <c r="V2071" s="3">
        <f t="shared" si="124"/>
        <v>-0.88162200000000002</v>
      </c>
      <c r="W2071" s="3"/>
    </row>
    <row r="2072" spans="1:23" x14ac:dyDescent="0.3">
      <c r="A2072" t="s">
        <v>9</v>
      </c>
      <c r="B2072" t="s">
        <v>159</v>
      </c>
      <c r="C2072">
        <v>102</v>
      </c>
      <c r="D2072">
        <v>3609278</v>
      </c>
      <c r="E2072" s="3">
        <f t="shared" si="122"/>
        <v>3.6092780000000002</v>
      </c>
      <c r="F2072" t="s">
        <v>356</v>
      </c>
      <c r="N2072" t="s">
        <v>3868</v>
      </c>
      <c r="O2072" t="s">
        <v>12</v>
      </c>
      <c r="P2072" t="s">
        <v>13</v>
      </c>
      <c r="Q2072" t="s">
        <v>90</v>
      </c>
      <c r="R2072" s="3">
        <f t="shared" si="123"/>
        <v>4.5</v>
      </c>
      <c r="S2072">
        <v>4500000</v>
      </c>
      <c r="T2072">
        <v>2000</v>
      </c>
      <c r="U2072">
        <v>8.4</v>
      </c>
      <c r="V2072" s="3">
        <f t="shared" si="124"/>
        <v>-0.89072199999999979</v>
      </c>
      <c r="W2072" s="3"/>
    </row>
    <row r="2073" spans="1:23" x14ac:dyDescent="0.3">
      <c r="A2073" t="s">
        <v>9</v>
      </c>
      <c r="B2073" t="s">
        <v>1717</v>
      </c>
      <c r="C2073">
        <v>101</v>
      </c>
      <c r="D2073">
        <v>6643</v>
      </c>
      <c r="E2073" s="3">
        <f t="shared" si="122"/>
        <v>6.6429999999999996E-3</v>
      </c>
      <c r="F2073" t="s">
        <v>205</v>
      </c>
      <c r="G2073" t="s">
        <v>1786</v>
      </c>
      <c r="H2073" t="s">
        <v>918</v>
      </c>
      <c r="N2073" t="s">
        <v>3869</v>
      </c>
      <c r="O2073" t="s">
        <v>12</v>
      </c>
      <c r="P2073" t="s">
        <v>13</v>
      </c>
      <c r="Q2073" t="s">
        <v>90</v>
      </c>
      <c r="R2073" s="3">
        <f t="shared" si="123"/>
        <v>0.9</v>
      </c>
      <c r="S2073">
        <v>900000</v>
      </c>
      <c r="T2073">
        <v>2012</v>
      </c>
      <c r="U2073">
        <v>6.4</v>
      </c>
      <c r="V2073" s="3">
        <f t="shared" si="124"/>
        <v>-0.89335700000000007</v>
      </c>
      <c r="W2073" s="3"/>
    </row>
    <row r="2074" spans="1:23" x14ac:dyDescent="0.3">
      <c r="A2074" t="s">
        <v>9</v>
      </c>
      <c r="B2074" t="s">
        <v>1699</v>
      </c>
      <c r="C2074">
        <v>88</v>
      </c>
      <c r="D2074">
        <v>104077</v>
      </c>
      <c r="E2074" s="3">
        <f t="shared" si="122"/>
        <v>0.104077</v>
      </c>
      <c r="F2074" t="s">
        <v>205</v>
      </c>
      <c r="G2074" t="s">
        <v>356</v>
      </c>
      <c r="H2074" t="s">
        <v>1786</v>
      </c>
      <c r="I2074" t="s">
        <v>1788</v>
      </c>
      <c r="N2074" t="s">
        <v>3870</v>
      </c>
      <c r="O2074" t="s">
        <v>12</v>
      </c>
      <c r="P2074" t="s">
        <v>13</v>
      </c>
      <c r="Q2074" t="s">
        <v>90</v>
      </c>
      <c r="R2074" s="3">
        <f t="shared" si="123"/>
        <v>1</v>
      </c>
      <c r="S2074">
        <v>1000000</v>
      </c>
      <c r="T2074">
        <v>2006</v>
      </c>
      <c r="U2074">
        <v>7.4</v>
      </c>
      <c r="V2074" s="3">
        <f t="shared" si="124"/>
        <v>-0.89592300000000002</v>
      </c>
      <c r="W2074" s="3"/>
    </row>
    <row r="2075" spans="1:23" x14ac:dyDescent="0.3">
      <c r="A2075" t="s">
        <v>9</v>
      </c>
      <c r="B2075" t="s">
        <v>1629</v>
      </c>
      <c r="C2075">
        <v>120</v>
      </c>
      <c r="D2075">
        <v>1098224</v>
      </c>
      <c r="E2075" s="3">
        <f t="shared" si="122"/>
        <v>1.0982240000000001</v>
      </c>
      <c r="F2075" t="s">
        <v>134</v>
      </c>
      <c r="N2075" t="s">
        <v>3871</v>
      </c>
      <c r="O2075" t="s">
        <v>12</v>
      </c>
      <c r="P2075" t="s">
        <v>13</v>
      </c>
      <c r="Q2075" t="s">
        <v>14</v>
      </c>
      <c r="R2075" s="3">
        <f t="shared" si="123"/>
        <v>2</v>
      </c>
      <c r="S2075">
        <v>2000000</v>
      </c>
      <c r="T2075">
        <v>2003</v>
      </c>
      <c r="U2075">
        <v>3.3</v>
      </c>
      <c r="V2075" s="3">
        <f t="shared" si="124"/>
        <v>-0.90177599999999991</v>
      </c>
      <c r="W2075" s="3"/>
    </row>
    <row r="2076" spans="1:23" x14ac:dyDescent="0.3">
      <c r="A2076" t="s">
        <v>9</v>
      </c>
      <c r="B2076" t="s">
        <v>1706</v>
      </c>
      <c r="C2076">
        <v>112</v>
      </c>
      <c r="D2076">
        <v>96734</v>
      </c>
      <c r="E2076" s="3">
        <f t="shared" si="122"/>
        <v>9.6734000000000001E-2</v>
      </c>
      <c r="F2076" t="s">
        <v>171</v>
      </c>
      <c r="G2076" t="s">
        <v>356</v>
      </c>
      <c r="N2076" t="s">
        <v>3872</v>
      </c>
      <c r="O2076" t="s">
        <v>12</v>
      </c>
      <c r="P2076" t="s">
        <v>13</v>
      </c>
      <c r="Q2076" t="s">
        <v>14</v>
      </c>
      <c r="R2076" s="3">
        <f t="shared" si="123"/>
        <v>1</v>
      </c>
      <c r="S2076">
        <v>1000000</v>
      </c>
      <c r="T2076">
        <v>2012</v>
      </c>
      <c r="U2076">
        <v>5.6</v>
      </c>
      <c r="V2076" s="3">
        <f t="shared" si="124"/>
        <v>-0.90326600000000001</v>
      </c>
      <c r="W2076" s="3"/>
    </row>
    <row r="2077" spans="1:23" x14ac:dyDescent="0.3">
      <c r="A2077" t="s">
        <v>9</v>
      </c>
      <c r="B2077" t="s">
        <v>179</v>
      </c>
      <c r="C2077">
        <v>123</v>
      </c>
      <c r="D2077">
        <v>47095453</v>
      </c>
      <c r="E2077" s="3">
        <f t="shared" si="122"/>
        <v>47.095452999999999</v>
      </c>
      <c r="F2077" t="s">
        <v>205</v>
      </c>
      <c r="G2077" t="s">
        <v>1786</v>
      </c>
      <c r="H2077" t="s">
        <v>1788</v>
      </c>
      <c r="N2077" t="s">
        <v>3873</v>
      </c>
      <c r="O2077" t="s">
        <v>12</v>
      </c>
      <c r="P2077" t="s">
        <v>13</v>
      </c>
      <c r="Q2077" t="s">
        <v>14</v>
      </c>
      <c r="R2077" s="3">
        <f t="shared" si="123"/>
        <v>48</v>
      </c>
      <c r="S2077">
        <v>48000000</v>
      </c>
      <c r="T2077">
        <v>2001</v>
      </c>
      <c r="U2077">
        <v>6.4</v>
      </c>
      <c r="V2077" s="3">
        <f t="shared" si="124"/>
        <v>-0.90454700000000088</v>
      </c>
      <c r="W2077" s="3"/>
    </row>
    <row r="2078" spans="1:23" x14ac:dyDescent="0.3">
      <c r="A2078" t="s">
        <v>9</v>
      </c>
      <c r="B2078" t="s">
        <v>1713</v>
      </c>
      <c r="C2078">
        <v>100</v>
      </c>
      <c r="D2078">
        <v>20186</v>
      </c>
      <c r="E2078" s="3">
        <f t="shared" si="122"/>
        <v>2.0185999999999999E-2</v>
      </c>
      <c r="F2078" t="s">
        <v>205</v>
      </c>
      <c r="N2078" t="s">
        <v>3874</v>
      </c>
      <c r="O2078" t="s">
        <v>12</v>
      </c>
      <c r="P2078" t="s">
        <v>13</v>
      </c>
      <c r="Q2078" t="s">
        <v>90</v>
      </c>
      <c r="R2078" s="3">
        <f t="shared" si="123"/>
        <v>0.93</v>
      </c>
      <c r="S2078">
        <v>930000</v>
      </c>
      <c r="T2078">
        <v>2011</v>
      </c>
      <c r="U2078">
        <v>5.7</v>
      </c>
      <c r="V2078" s="3">
        <f t="shared" si="124"/>
        <v>-0.90981400000000001</v>
      </c>
      <c r="W2078" s="3"/>
    </row>
    <row r="2079" spans="1:23" x14ac:dyDescent="0.3">
      <c r="A2079" t="s">
        <v>9</v>
      </c>
      <c r="B2079" t="s">
        <v>408</v>
      </c>
      <c r="C2079">
        <v>94</v>
      </c>
      <c r="D2079">
        <v>17071230</v>
      </c>
      <c r="E2079" s="3">
        <f t="shared" si="122"/>
        <v>17.07123</v>
      </c>
      <c r="F2079" t="s">
        <v>205</v>
      </c>
      <c r="G2079" t="s">
        <v>1792</v>
      </c>
      <c r="N2079" t="s">
        <v>3875</v>
      </c>
      <c r="O2079" t="s">
        <v>12</v>
      </c>
      <c r="P2079" t="s">
        <v>13</v>
      </c>
      <c r="Q2079" t="s">
        <v>24</v>
      </c>
      <c r="R2079" s="3">
        <f t="shared" si="123"/>
        <v>18</v>
      </c>
      <c r="S2079">
        <v>18000000</v>
      </c>
      <c r="T2079">
        <v>2000</v>
      </c>
      <c r="U2079">
        <v>6.7</v>
      </c>
      <c r="V2079" s="3">
        <f t="shared" si="124"/>
        <v>-0.9287700000000001</v>
      </c>
      <c r="W2079" s="3"/>
    </row>
    <row r="2080" spans="1:23" x14ac:dyDescent="0.3">
      <c r="A2080" t="s">
        <v>9</v>
      </c>
      <c r="B2080" t="s">
        <v>1711</v>
      </c>
      <c r="C2080">
        <v>97</v>
      </c>
      <c r="D2080">
        <v>62480</v>
      </c>
      <c r="E2080" s="3">
        <f t="shared" si="122"/>
        <v>6.2480000000000001E-2</v>
      </c>
      <c r="F2080" t="s">
        <v>356</v>
      </c>
      <c r="G2080" t="s">
        <v>1787</v>
      </c>
      <c r="N2080" t="s">
        <v>3876</v>
      </c>
      <c r="O2080" t="s">
        <v>12</v>
      </c>
      <c r="P2080" t="s">
        <v>13</v>
      </c>
      <c r="Q2080" t="s">
        <v>90</v>
      </c>
      <c r="R2080" s="3">
        <f t="shared" si="123"/>
        <v>1</v>
      </c>
      <c r="S2080">
        <v>1000000</v>
      </c>
      <c r="T2080">
        <v>2015</v>
      </c>
      <c r="U2080">
        <v>5.5</v>
      </c>
      <c r="V2080" s="3">
        <f t="shared" si="124"/>
        <v>-0.93752000000000002</v>
      </c>
      <c r="W2080" s="3"/>
    </row>
    <row r="2081" spans="1:23" x14ac:dyDescent="0.3">
      <c r="A2081" t="s">
        <v>9</v>
      </c>
      <c r="B2081" t="s">
        <v>251</v>
      </c>
      <c r="C2081">
        <v>102</v>
      </c>
      <c r="D2081">
        <v>354704</v>
      </c>
      <c r="E2081" s="3">
        <f t="shared" si="122"/>
        <v>0.35470400000000002</v>
      </c>
      <c r="F2081" t="s">
        <v>1792</v>
      </c>
      <c r="G2081" t="s">
        <v>356</v>
      </c>
      <c r="H2081" t="s">
        <v>620</v>
      </c>
      <c r="I2081" t="s">
        <v>918</v>
      </c>
      <c r="N2081" t="s">
        <v>3877</v>
      </c>
      <c r="O2081" t="s">
        <v>12</v>
      </c>
      <c r="P2081" t="s">
        <v>13</v>
      </c>
      <c r="Q2081" t="s">
        <v>90</v>
      </c>
      <c r="R2081" s="3">
        <f t="shared" si="123"/>
        <v>1.3</v>
      </c>
      <c r="S2081">
        <v>1300000</v>
      </c>
      <c r="T2081">
        <v>1987</v>
      </c>
      <c r="U2081">
        <v>5.9</v>
      </c>
      <c r="V2081" s="3">
        <f t="shared" si="124"/>
        <v>-0.94529600000000003</v>
      </c>
      <c r="W2081" s="3"/>
    </row>
    <row r="2082" spans="1:23" x14ac:dyDescent="0.3">
      <c r="A2082" t="s">
        <v>9</v>
      </c>
      <c r="B2082" t="s">
        <v>1669</v>
      </c>
      <c r="C2082">
        <v>135</v>
      </c>
      <c r="D2082">
        <v>638951</v>
      </c>
      <c r="E2082" s="3">
        <f t="shared" si="122"/>
        <v>0.63895100000000005</v>
      </c>
      <c r="F2082" t="s">
        <v>356</v>
      </c>
      <c r="N2082" t="s">
        <v>3878</v>
      </c>
      <c r="O2082" t="s">
        <v>1670</v>
      </c>
      <c r="P2082" t="s">
        <v>13</v>
      </c>
      <c r="Q2082" t="s">
        <v>90</v>
      </c>
      <c r="R2082" s="3">
        <f t="shared" si="123"/>
        <v>1.5920000000000001</v>
      </c>
      <c r="S2082">
        <v>1592000</v>
      </c>
      <c r="T2082">
        <v>2006</v>
      </c>
      <c r="U2082">
        <v>7.4</v>
      </c>
      <c r="V2082" s="3">
        <f t="shared" si="124"/>
        <v>-0.95304900000000004</v>
      </c>
      <c r="W2082" s="3"/>
    </row>
    <row r="2083" spans="1:23" x14ac:dyDescent="0.3">
      <c r="A2083" t="s">
        <v>9</v>
      </c>
      <c r="B2083" t="s">
        <v>880</v>
      </c>
      <c r="C2083">
        <v>115</v>
      </c>
      <c r="D2083">
        <v>15045676</v>
      </c>
      <c r="E2083" s="3">
        <f t="shared" si="122"/>
        <v>15.045676</v>
      </c>
      <c r="F2083" t="s">
        <v>356</v>
      </c>
      <c r="G2083" t="s">
        <v>1786</v>
      </c>
      <c r="H2083" t="s">
        <v>1796</v>
      </c>
      <c r="I2083" t="s">
        <v>918</v>
      </c>
      <c r="N2083" t="s">
        <v>3879</v>
      </c>
      <c r="O2083" t="s">
        <v>12</v>
      </c>
      <c r="P2083" t="s">
        <v>13</v>
      </c>
      <c r="Q2083" t="s">
        <v>14</v>
      </c>
      <c r="R2083" s="3">
        <f t="shared" si="123"/>
        <v>16</v>
      </c>
      <c r="S2083">
        <v>16000000</v>
      </c>
      <c r="T2083">
        <v>2009</v>
      </c>
      <c r="U2083">
        <v>5.6</v>
      </c>
      <c r="V2083" s="3">
        <f t="shared" si="124"/>
        <v>-0.95432399999999973</v>
      </c>
      <c r="W2083" s="3"/>
    </row>
    <row r="2084" spans="1:23" x14ac:dyDescent="0.3">
      <c r="A2084" t="s">
        <v>9</v>
      </c>
      <c r="B2084" t="s">
        <v>872</v>
      </c>
      <c r="C2084">
        <v>99</v>
      </c>
      <c r="D2084">
        <v>24042490</v>
      </c>
      <c r="E2084" s="3">
        <f t="shared" si="122"/>
        <v>24.042490000000001</v>
      </c>
      <c r="F2084" t="s">
        <v>1786</v>
      </c>
      <c r="G2084" t="s">
        <v>620</v>
      </c>
      <c r="H2084" t="s">
        <v>918</v>
      </c>
      <c r="N2084" t="s">
        <v>3880</v>
      </c>
      <c r="O2084" t="s">
        <v>12</v>
      </c>
      <c r="P2084" t="s">
        <v>13</v>
      </c>
      <c r="Q2084" t="s">
        <v>90</v>
      </c>
      <c r="R2084" s="3">
        <f t="shared" si="123"/>
        <v>25</v>
      </c>
      <c r="S2084">
        <v>25000000</v>
      </c>
      <c r="T2084">
        <v>2010</v>
      </c>
      <c r="U2084">
        <v>5.6</v>
      </c>
      <c r="V2084" s="3">
        <f t="shared" si="124"/>
        <v>-0.9575099999999992</v>
      </c>
      <c r="W2084" s="3"/>
    </row>
    <row r="2085" spans="1:23" x14ac:dyDescent="0.3">
      <c r="A2085" t="s">
        <v>9</v>
      </c>
      <c r="B2085" t="s">
        <v>1504</v>
      </c>
      <c r="C2085">
        <v>110</v>
      </c>
      <c r="D2085">
        <v>4040588</v>
      </c>
      <c r="E2085" s="3">
        <f t="shared" si="122"/>
        <v>4.0405879999999996</v>
      </c>
      <c r="F2085" t="s">
        <v>205</v>
      </c>
      <c r="G2085" t="s">
        <v>356</v>
      </c>
      <c r="N2085" t="s">
        <v>3881</v>
      </c>
      <c r="O2085" t="s">
        <v>12</v>
      </c>
      <c r="P2085" t="s">
        <v>13</v>
      </c>
      <c r="Q2085" t="s">
        <v>14</v>
      </c>
      <c r="R2085" s="3">
        <f t="shared" si="123"/>
        <v>5</v>
      </c>
      <c r="S2085">
        <v>5000000</v>
      </c>
      <c r="T2085">
        <v>2008</v>
      </c>
      <c r="U2085">
        <v>6.8</v>
      </c>
      <c r="V2085" s="3">
        <f t="shared" si="124"/>
        <v>-0.95941200000000038</v>
      </c>
      <c r="W2085" s="3"/>
    </row>
    <row r="2086" spans="1:23" x14ac:dyDescent="0.3">
      <c r="A2086" t="s">
        <v>9</v>
      </c>
      <c r="B2086" t="s">
        <v>597</v>
      </c>
      <c r="C2086">
        <v>88</v>
      </c>
      <c r="D2086">
        <v>21210</v>
      </c>
      <c r="E2086" s="3">
        <f t="shared" si="122"/>
        <v>2.121E-2</v>
      </c>
      <c r="F2086" t="s">
        <v>205</v>
      </c>
      <c r="G2086" t="s">
        <v>1792</v>
      </c>
      <c r="N2086" t="s">
        <v>3882</v>
      </c>
      <c r="O2086" t="s">
        <v>12</v>
      </c>
      <c r="P2086" t="s">
        <v>13</v>
      </c>
      <c r="Q2086" t="s">
        <v>90</v>
      </c>
      <c r="R2086" s="3">
        <f t="shared" si="123"/>
        <v>1</v>
      </c>
      <c r="S2086">
        <v>1000000</v>
      </c>
      <c r="T2086">
        <v>1998</v>
      </c>
      <c r="U2086">
        <v>6.1</v>
      </c>
      <c r="V2086" s="3">
        <f t="shared" si="124"/>
        <v>-0.97879000000000005</v>
      </c>
      <c r="W2086" s="3"/>
    </row>
    <row r="2087" spans="1:23" x14ac:dyDescent="0.3">
      <c r="A2087" t="s">
        <v>111</v>
      </c>
      <c r="B2087" t="s">
        <v>1672</v>
      </c>
      <c r="C2087">
        <v>87</v>
      </c>
      <c r="D2087">
        <v>19539</v>
      </c>
      <c r="E2087" s="3">
        <f t="shared" si="122"/>
        <v>1.9539000000000001E-2</v>
      </c>
      <c r="F2087" t="s">
        <v>205</v>
      </c>
      <c r="N2087" t="s">
        <v>3883</v>
      </c>
      <c r="O2087" t="s">
        <v>12</v>
      </c>
      <c r="P2087" t="s">
        <v>13</v>
      </c>
      <c r="Q2087" t="s">
        <v>90</v>
      </c>
      <c r="R2087" s="3">
        <f t="shared" si="123"/>
        <v>1</v>
      </c>
      <c r="S2087">
        <v>1000000</v>
      </c>
      <c r="T2087">
        <v>2003</v>
      </c>
      <c r="U2087">
        <v>6.2</v>
      </c>
      <c r="V2087" s="3">
        <f t="shared" si="124"/>
        <v>-0.98046100000000003</v>
      </c>
      <c r="W2087" s="3"/>
    </row>
    <row r="2088" spans="1:23" x14ac:dyDescent="0.3">
      <c r="A2088" t="s">
        <v>9</v>
      </c>
      <c r="B2088" t="s">
        <v>712</v>
      </c>
      <c r="C2088">
        <v>82</v>
      </c>
      <c r="D2088">
        <v>12996</v>
      </c>
      <c r="E2088" s="3">
        <f t="shared" si="122"/>
        <v>1.2996000000000001E-2</v>
      </c>
      <c r="F2088" t="s">
        <v>171</v>
      </c>
      <c r="G2088" t="s">
        <v>205</v>
      </c>
      <c r="H2088" t="s">
        <v>1786</v>
      </c>
      <c r="I2088" t="s">
        <v>1787</v>
      </c>
      <c r="N2088" t="s">
        <v>3884</v>
      </c>
      <c r="O2088" t="s">
        <v>12</v>
      </c>
      <c r="P2088" t="s">
        <v>13</v>
      </c>
      <c r="Q2088" t="s">
        <v>90</v>
      </c>
      <c r="R2088" s="3">
        <f t="shared" si="123"/>
        <v>1</v>
      </c>
      <c r="S2088">
        <v>1000000</v>
      </c>
      <c r="T2088">
        <v>2000</v>
      </c>
      <c r="U2088">
        <v>6</v>
      </c>
      <c r="V2088" s="3">
        <f t="shared" si="124"/>
        <v>-0.98700399999999999</v>
      </c>
      <c r="W2088" s="3"/>
    </row>
    <row r="2089" spans="1:23" x14ac:dyDescent="0.3">
      <c r="A2089" t="s">
        <v>111</v>
      </c>
      <c r="B2089" t="s">
        <v>1710</v>
      </c>
      <c r="C2089">
        <v>78</v>
      </c>
      <c r="D2089">
        <v>10018</v>
      </c>
      <c r="E2089" s="3">
        <f t="shared" si="122"/>
        <v>1.0018000000000001E-2</v>
      </c>
      <c r="F2089" t="s">
        <v>1792</v>
      </c>
      <c r="G2089" t="s">
        <v>356</v>
      </c>
      <c r="H2089" t="s">
        <v>918</v>
      </c>
      <c r="N2089" t="s">
        <v>3885</v>
      </c>
      <c r="O2089" t="s">
        <v>12</v>
      </c>
      <c r="P2089" t="s">
        <v>13</v>
      </c>
      <c r="Q2089" t="s">
        <v>482</v>
      </c>
      <c r="R2089" s="3">
        <f t="shared" si="123"/>
        <v>1</v>
      </c>
      <c r="S2089">
        <v>1000000</v>
      </c>
      <c r="T2089">
        <v>2006</v>
      </c>
      <c r="U2089">
        <v>6.1</v>
      </c>
      <c r="V2089" s="3">
        <f t="shared" si="124"/>
        <v>-0.98998200000000003</v>
      </c>
      <c r="W2089" s="3"/>
    </row>
    <row r="2090" spans="1:23" x14ac:dyDescent="0.3">
      <c r="A2090" t="s">
        <v>9</v>
      </c>
      <c r="B2090" t="s">
        <v>1712</v>
      </c>
      <c r="C2090">
        <v>81</v>
      </c>
      <c r="D2090">
        <v>6387</v>
      </c>
      <c r="E2090" s="3">
        <f t="shared" si="122"/>
        <v>6.3870000000000003E-3</v>
      </c>
      <c r="F2090" t="s">
        <v>205</v>
      </c>
      <c r="G2090" t="s">
        <v>356</v>
      </c>
      <c r="H2090" t="s">
        <v>1787</v>
      </c>
      <c r="N2090" t="s">
        <v>3886</v>
      </c>
      <c r="O2090" t="s">
        <v>12</v>
      </c>
      <c r="P2090" t="s">
        <v>13</v>
      </c>
      <c r="Q2090" t="s">
        <v>90</v>
      </c>
      <c r="R2090" s="3">
        <f t="shared" si="123"/>
        <v>1</v>
      </c>
      <c r="S2090">
        <v>1000000</v>
      </c>
      <c r="T2090">
        <v>2006</v>
      </c>
      <c r="U2090">
        <v>6.9</v>
      </c>
      <c r="V2090" s="3">
        <f t="shared" si="124"/>
        <v>-0.99361299999999997</v>
      </c>
      <c r="W2090" s="3"/>
    </row>
    <row r="2091" spans="1:23" x14ac:dyDescent="0.3">
      <c r="A2091" t="s">
        <v>9</v>
      </c>
      <c r="B2091" t="s">
        <v>923</v>
      </c>
      <c r="C2091">
        <v>88</v>
      </c>
      <c r="D2091">
        <v>721</v>
      </c>
      <c r="E2091" s="3">
        <f t="shared" si="122"/>
        <v>7.2099999999999996E-4</v>
      </c>
      <c r="F2091" t="s">
        <v>171</v>
      </c>
      <c r="G2091" t="s">
        <v>356</v>
      </c>
      <c r="N2091" t="s">
        <v>3887</v>
      </c>
      <c r="O2091" t="s">
        <v>12</v>
      </c>
      <c r="P2091" t="s">
        <v>113</v>
      </c>
      <c r="Q2091" t="s">
        <v>90</v>
      </c>
      <c r="R2091" s="3">
        <f t="shared" si="123"/>
        <v>1</v>
      </c>
      <c r="S2091">
        <v>1000000</v>
      </c>
      <c r="T2091">
        <v>2006</v>
      </c>
      <c r="U2091">
        <v>4.0999999999999996</v>
      </c>
      <c r="V2091" s="3">
        <f t="shared" si="124"/>
        <v>-0.99927900000000003</v>
      </c>
      <c r="W2091" s="3"/>
    </row>
    <row r="2092" spans="1:23" x14ac:dyDescent="0.3">
      <c r="A2092" t="s">
        <v>9</v>
      </c>
      <c r="B2092" t="s">
        <v>38</v>
      </c>
      <c r="C2092">
        <v>117</v>
      </c>
      <c r="D2092">
        <v>27000000</v>
      </c>
      <c r="E2092" s="3">
        <f t="shared" si="122"/>
        <v>27</v>
      </c>
      <c r="F2092" t="s">
        <v>1787</v>
      </c>
      <c r="G2092" t="s">
        <v>918</v>
      </c>
      <c r="N2092" t="s">
        <v>3888</v>
      </c>
      <c r="O2092" t="s">
        <v>12</v>
      </c>
      <c r="P2092" t="s">
        <v>13</v>
      </c>
      <c r="Q2092" t="s">
        <v>90</v>
      </c>
      <c r="R2092" s="3">
        <f t="shared" si="123"/>
        <v>28</v>
      </c>
      <c r="S2092">
        <v>28000000</v>
      </c>
      <c r="T2092">
        <v>1982</v>
      </c>
      <c r="U2092">
        <v>8.1999999999999993</v>
      </c>
      <c r="V2092" s="3">
        <f t="shared" si="124"/>
        <v>-1</v>
      </c>
      <c r="W2092" s="3"/>
    </row>
    <row r="2093" spans="1:23" x14ac:dyDescent="0.3">
      <c r="A2093" t="s">
        <v>9</v>
      </c>
      <c r="B2093" t="s">
        <v>450</v>
      </c>
      <c r="C2093">
        <v>97</v>
      </c>
      <c r="D2093">
        <v>21973182</v>
      </c>
      <c r="E2093" s="3">
        <f t="shared" si="122"/>
        <v>21.973182000000001</v>
      </c>
      <c r="F2093" t="s">
        <v>1796</v>
      </c>
      <c r="G2093" t="s">
        <v>918</v>
      </c>
      <c r="N2093" t="s">
        <v>3889</v>
      </c>
      <c r="O2093" t="s">
        <v>12</v>
      </c>
      <c r="P2093" t="s">
        <v>13</v>
      </c>
      <c r="Q2093" t="s">
        <v>90</v>
      </c>
      <c r="R2093" s="3">
        <f t="shared" si="123"/>
        <v>23</v>
      </c>
      <c r="S2093">
        <v>23000000</v>
      </c>
      <c r="T2093">
        <v>2001</v>
      </c>
      <c r="U2093">
        <v>6.6</v>
      </c>
      <c r="V2093" s="3">
        <f t="shared" si="124"/>
        <v>-1.0268179999999987</v>
      </c>
      <c r="W2093" s="3"/>
    </row>
    <row r="2094" spans="1:23" x14ac:dyDescent="0.3">
      <c r="A2094" t="s">
        <v>9</v>
      </c>
      <c r="B2094" t="s">
        <v>1680</v>
      </c>
      <c r="C2094">
        <v>110</v>
      </c>
      <c r="D2094">
        <v>56129</v>
      </c>
      <c r="E2094" s="3">
        <f t="shared" si="122"/>
        <v>5.6128999999999998E-2</v>
      </c>
      <c r="F2094" t="s">
        <v>1787</v>
      </c>
      <c r="G2094" t="s">
        <v>918</v>
      </c>
      <c r="N2094" t="s">
        <v>3890</v>
      </c>
      <c r="O2094" t="s">
        <v>12</v>
      </c>
      <c r="P2094" t="s">
        <v>49</v>
      </c>
      <c r="Q2094" t="s">
        <v>90</v>
      </c>
      <c r="R2094" s="3">
        <f t="shared" si="123"/>
        <v>1.1000000000000001</v>
      </c>
      <c r="S2094">
        <v>1100000</v>
      </c>
      <c r="T2094">
        <v>2010</v>
      </c>
      <c r="U2094">
        <v>6.1</v>
      </c>
      <c r="V2094" s="3">
        <f t="shared" si="124"/>
        <v>-1.043871</v>
      </c>
      <c r="W2094" s="3"/>
    </row>
    <row r="2095" spans="1:23" x14ac:dyDescent="0.3">
      <c r="A2095" t="s">
        <v>9</v>
      </c>
      <c r="B2095" t="s">
        <v>285</v>
      </c>
      <c r="C2095">
        <v>95</v>
      </c>
      <c r="D2095">
        <v>952620</v>
      </c>
      <c r="E2095" s="3">
        <f t="shared" si="122"/>
        <v>0.95262000000000002</v>
      </c>
      <c r="F2095" t="s">
        <v>620</v>
      </c>
      <c r="N2095" t="s">
        <v>3891</v>
      </c>
      <c r="O2095" t="s">
        <v>12</v>
      </c>
      <c r="P2095" t="s">
        <v>13</v>
      </c>
      <c r="Q2095" t="s">
        <v>90</v>
      </c>
      <c r="R2095" s="3">
        <f t="shared" si="123"/>
        <v>2</v>
      </c>
      <c r="S2095">
        <v>2000000</v>
      </c>
      <c r="T2095">
        <v>2007</v>
      </c>
      <c r="U2095">
        <v>5.7</v>
      </c>
      <c r="V2095" s="3">
        <f t="shared" si="124"/>
        <v>-1.04738</v>
      </c>
      <c r="W2095" s="3"/>
    </row>
    <row r="2096" spans="1:23" x14ac:dyDescent="0.3">
      <c r="A2096" t="s">
        <v>9</v>
      </c>
      <c r="B2096" t="s">
        <v>1534</v>
      </c>
      <c r="C2096">
        <v>99</v>
      </c>
      <c r="D2096">
        <v>418953</v>
      </c>
      <c r="E2096" s="3">
        <f t="shared" si="122"/>
        <v>0.41895300000000002</v>
      </c>
      <c r="F2096" t="s">
        <v>1792</v>
      </c>
      <c r="G2096" t="s">
        <v>356</v>
      </c>
      <c r="H2096" t="s">
        <v>918</v>
      </c>
      <c r="N2096" t="s">
        <v>3892</v>
      </c>
      <c r="O2096" t="s">
        <v>12</v>
      </c>
      <c r="P2096" t="s">
        <v>184</v>
      </c>
      <c r="Q2096" t="s">
        <v>90</v>
      </c>
      <c r="R2096" s="3">
        <f t="shared" si="123"/>
        <v>1.5</v>
      </c>
      <c r="S2096">
        <v>1500000</v>
      </c>
      <c r="T2096">
        <v>1993</v>
      </c>
      <c r="U2096">
        <v>6.5</v>
      </c>
      <c r="V2096" s="3">
        <f t="shared" si="124"/>
        <v>-1.0810469999999999</v>
      </c>
      <c r="W2096" s="3"/>
    </row>
    <row r="2097" spans="1:23" x14ac:dyDescent="0.3">
      <c r="A2097" t="s">
        <v>111</v>
      </c>
      <c r="B2097" t="s">
        <v>1661</v>
      </c>
      <c r="C2097">
        <v>98</v>
      </c>
      <c r="D2097">
        <v>406035</v>
      </c>
      <c r="E2097" s="3">
        <f t="shared" si="122"/>
        <v>0.40603499999999998</v>
      </c>
      <c r="F2097" t="s">
        <v>356</v>
      </c>
      <c r="N2097" t="s">
        <v>3893</v>
      </c>
      <c r="O2097" t="s">
        <v>12</v>
      </c>
      <c r="P2097" t="s">
        <v>13</v>
      </c>
      <c r="Q2097" t="s">
        <v>90</v>
      </c>
      <c r="R2097" s="3">
        <f t="shared" si="123"/>
        <v>1.5</v>
      </c>
      <c r="S2097">
        <v>1500000</v>
      </c>
      <c r="T2097">
        <v>2001</v>
      </c>
      <c r="U2097">
        <v>7.2</v>
      </c>
      <c r="V2097" s="3">
        <f t="shared" si="124"/>
        <v>-1.0939650000000001</v>
      </c>
      <c r="W2097" s="3"/>
    </row>
    <row r="2098" spans="1:23" x14ac:dyDescent="0.3">
      <c r="A2098" t="s">
        <v>9</v>
      </c>
      <c r="B2098" t="s">
        <v>1667</v>
      </c>
      <c r="C2098">
        <v>106</v>
      </c>
      <c r="D2098">
        <v>304124</v>
      </c>
      <c r="E2098" s="3">
        <f t="shared" si="122"/>
        <v>0.30412400000000001</v>
      </c>
      <c r="F2098" t="s">
        <v>356</v>
      </c>
      <c r="N2098" t="s">
        <v>3894</v>
      </c>
      <c r="O2098" t="s">
        <v>306</v>
      </c>
      <c r="P2098" t="s">
        <v>1559</v>
      </c>
      <c r="Q2098" t="s">
        <v>90</v>
      </c>
      <c r="R2098" s="3">
        <f t="shared" si="123"/>
        <v>1.4</v>
      </c>
      <c r="S2098">
        <v>1400000</v>
      </c>
      <c r="T2098">
        <v>2004</v>
      </c>
      <c r="U2098">
        <v>6.7</v>
      </c>
      <c r="V2098" s="3">
        <f t="shared" si="124"/>
        <v>-1.0958759999999999</v>
      </c>
      <c r="W2098" s="3"/>
    </row>
    <row r="2099" spans="1:23" x14ac:dyDescent="0.3">
      <c r="A2099" t="s">
        <v>9</v>
      </c>
      <c r="B2099" t="s">
        <v>989</v>
      </c>
      <c r="C2099">
        <v>84</v>
      </c>
      <c r="D2099">
        <v>2892582</v>
      </c>
      <c r="E2099" s="3">
        <f t="shared" si="122"/>
        <v>2.892582</v>
      </c>
      <c r="F2099" t="s">
        <v>205</v>
      </c>
      <c r="N2099" t="s">
        <v>3895</v>
      </c>
      <c r="O2099" t="s">
        <v>12</v>
      </c>
      <c r="P2099" t="s">
        <v>13</v>
      </c>
      <c r="Q2099" t="s">
        <v>90</v>
      </c>
      <c r="R2099" s="3">
        <f t="shared" si="123"/>
        <v>4</v>
      </c>
      <c r="S2099">
        <v>4000000</v>
      </c>
      <c r="T2099">
        <v>1996</v>
      </c>
      <c r="U2099">
        <v>7.6</v>
      </c>
      <c r="V2099" s="3">
        <f t="shared" si="124"/>
        <v>-1.107418</v>
      </c>
      <c r="W2099" s="3"/>
    </row>
    <row r="2100" spans="1:23" x14ac:dyDescent="0.3">
      <c r="A2100" t="s">
        <v>9</v>
      </c>
      <c r="B2100" t="s">
        <v>348</v>
      </c>
      <c r="C2100">
        <v>113</v>
      </c>
      <c r="D2100">
        <v>18882880</v>
      </c>
      <c r="E2100" s="3">
        <f t="shared" si="122"/>
        <v>18.88288</v>
      </c>
      <c r="F2100" t="s">
        <v>205</v>
      </c>
      <c r="G2100" t="s">
        <v>356</v>
      </c>
      <c r="N2100" t="s">
        <v>3896</v>
      </c>
      <c r="O2100" t="s">
        <v>12</v>
      </c>
      <c r="P2100" t="s">
        <v>13</v>
      </c>
      <c r="Q2100" t="s">
        <v>90</v>
      </c>
      <c r="R2100" s="3">
        <f t="shared" si="123"/>
        <v>20</v>
      </c>
      <c r="S2100">
        <v>20000000</v>
      </c>
      <c r="T2100">
        <v>2007</v>
      </c>
      <c r="U2100">
        <v>5.9</v>
      </c>
      <c r="V2100" s="3">
        <f t="shared" si="124"/>
        <v>-1.1171199999999999</v>
      </c>
      <c r="W2100" s="3"/>
    </row>
    <row r="2101" spans="1:23" x14ac:dyDescent="0.3">
      <c r="A2101" t="s">
        <v>9</v>
      </c>
      <c r="B2101" t="s">
        <v>1153</v>
      </c>
      <c r="C2101">
        <v>100</v>
      </c>
      <c r="D2101">
        <v>373967</v>
      </c>
      <c r="E2101" s="3">
        <f t="shared" si="122"/>
        <v>0.37396699999999999</v>
      </c>
      <c r="F2101" t="s">
        <v>620</v>
      </c>
      <c r="G2101" t="s">
        <v>1796</v>
      </c>
      <c r="N2101" t="s">
        <v>3897</v>
      </c>
      <c r="O2101" t="s">
        <v>12</v>
      </c>
      <c r="P2101" t="s">
        <v>13</v>
      </c>
      <c r="Q2101" t="s">
        <v>90</v>
      </c>
      <c r="R2101" s="3">
        <f t="shared" si="123"/>
        <v>1.5</v>
      </c>
      <c r="S2101">
        <v>1500000</v>
      </c>
      <c r="T2101">
        <v>2001</v>
      </c>
      <c r="U2101">
        <v>6.5</v>
      </c>
      <c r="V2101" s="3">
        <f t="shared" si="124"/>
        <v>-1.1260330000000001</v>
      </c>
      <c r="W2101" s="3"/>
    </row>
    <row r="2102" spans="1:23" x14ac:dyDescent="0.3">
      <c r="A2102" t="s">
        <v>9</v>
      </c>
      <c r="B2102" t="s">
        <v>643</v>
      </c>
      <c r="C2102">
        <v>90</v>
      </c>
      <c r="D2102">
        <v>4859475</v>
      </c>
      <c r="E2102" s="3">
        <f t="shared" si="122"/>
        <v>4.8594749999999998</v>
      </c>
      <c r="F2102" t="s">
        <v>356</v>
      </c>
      <c r="G2102" t="s">
        <v>1788</v>
      </c>
      <c r="N2102" t="s">
        <v>3898</v>
      </c>
      <c r="O2102" t="s">
        <v>12</v>
      </c>
      <c r="P2102" t="s">
        <v>13</v>
      </c>
      <c r="Q2102" t="s">
        <v>90</v>
      </c>
      <c r="R2102" s="3">
        <f t="shared" si="123"/>
        <v>6</v>
      </c>
      <c r="S2102">
        <v>6000000</v>
      </c>
      <c r="T2102">
        <v>1999</v>
      </c>
      <c r="U2102">
        <v>7.2</v>
      </c>
      <c r="V2102" s="3">
        <f t="shared" si="124"/>
        <v>-1.1405250000000002</v>
      </c>
      <c r="W2102" s="3"/>
    </row>
    <row r="2103" spans="1:23" x14ac:dyDescent="0.3">
      <c r="A2103" t="s">
        <v>9</v>
      </c>
      <c r="B2103" t="s">
        <v>1677</v>
      </c>
      <c r="C2103">
        <v>88</v>
      </c>
      <c r="D2103">
        <v>58936</v>
      </c>
      <c r="E2103" s="3">
        <f t="shared" si="122"/>
        <v>5.8936000000000002E-2</v>
      </c>
      <c r="F2103" t="s">
        <v>205</v>
      </c>
      <c r="G2103" t="s">
        <v>1798</v>
      </c>
      <c r="N2103" t="s">
        <v>3899</v>
      </c>
      <c r="O2103" t="s">
        <v>12</v>
      </c>
      <c r="P2103" t="s">
        <v>13</v>
      </c>
      <c r="Q2103" t="s">
        <v>90</v>
      </c>
      <c r="R2103" s="3">
        <f t="shared" si="123"/>
        <v>1.2</v>
      </c>
      <c r="S2103">
        <v>1200000</v>
      </c>
      <c r="T2103">
        <v>2001</v>
      </c>
      <c r="U2103">
        <v>6.1</v>
      </c>
      <c r="V2103" s="3">
        <f t="shared" si="124"/>
        <v>-1.1410639999999999</v>
      </c>
      <c r="W2103" s="3"/>
    </row>
    <row r="2104" spans="1:23" x14ac:dyDescent="0.3">
      <c r="A2104" t="s">
        <v>9</v>
      </c>
      <c r="B2104" t="s">
        <v>1124</v>
      </c>
      <c r="C2104">
        <v>92</v>
      </c>
      <c r="D2104">
        <v>18843314</v>
      </c>
      <c r="E2104" s="3">
        <f t="shared" si="122"/>
        <v>18.843313999999999</v>
      </c>
      <c r="F2104" t="s">
        <v>171</v>
      </c>
      <c r="G2104" t="s">
        <v>356</v>
      </c>
      <c r="H2104" t="s">
        <v>918</v>
      </c>
      <c r="N2104" t="s">
        <v>3900</v>
      </c>
      <c r="O2104" t="s">
        <v>12</v>
      </c>
      <c r="P2104" t="s">
        <v>13</v>
      </c>
      <c r="Q2104" t="s">
        <v>14</v>
      </c>
      <c r="R2104" s="3">
        <f t="shared" si="123"/>
        <v>20</v>
      </c>
      <c r="S2104">
        <v>20000000</v>
      </c>
      <c r="T2104">
        <v>2006</v>
      </c>
      <c r="U2104">
        <v>4.7</v>
      </c>
      <c r="V2104" s="3">
        <f t="shared" si="124"/>
        <v>-1.1566860000000005</v>
      </c>
      <c r="W2104" s="3"/>
    </row>
    <row r="2105" spans="1:23" x14ac:dyDescent="0.3">
      <c r="A2105" t="s">
        <v>9</v>
      </c>
      <c r="B2105" t="s">
        <v>1472</v>
      </c>
      <c r="C2105">
        <v>101</v>
      </c>
      <c r="D2105">
        <v>327919</v>
      </c>
      <c r="E2105" s="3">
        <f t="shared" si="122"/>
        <v>0.32791900000000002</v>
      </c>
      <c r="F2105" t="s">
        <v>1792</v>
      </c>
      <c r="G2105" t="s">
        <v>356</v>
      </c>
      <c r="N2105" t="s">
        <v>3901</v>
      </c>
      <c r="O2105" t="s">
        <v>12</v>
      </c>
      <c r="P2105" t="s">
        <v>17</v>
      </c>
      <c r="Q2105" t="s">
        <v>555</v>
      </c>
      <c r="R2105" s="3">
        <f t="shared" si="123"/>
        <v>1.5</v>
      </c>
      <c r="S2105">
        <v>1500000</v>
      </c>
      <c r="T2105">
        <v>2006</v>
      </c>
      <c r="U2105">
        <v>7.7</v>
      </c>
      <c r="V2105" s="3">
        <f t="shared" si="124"/>
        <v>-1.1720809999999999</v>
      </c>
      <c r="W2105" s="3"/>
    </row>
    <row r="2106" spans="1:23" x14ac:dyDescent="0.3">
      <c r="A2106" t="s">
        <v>9</v>
      </c>
      <c r="B2106" t="s">
        <v>680</v>
      </c>
      <c r="C2106">
        <v>102</v>
      </c>
      <c r="D2106">
        <v>1821983</v>
      </c>
      <c r="E2106" s="3">
        <f t="shared" si="122"/>
        <v>1.8219829999999999</v>
      </c>
      <c r="F2106" t="s">
        <v>205</v>
      </c>
      <c r="G2106" t="s">
        <v>356</v>
      </c>
      <c r="H2106" t="s">
        <v>620</v>
      </c>
      <c r="N2106" t="s">
        <v>3902</v>
      </c>
      <c r="O2106" t="s">
        <v>12</v>
      </c>
      <c r="P2106" t="s">
        <v>13</v>
      </c>
      <c r="Q2106" t="s">
        <v>90</v>
      </c>
      <c r="R2106" s="3">
        <f t="shared" si="123"/>
        <v>3</v>
      </c>
      <c r="S2106">
        <v>3000000</v>
      </c>
      <c r="T2106">
        <v>2014</v>
      </c>
      <c r="U2106">
        <v>5.4</v>
      </c>
      <c r="V2106" s="3">
        <f t="shared" si="124"/>
        <v>-1.1780170000000001</v>
      </c>
      <c r="W2106" s="3"/>
    </row>
    <row r="2107" spans="1:23" x14ac:dyDescent="0.3">
      <c r="A2107" t="s">
        <v>9</v>
      </c>
      <c r="B2107" t="s">
        <v>1537</v>
      </c>
      <c r="C2107">
        <v>94</v>
      </c>
      <c r="D2107">
        <v>2800000</v>
      </c>
      <c r="E2107" s="3">
        <f t="shared" si="122"/>
        <v>2.8</v>
      </c>
      <c r="F2107" t="s">
        <v>205</v>
      </c>
      <c r="N2107" t="s">
        <v>3903</v>
      </c>
      <c r="O2107" t="s">
        <v>12</v>
      </c>
      <c r="P2107" t="s">
        <v>13</v>
      </c>
      <c r="Q2107" t="s">
        <v>90</v>
      </c>
      <c r="R2107" s="3">
        <f t="shared" si="123"/>
        <v>4</v>
      </c>
      <c r="S2107">
        <v>4000000</v>
      </c>
      <c r="T2107">
        <v>1999</v>
      </c>
      <c r="U2107">
        <v>5.8</v>
      </c>
      <c r="V2107" s="3">
        <f t="shared" si="124"/>
        <v>-1.2000000000000002</v>
      </c>
      <c r="W2107" s="3"/>
    </row>
    <row r="2108" spans="1:23" x14ac:dyDescent="0.3">
      <c r="A2108" t="s">
        <v>9</v>
      </c>
      <c r="B2108" t="s">
        <v>408</v>
      </c>
      <c r="C2108">
        <v>88</v>
      </c>
      <c r="D2108">
        <v>14792779</v>
      </c>
      <c r="E2108" s="3">
        <f t="shared" si="122"/>
        <v>14.792778999999999</v>
      </c>
      <c r="F2108" t="s">
        <v>205</v>
      </c>
      <c r="N2108" t="s">
        <v>3904</v>
      </c>
      <c r="O2108" t="s">
        <v>12</v>
      </c>
      <c r="P2108" t="s">
        <v>13</v>
      </c>
      <c r="Q2108" t="s">
        <v>24</v>
      </c>
      <c r="R2108" s="3">
        <f t="shared" si="123"/>
        <v>16</v>
      </c>
      <c r="S2108">
        <v>16000000</v>
      </c>
      <c r="T2108">
        <v>1987</v>
      </c>
      <c r="U2108">
        <v>7.6</v>
      </c>
      <c r="V2108" s="3">
        <f t="shared" si="124"/>
        <v>-1.2072210000000005</v>
      </c>
      <c r="W2108" s="3"/>
    </row>
    <row r="2109" spans="1:23" x14ac:dyDescent="0.3">
      <c r="A2109" t="s">
        <v>9</v>
      </c>
      <c r="B2109" t="s">
        <v>1585</v>
      </c>
      <c r="C2109">
        <v>104</v>
      </c>
      <c r="D2109">
        <v>3287435</v>
      </c>
      <c r="E2109" s="3">
        <f t="shared" si="122"/>
        <v>3.2874349999999999</v>
      </c>
      <c r="F2109" t="s">
        <v>356</v>
      </c>
      <c r="N2109" t="s">
        <v>3905</v>
      </c>
      <c r="O2109" t="s">
        <v>12</v>
      </c>
      <c r="P2109" t="s">
        <v>13</v>
      </c>
      <c r="Q2109" t="s">
        <v>90</v>
      </c>
      <c r="R2109" s="3">
        <f t="shared" si="123"/>
        <v>4.5</v>
      </c>
      <c r="S2109">
        <v>4500000</v>
      </c>
      <c r="T2109">
        <v>2001</v>
      </c>
      <c r="U2109">
        <v>7.1</v>
      </c>
      <c r="V2109" s="3">
        <f t="shared" si="124"/>
        <v>-1.2125650000000001</v>
      </c>
      <c r="W2109" s="3"/>
    </row>
    <row r="2110" spans="1:23" x14ac:dyDescent="0.3">
      <c r="A2110" t="s">
        <v>9</v>
      </c>
      <c r="B2110" t="s">
        <v>536</v>
      </c>
      <c r="C2110">
        <v>109</v>
      </c>
      <c r="D2110">
        <v>13782838</v>
      </c>
      <c r="E2110" s="3">
        <f t="shared" si="122"/>
        <v>13.782838</v>
      </c>
      <c r="F2110" t="s">
        <v>620</v>
      </c>
      <c r="G2110" t="s">
        <v>1796</v>
      </c>
      <c r="H2110" t="s">
        <v>1787</v>
      </c>
      <c r="N2110" t="s">
        <v>3906</v>
      </c>
      <c r="O2110" t="s">
        <v>12</v>
      </c>
      <c r="P2110" t="s">
        <v>13</v>
      </c>
      <c r="Q2110" t="s">
        <v>90</v>
      </c>
      <c r="R2110" s="3">
        <f t="shared" si="123"/>
        <v>15</v>
      </c>
      <c r="S2110">
        <v>15000000</v>
      </c>
      <c r="T2110">
        <v>1982</v>
      </c>
      <c r="U2110">
        <v>8.1999999999999993</v>
      </c>
      <c r="V2110" s="3">
        <f t="shared" si="124"/>
        <v>-1.2171620000000001</v>
      </c>
      <c r="W2110" s="3"/>
    </row>
    <row r="2111" spans="1:23" x14ac:dyDescent="0.3">
      <c r="A2111" t="s">
        <v>9</v>
      </c>
      <c r="B2111" t="s">
        <v>1602</v>
      </c>
      <c r="C2111">
        <v>107</v>
      </c>
      <c r="D2111">
        <v>1282084</v>
      </c>
      <c r="E2111" s="3">
        <f t="shared" si="122"/>
        <v>1.282084</v>
      </c>
      <c r="F2111" t="s">
        <v>356</v>
      </c>
      <c r="N2111" t="s">
        <v>3907</v>
      </c>
      <c r="O2111" t="s">
        <v>12</v>
      </c>
      <c r="P2111" t="s">
        <v>13</v>
      </c>
      <c r="Q2111" t="s">
        <v>90</v>
      </c>
      <c r="R2111" s="3">
        <f t="shared" si="123"/>
        <v>2.5</v>
      </c>
      <c r="S2111">
        <v>2500000</v>
      </c>
      <c r="T2111">
        <v>1999</v>
      </c>
      <c r="U2111">
        <v>7</v>
      </c>
      <c r="V2111" s="3">
        <f t="shared" si="124"/>
        <v>-1.217916</v>
      </c>
      <c r="W2111" s="3"/>
    </row>
    <row r="2112" spans="1:23" x14ac:dyDescent="0.3">
      <c r="A2112" t="s">
        <v>9</v>
      </c>
      <c r="B2112" t="s">
        <v>154</v>
      </c>
      <c r="C2112">
        <v>107</v>
      </c>
      <c r="D2112">
        <v>768045</v>
      </c>
      <c r="E2112" s="3">
        <f t="shared" si="122"/>
        <v>0.76804499999999998</v>
      </c>
      <c r="F2112" t="s">
        <v>356</v>
      </c>
      <c r="G2112" t="s">
        <v>1794</v>
      </c>
      <c r="H2112" t="s">
        <v>1795</v>
      </c>
      <c r="N2112" t="s">
        <v>3908</v>
      </c>
      <c r="O2112" t="s">
        <v>12</v>
      </c>
      <c r="P2112" t="s">
        <v>17</v>
      </c>
      <c r="Q2112" t="s">
        <v>90</v>
      </c>
      <c r="R2112" s="3">
        <f t="shared" si="123"/>
        <v>2</v>
      </c>
      <c r="S2112">
        <v>2000000</v>
      </c>
      <c r="T2112">
        <v>2002</v>
      </c>
      <c r="U2112">
        <v>7.7</v>
      </c>
      <c r="V2112" s="3">
        <f t="shared" si="124"/>
        <v>-1.2319550000000001</v>
      </c>
      <c r="W2112" s="3"/>
    </row>
    <row r="2113" spans="1:23" x14ac:dyDescent="0.3">
      <c r="A2113" t="s">
        <v>9</v>
      </c>
      <c r="B2113" t="s">
        <v>1135</v>
      </c>
      <c r="C2113">
        <v>107</v>
      </c>
      <c r="D2113">
        <v>13766014</v>
      </c>
      <c r="E2113" s="3">
        <f t="shared" si="122"/>
        <v>13.766014</v>
      </c>
      <c r="F2113" t="s">
        <v>356</v>
      </c>
      <c r="G2113" t="s">
        <v>1788</v>
      </c>
      <c r="N2113" t="s">
        <v>3909</v>
      </c>
      <c r="O2113" t="s">
        <v>12</v>
      </c>
      <c r="P2113" t="s">
        <v>13</v>
      </c>
      <c r="Q2113" t="s">
        <v>14</v>
      </c>
      <c r="R2113" s="3">
        <f t="shared" si="123"/>
        <v>15</v>
      </c>
      <c r="S2113">
        <v>15000000</v>
      </c>
      <c r="T2113">
        <v>2011</v>
      </c>
      <c r="U2113">
        <v>7</v>
      </c>
      <c r="V2113" s="3">
        <f t="shared" si="124"/>
        <v>-1.2339859999999998</v>
      </c>
      <c r="W2113" s="3"/>
    </row>
    <row r="2114" spans="1:23" x14ac:dyDescent="0.3">
      <c r="A2114" t="s">
        <v>9</v>
      </c>
      <c r="B2114" t="s">
        <v>1544</v>
      </c>
      <c r="C2114">
        <v>85</v>
      </c>
      <c r="D2114">
        <v>265107</v>
      </c>
      <c r="E2114" s="3">
        <f t="shared" ref="E2114:E2177" si="125">D2114/1000000</f>
        <v>0.26510699999999998</v>
      </c>
      <c r="F2114" t="s">
        <v>205</v>
      </c>
      <c r="G2114" t="s">
        <v>620</v>
      </c>
      <c r="H2114" t="s">
        <v>1796</v>
      </c>
      <c r="N2114" t="s">
        <v>3910</v>
      </c>
      <c r="O2114" t="s">
        <v>12</v>
      </c>
      <c r="P2114" t="s">
        <v>63</v>
      </c>
      <c r="Q2114" t="s">
        <v>555</v>
      </c>
      <c r="R2114" s="3">
        <f t="shared" ref="R2114:R2177" si="126">S2114/1000000</f>
        <v>1.5</v>
      </c>
      <c r="S2114">
        <v>1500000</v>
      </c>
      <c r="T2114">
        <v>2000</v>
      </c>
      <c r="U2114">
        <v>6.3</v>
      </c>
      <c r="V2114" s="3">
        <f t="shared" ref="V2114:V2177" si="127">E2114-R2114</f>
        <v>-1.234893</v>
      </c>
      <c r="W2114" s="3"/>
    </row>
    <row r="2115" spans="1:23" x14ac:dyDescent="0.3">
      <c r="A2115" t="s">
        <v>9</v>
      </c>
      <c r="B2115" t="s">
        <v>520</v>
      </c>
      <c r="C2115">
        <v>105</v>
      </c>
      <c r="D2115">
        <v>48745150</v>
      </c>
      <c r="E2115" s="3">
        <f t="shared" si="125"/>
        <v>48.745150000000002</v>
      </c>
      <c r="F2115" t="s">
        <v>1792</v>
      </c>
      <c r="G2115" t="s">
        <v>918</v>
      </c>
      <c r="N2115" t="s">
        <v>3911</v>
      </c>
      <c r="O2115" t="s">
        <v>12</v>
      </c>
      <c r="P2115" t="s">
        <v>13</v>
      </c>
      <c r="Q2115" t="s">
        <v>14</v>
      </c>
      <c r="R2115" s="3">
        <f t="shared" si="126"/>
        <v>50</v>
      </c>
      <c r="S2115">
        <v>50000000</v>
      </c>
      <c r="T2115">
        <v>2006</v>
      </c>
      <c r="U2115">
        <v>5.8</v>
      </c>
      <c r="V2115" s="3">
        <f t="shared" si="127"/>
        <v>-1.2548499999999976</v>
      </c>
      <c r="W2115" s="3"/>
    </row>
    <row r="2116" spans="1:23" x14ac:dyDescent="0.3">
      <c r="A2116" t="s">
        <v>9</v>
      </c>
      <c r="B2116" t="s">
        <v>1244</v>
      </c>
      <c r="C2116">
        <v>95</v>
      </c>
      <c r="D2116">
        <v>6739141</v>
      </c>
      <c r="E2116" s="3">
        <f t="shared" si="125"/>
        <v>6.739141</v>
      </c>
      <c r="F2116" t="s">
        <v>171</v>
      </c>
      <c r="G2116" t="s">
        <v>1792</v>
      </c>
      <c r="H2116" t="s">
        <v>1787</v>
      </c>
      <c r="I2116" t="s">
        <v>918</v>
      </c>
      <c r="N2116" t="s">
        <v>3912</v>
      </c>
      <c r="O2116" t="s">
        <v>12</v>
      </c>
      <c r="P2116" t="s">
        <v>63</v>
      </c>
      <c r="Q2116" t="s">
        <v>90</v>
      </c>
      <c r="R2116" s="3">
        <f t="shared" si="126"/>
        <v>8</v>
      </c>
      <c r="S2116">
        <v>8000000</v>
      </c>
      <c r="T2116">
        <v>1992</v>
      </c>
      <c r="U2116">
        <v>5.9</v>
      </c>
      <c r="V2116" s="3">
        <f t="shared" si="127"/>
        <v>-1.260859</v>
      </c>
      <c r="W2116" s="3"/>
    </row>
    <row r="2117" spans="1:23" x14ac:dyDescent="0.3">
      <c r="A2117" t="s">
        <v>9</v>
      </c>
      <c r="B2117" t="s">
        <v>1028</v>
      </c>
      <c r="C2117">
        <v>91</v>
      </c>
      <c r="D2117">
        <v>16702864</v>
      </c>
      <c r="E2117" s="3">
        <f t="shared" si="125"/>
        <v>16.702864000000002</v>
      </c>
      <c r="F2117" t="s">
        <v>205</v>
      </c>
      <c r="G2117" t="s">
        <v>1792</v>
      </c>
      <c r="N2117" t="s">
        <v>3913</v>
      </c>
      <c r="O2117" t="s">
        <v>12</v>
      </c>
      <c r="P2117" t="s">
        <v>13</v>
      </c>
      <c r="Q2117" t="s">
        <v>24</v>
      </c>
      <c r="R2117" s="3">
        <f t="shared" si="126"/>
        <v>18</v>
      </c>
      <c r="S2117">
        <v>18000000</v>
      </c>
      <c r="T2117">
        <v>2004</v>
      </c>
      <c r="U2117">
        <v>5.2</v>
      </c>
      <c r="V2117" s="3">
        <f t="shared" si="127"/>
        <v>-1.2971359999999983</v>
      </c>
      <c r="W2117" s="3"/>
    </row>
    <row r="2118" spans="1:23" x14ac:dyDescent="0.3">
      <c r="A2118" t="s">
        <v>9</v>
      </c>
      <c r="B2118" t="s">
        <v>64</v>
      </c>
      <c r="C2118">
        <v>117</v>
      </c>
      <c r="D2118">
        <v>63695760</v>
      </c>
      <c r="E2118" s="3">
        <f t="shared" si="125"/>
        <v>63.69576</v>
      </c>
      <c r="F2118" t="s">
        <v>356</v>
      </c>
      <c r="N2118" t="s">
        <v>3914</v>
      </c>
      <c r="O2118" t="s">
        <v>12</v>
      </c>
      <c r="P2118" t="s">
        <v>13</v>
      </c>
      <c r="Q2118" t="s">
        <v>14</v>
      </c>
      <c r="R2118" s="3">
        <f t="shared" si="126"/>
        <v>65</v>
      </c>
      <c r="S2118">
        <v>65000000</v>
      </c>
      <c r="T2118">
        <v>2003</v>
      </c>
      <c r="U2118">
        <v>6.4</v>
      </c>
      <c r="V2118" s="3">
        <f t="shared" si="127"/>
        <v>-1.3042400000000001</v>
      </c>
      <c r="W2118" s="3"/>
    </row>
    <row r="2119" spans="1:23" x14ac:dyDescent="0.3">
      <c r="A2119" t="s">
        <v>9</v>
      </c>
      <c r="B2119" t="s">
        <v>69</v>
      </c>
      <c r="C2119">
        <v>80</v>
      </c>
      <c r="D2119">
        <v>194568</v>
      </c>
      <c r="E2119" s="3">
        <f t="shared" si="125"/>
        <v>0.19456799999999999</v>
      </c>
      <c r="F2119" t="s">
        <v>205</v>
      </c>
      <c r="G2119" t="s">
        <v>1788</v>
      </c>
      <c r="N2119" t="s">
        <v>3915</v>
      </c>
      <c r="O2119" t="s">
        <v>12</v>
      </c>
      <c r="P2119" t="s">
        <v>13</v>
      </c>
      <c r="Q2119" t="s">
        <v>90</v>
      </c>
      <c r="R2119" s="3">
        <f t="shared" si="126"/>
        <v>1.5</v>
      </c>
      <c r="S2119">
        <v>1500000</v>
      </c>
      <c r="T2119">
        <v>2006</v>
      </c>
      <c r="U2119">
        <v>6.2</v>
      </c>
      <c r="V2119" s="3">
        <f t="shared" si="127"/>
        <v>-1.3054319999999999</v>
      </c>
      <c r="W2119" s="3"/>
    </row>
    <row r="2120" spans="1:23" x14ac:dyDescent="0.3">
      <c r="A2120" t="s">
        <v>9</v>
      </c>
      <c r="B2120" t="s">
        <v>875</v>
      </c>
      <c r="C2120">
        <v>93</v>
      </c>
      <c r="D2120">
        <v>5694308</v>
      </c>
      <c r="E2120" s="3">
        <f t="shared" si="125"/>
        <v>5.6943080000000004</v>
      </c>
      <c r="F2120" t="s">
        <v>205</v>
      </c>
      <c r="G2120" t="s">
        <v>1797</v>
      </c>
      <c r="N2120" t="s">
        <v>3916</v>
      </c>
      <c r="O2120" t="s">
        <v>12</v>
      </c>
      <c r="P2120" t="s">
        <v>13</v>
      </c>
      <c r="Q2120" t="s">
        <v>14</v>
      </c>
      <c r="R2120" s="3">
        <f t="shared" si="126"/>
        <v>7</v>
      </c>
      <c r="S2120">
        <v>7000000</v>
      </c>
      <c r="T2120">
        <v>2007</v>
      </c>
      <c r="U2120">
        <v>2</v>
      </c>
      <c r="V2120" s="3">
        <f t="shared" si="127"/>
        <v>-1.3056919999999996</v>
      </c>
      <c r="W2120" s="3"/>
    </row>
    <row r="2121" spans="1:23" x14ac:dyDescent="0.3">
      <c r="A2121" t="s">
        <v>9</v>
      </c>
      <c r="B2121" t="s">
        <v>1061</v>
      </c>
      <c r="C2121">
        <v>134</v>
      </c>
      <c r="D2121">
        <v>15681020</v>
      </c>
      <c r="E2121" s="3">
        <f t="shared" si="125"/>
        <v>15.68102</v>
      </c>
      <c r="F2121" t="s">
        <v>171</v>
      </c>
      <c r="G2121" t="s">
        <v>134</v>
      </c>
      <c r="H2121" t="s">
        <v>1789</v>
      </c>
      <c r="I2121" t="s">
        <v>1787</v>
      </c>
      <c r="N2121" t="s">
        <v>3917</v>
      </c>
      <c r="O2121" t="s">
        <v>12</v>
      </c>
      <c r="P2121" t="s">
        <v>17</v>
      </c>
      <c r="Q2121" t="s">
        <v>24</v>
      </c>
      <c r="R2121" s="3">
        <f t="shared" si="126"/>
        <v>17</v>
      </c>
      <c r="S2121">
        <v>17000000</v>
      </c>
      <c r="T2121">
        <v>1987</v>
      </c>
      <c r="U2121">
        <v>3.6</v>
      </c>
      <c r="V2121" s="3">
        <f t="shared" si="127"/>
        <v>-1.3189799999999998</v>
      </c>
      <c r="W2121" s="3"/>
    </row>
    <row r="2122" spans="1:23" x14ac:dyDescent="0.3">
      <c r="A2122" t="s">
        <v>9</v>
      </c>
      <c r="B2122" t="s">
        <v>614</v>
      </c>
      <c r="C2122">
        <v>84</v>
      </c>
      <c r="D2122">
        <v>173066</v>
      </c>
      <c r="E2122" s="3">
        <f t="shared" si="125"/>
        <v>0.173066</v>
      </c>
      <c r="F2122" t="s">
        <v>205</v>
      </c>
      <c r="G2122" t="s">
        <v>1786</v>
      </c>
      <c r="N2122" t="s">
        <v>3918</v>
      </c>
      <c r="O2122" t="s">
        <v>12</v>
      </c>
      <c r="P2122" t="s">
        <v>13</v>
      </c>
      <c r="Q2122" t="s">
        <v>90</v>
      </c>
      <c r="R2122" s="3">
        <f t="shared" si="126"/>
        <v>1.5</v>
      </c>
      <c r="S2122">
        <v>1500000</v>
      </c>
      <c r="T2122">
        <v>2007</v>
      </c>
      <c r="U2122">
        <v>6.3</v>
      </c>
      <c r="V2122" s="3">
        <f t="shared" si="127"/>
        <v>-1.3269340000000001</v>
      </c>
      <c r="W2122" s="3"/>
    </row>
    <row r="2123" spans="1:23" x14ac:dyDescent="0.3">
      <c r="A2123" t="s">
        <v>9</v>
      </c>
      <c r="B2123" t="s">
        <v>828</v>
      </c>
      <c r="C2123">
        <v>104</v>
      </c>
      <c r="D2123">
        <v>20668843</v>
      </c>
      <c r="E2123" s="3">
        <f t="shared" si="125"/>
        <v>20.668842999999999</v>
      </c>
      <c r="F2123" t="s">
        <v>205</v>
      </c>
      <c r="G2123" t="s">
        <v>1792</v>
      </c>
      <c r="H2123" t="s">
        <v>918</v>
      </c>
      <c r="N2123" t="s">
        <v>3919</v>
      </c>
      <c r="O2123" t="s">
        <v>12</v>
      </c>
      <c r="P2123" t="s">
        <v>13</v>
      </c>
      <c r="Q2123" t="s">
        <v>14</v>
      </c>
      <c r="R2123" s="3">
        <f t="shared" si="126"/>
        <v>22</v>
      </c>
      <c r="S2123">
        <v>22000000</v>
      </c>
      <c r="T2123">
        <v>2008</v>
      </c>
      <c r="U2123">
        <v>5.8</v>
      </c>
      <c r="V2123" s="3">
        <f t="shared" si="127"/>
        <v>-1.331157000000001</v>
      </c>
      <c r="W2123" s="3"/>
    </row>
    <row r="2124" spans="1:23" x14ac:dyDescent="0.3">
      <c r="A2124" t="s">
        <v>9</v>
      </c>
      <c r="B2124" t="s">
        <v>1111</v>
      </c>
      <c r="C2124">
        <v>101</v>
      </c>
      <c r="D2124">
        <v>1163508</v>
      </c>
      <c r="E2124" s="3">
        <f t="shared" si="125"/>
        <v>1.163508</v>
      </c>
      <c r="F2124" t="s">
        <v>356</v>
      </c>
      <c r="G2124" t="s">
        <v>1786</v>
      </c>
      <c r="H2124" t="s">
        <v>620</v>
      </c>
      <c r="I2124" t="s">
        <v>918</v>
      </c>
      <c r="N2124" t="s">
        <v>3920</v>
      </c>
      <c r="O2124" t="s">
        <v>12</v>
      </c>
      <c r="P2124" t="s">
        <v>13</v>
      </c>
      <c r="Q2124" t="s">
        <v>90</v>
      </c>
      <c r="R2124" s="3">
        <f t="shared" si="126"/>
        <v>2.5</v>
      </c>
      <c r="S2124">
        <v>2500000</v>
      </c>
      <c r="T2124">
        <v>2012</v>
      </c>
      <c r="U2124">
        <v>5.0999999999999996</v>
      </c>
      <c r="V2124" s="3">
        <f t="shared" si="127"/>
        <v>-1.336492</v>
      </c>
      <c r="W2124" s="3"/>
    </row>
    <row r="2125" spans="1:23" x14ac:dyDescent="0.3">
      <c r="A2125" t="s">
        <v>111</v>
      </c>
      <c r="B2125" t="s">
        <v>1662</v>
      </c>
      <c r="C2125">
        <v>87</v>
      </c>
      <c r="D2125">
        <v>163245</v>
      </c>
      <c r="E2125" s="3">
        <f t="shared" si="125"/>
        <v>0.163245</v>
      </c>
      <c r="F2125" t="s">
        <v>205</v>
      </c>
      <c r="G2125" t="s">
        <v>356</v>
      </c>
      <c r="H2125" t="s">
        <v>1789</v>
      </c>
      <c r="N2125" t="s">
        <v>3921</v>
      </c>
      <c r="O2125" t="s">
        <v>12</v>
      </c>
      <c r="P2125" t="s">
        <v>13</v>
      </c>
      <c r="Q2125" t="s">
        <v>52</v>
      </c>
      <c r="R2125" s="3">
        <f t="shared" si="126"/>
        <v>1.5</v>
      </c>
      <c r="S2125">
        <v>1500000</v>
      </c>
      <c r="T2125">
        <v>1936</v>
      </c>
      <c r="U2125">
        <v>8.6</v>
      </c>
      <c r="V2125" s="3">
        <f t="shared" si="127"/>
        <v>-1.3367549999999999</v>
      </c>
      <c r="W2125" s="3"/>
    </row>
    <row r="2126" spans="1:23" x14ac:dyDescent="0.3">
      <c r="A2126" t="s">
        <v>9</v>
      </c>
      <c r="B2126" t="s">
        <v>332</v>
      </c>
      <c r="C2126">
        <v>91</v>
      </c>
      <c r="D2126">
        <v>73661010</v>
      </c>
      <c r="E2126" s="3">
        <f t="shared" si="125"/>
        <v>73.661010000000005</v>
      </c>
      <c r="F2126" t="s">
        <v>1790</v>
      </c>
      <c r="G2126" t="s">
        <v>205</v>
      </c>
      <c r="H2126" t="s">
        <v>1789</v>
      </c>
      <c r="I2126" t="s">
        <v>1786</v>
      </c>
      <c r="J2126" t="s">
        <v>1796</v>
      </c>
      <c r="N2126" t="s">
        <v>3922</v>
      </c>
      <c r="O2126" t="s">
        <v>12</v>
      </c>
      <c r="P2126" t="s">
        <v>13</v>
      </c>
      <c r="Q2126" t="s">
        <v>24</v>
      </c>
      <c r="R2126" s="3">
        <f t="shared" si="126"/>
        <v>75</v>
      </c>
      <c r="S2126">
        <v>75000000</v>
      </c>
      <c r="T2126">
        <v>2006</v>
      </c>
      <c r="U2126">
        <v>6.6</v>
      </c>
      <c r="V2126" s="3">
        <f t="shared" si="127"/>
        <v>-1.3389899999999955</v>
      </c>
      <c r="W2126" s="3"/>
    </row>
    <row r="2127" spans="1:23" x14ac:dyDescent="0.3">
      <c r="A2127" t="s">
        <v>111</v>
      </c>
      <c r="B2127" t="s">
        <v>1507</v>
      </c>
      <c r="C2127">
        <v>89</v>
      </c>
      <c r="D2127">
        <v>653621</v>
      </c>
      <c r="E2127" s="3">
        <f t="shared" si="125"/>
        <v>0.65362100000000001</v>
      </c>
      <c r="F2127" t="s">
        <v>1793</v>
      </c>
      <c r="G2127" t="s">
        <v>20</v>
      </c>
      <c r="H2127" t="s">
        <v>1794</v>
      </c>
      <c r="N2127" t="s">
        <v>3923</v>
      </c>
      <c r="O2127" t="s">
        <v>12</v>
      </c>
      <c r="P2127" t="s">
        <v>13</v>
      </c>
      <c r="Q2127" t="s">
        <v>642</v>
      </c>
      <c r="R2127" s="3">
        <f t="shared" si="126"/>
        <v>2</v>
      </c>
      <c r="S2127">
        <v>2000000</v>
      </c>
      <c r="T2127">
        <v>2005</v>
      </c>
      <c r="U2127">
        <v>6.8</v>
      </c>
      <c r="V2127" s="3">
        <f t="shared" si="127"/>
        <v>-1.346379</v>
      </c>
      <c r="W2127" s="3"/>
    </row>
    <row r="2128" spans="1:23" x14ac:dyDescent="0.3">
      <c r="A2128" t="s">
        <v>9</v>
      </c>
      <c r="B2128" t="s">
        <v>621</v>
      </c>
      <c r="C2128">
        <v>131</v>
      </c>
      <c r="D2128">
        <v>28644770</v>
      </c>
      <c r="E2128" s="3">
        <f t="shared" si="125"/>
        <v>28.644770000000001</v>
      </c>
      <c r="F2128" t="s">
        <v>205</v>
      </c>
      <c r="G2128" t="s">
        <v>1788</v>
      </c>
      <c r="N2128" t="s">
        <v>3924</v>
      </c>
      <c r="O2128" t="s">
        <v>12</v>
      </c>
      <c r="P2128" t="s">
        <v>13</v>
      </c>
      <c r="Q2128" t="s">
        <v>90</v>
      </c>
      <c r="R2128" s="3">
        <f t="shared" si="126"/>
        <v>30</v>
      </c>
      <c r="S2128">
        <v>30000000</v>
      </c>
      <c r="T2128">
        <v>2012</v>
      </c>
      <c r="U2128">
        <v>6.2</v>
      </c>
      <c r="V2128" s="3">
        <f t="shared" si="127"/>
        <v>-1.3552299999999988</v>
      </c>
      <c r="W2128" s="3"/>
    </row>
    <row r="2129" spans="1:23" x14ac:dyDescent="0.3">
      <c r="A2129" t="s">
        <v>9</v>
      </c>
      <c r="B2129" t="s">
        <v>1668</v>
      </c>
      <c r="C2129">
        <v>94</v>
      </c>
      <c r="D2129">
        <v>36830</v>
      </c>
      <c r="E2129" s="3">
        <f t="shared" si="125"/>
        <v>3.6830000000000002E-2</v>
      </c>
      <c r="F2129" t="s">
        <v>134</v>
      </c>
      <c r="G2129" t="s">
        <v>205</v>
      </c>
      <c r="H2129" t="s">
        <v>620</v>
      </c>
      <c r="N2129" t="s">
        <v>3925</v>
      </c>
      <c r="O2129" t="s">
        <v>12</v>
      </c>
      <c r="P2129" t="s">
        <v>17</v>
      </c>
      <c r="Q2129" t="s">
        <v>14</v>
      </c>
      <c r="R2129" s="3">
        <f t="shared" si="126"/>
        <v>1.4</v>
      </c>
      <c r="S2129">
        <v>1400000</v>
      </c>
      <c r="T2129">
        <v>2004</v>
      </c>
      <c r="U2129">
        <v>6.6</v>
      </c>
      <c r="V2129" s="3">
        <f t="shared" si="127"/>
        <v>-1.36317</v>
      </c>
      <c r="W2129" s="3"/>
    </row>
    <row r="2130" spans="1:23" x14ac:dyDescent="0.3">
      <c r="A2130" t="s">
        <v>9</v>
      </c>
      <c r="B2130" t="s">
        <v>1663</v>
      </c>
      <c r="C2130">
        <v>91</v>
      </c>
      <c r="D2130">
        <v>119841</v>
      </c>
      <c r="E2130" s="3">
        <f t="shared" si="125"/>
        <v>0.119841</v>
      </c>
      <c r="F2130" t="s">
        <v>356</v>
      </c>
      <c r="N2130" t="s">
        <v>3926</v>
      </c>
      <c r="O2130" t="s">
        <v>12</v>
      </c>
      <c r="P2130" t="s">
        <v>13</v>
      </c>
      <c r="Q2130" t="s">
        <v>24</v>
      </c>
      <c r="R2130" s="3">
        <f t="shared" si="126"/>
        <v>1.5</v>
      </c>
      <c r="S2130">
        <v>1500000</v>
      </c>
      <c r="T2130">
        <v>2002</v>
      </c>
      <c r="U2130">
        <v>6.5</v>
      </c>
      <c r="V2130" s="3">
        <f t="shared" si="127"/>
        <v>-1.3801589999999999</v>
      </c>
      <c r="W2130" s="3"/>
    </row>
    <row r="2131" spans="1:23" x14ac:dyDescent="0.3">
      <c r="A2131" t="s">
        <v>9</v>
      </c>
      <c r="B2131" t="s">
        <v>1643</v>
      </c>
      <c r="C2131">
        <v>95</v>
      </c>
      <c r="D2131">
        <v>18435</v>
      </c>
      <c r="E2131" s="3">
        <f t="shared" si="125"/>
        <v>1.8435E-2</v>
      </c>
      <c r="F2131" t="s">
        <v>356</v>
      </c>
      <c r="N2131" t="s">
        <v>3927</v>
      </c>
      <c r="O2131" t="s">
        <v>183</v>
      </c>
      <c r="P2131" t="s">
        <v>184</v>
      </c>
      <c r="Q2131" t="s">
        <v>555</v>
      </c>
      <c r="R2131" s="3">
        <f t="shared" si="126"/>
        <v>1.4</v>
      </c>
      <c r="S2131">
        <v>1400000</v>
      </c>
      <c r="T2131">
        <v>2006</v>
      </c>
      <c r="U2131">
        <v>5.8</v>
      </c>
      <c r="V2131" s="3">
        <f t="shared" si="127"/>
        <v>-1.3815649999999999</v>
      </c>
      <c r="W2131" s="3"/>
    </row>
    <row r="2132" spans="1:23" x14ac:dyDescent="0.3">
      <c r="A2132" t="s">
        <v>9</v>
      </c>
      <c r="B2132" t="s">
        <v>428</v>
      </c>
      <c r="C2132">
        <v>104</v>
      </c>
      <c r="D2132">
        <v>46611204</v>
      </c>
      <c r="E2132" s="3">
        <f t="shared" si="125"/>
        <v>46.611204000000001</v>
      </c>
      <c r="F2132" t="s">
        <v>205</v>
      </c>
      <c r="G2132" t="s">
        <v>356</v>
      </c>
      <c r="H2132" t="s">
        <v>1786</v>
      </c>
      <c r="I2132" t="s">
        <v>1788</v>
      </c>
      <c r="N2132" t="s">
        <v>3928</v>
      </c>
      <c r="O2132" t="s">
        <v>12</v>
      </c>
      <c r="P2132" t="s">
        <v>13</v>
      </c>
      <c r="Q2132" t="s">
        <v>14</v>
      </c>
      <c r="R2132" s="3">
        <f t="shared" si="126"/>
        <v>48</v>
      </c>
      <c r="S2132">
        <v>48000000</v>
      </c>
      <c r="T2132">
        <v>1998</v>
      </c>
      <c r="U2132">
        <v>6.1</v>
      </c>
      <c r="V2132" s="3">
        <f t="shared" si="127"/>
        <v>-1.3887959999999993</v>
      </c>
      <c r="W2132" s="3"/>
    </row>
    <row r="2133" spans="1:23" x14ac:dyDescent="0.3">
      <c r="A2133" t="s">
        <v>9</v>
      </c>
      <c r="B2133" t="s">
        <v>1540</v>
      </c>
      <c r="C2133">
        <v>102</v>
      </c>
      <c r="D2133">
        <v>2601847</v>
      </c>
      <c r="E2133" s="3">
        <f t="shared" si="125"/>
        <v>2.6018469999999998</v>
      </c>
      <c r="F2133" t="s">
        <v>20</v>
      </c>
      <c r="G2133" t="s">
        <v>1798</v>
      </c>
      <c r="N2133" t="s">
        <v>3929</v>
      </c>
      <c r="O2133" t="s">
        <v>12</v>
      </c>
      <c r="P2133" t="s">
        <v>13</v>
      </c>
      <c r="Q2133" t="s">
        <v>14</v>
      </c>
      <c r="R2133" s="3">
        <f t="shared" si="126"/>
        <v>4</v>
      </c>
      <c r="S2133">
        <v>4000000</v>
      </c>
      <c r="T2133">
        <v>2011</v>
      </c>
      <c r="U2133">
        <v>8.5</v>
      </c>
      <c r="V2133" s="3">
        <f t="shared" si="127"/>
        <v>-1.3981530000000002</v>
      </c>
      <c r="W2133" s="3"/>
    </row>
    <row r="2134" spans="1:23" x14ac:dyDescent="0.3">
      <c r="A2134" t="s">
        <v>9</v>
      </c>
      <c r="B2134" t="s">
        <v>1460</v>
      </c>
      <c r="C2134">
        <v>111</v>
      </c>
      <c r="D2134">
        <v>3895664</v>
      </c>
      <c r="E2134" s="3">
        <f t="shared" si="125"/>
        <v>3.895664</v>
      </c>
      <c r="F2134" t="s">
        <v>205</v>
      </c>
      <c r="G2134" t="s">
        <v>356</v>
      </c>
      <c r="N2134" t="s">
        <v>3930</v>
      </c>
      <c r="O2134" t="s">
        <v>183</v>
      </c>
      <c r="P2134" t="s">
        <v>184</v>
      </c>
      <c r="Q2134" t="s">
        <v>90</v>
      </c>
      <c r="R2134" s="3">
        <f t="shared" si="126"/>
        <v>5.3</v>
      </c>
      <c r="S2134">
        <v>5300000</v>
      </c>
      <c r="T2134">
        <v>2002</v>
      </c>
      <c r="U2134">
        <v>7.3</v>
      </c>
      <c r="V2134" s="3">
        <f t="shared" si="127"/>
        <v>-1.4043359999999998</v>
      </c>
      <c r="W2134" s="3"/>
    </row>
    <row r="2135" spans="1:23" x14ac:dyDescent="0.3">
      <c r="A2135" t="s">
        <v>9</v>
      </c>
      <c r="B2135" t="s">
        <v>1610</v>
      </c>
      <c r="C2135">
        <v>101</v>
      </c>
      <c r="D2135">
        <v>978908</v>
      </c>
      <c r="E2135" s="3">
        <f t="shared" si="125"/>
        <v>0.978908</v>
      </c>
      <c r="F2135" t="s">
        <v>356</v>
      </c>
      <c r="G2135" t="s">
        <v>620</v>
      </c>
      <c r="H2135" t="s">
        <v>1796</v>
      </c>
      <c r="I2135" t="s">
        <v>918</v>
      </c>
      <c r="N2135" t="s">
        <v>3931</v>
      </c>
      <c r="O2135" t="s">
        <v>12</v>
      </c>
      <c r="P2135" t="s">
        <v>1185</v>
      </c>
      <c r="Q2135" t="s">
        <v>14</v>
      </c>
      <c r="R2135" s="3">
        <f t="shared" si="126"/>
        <v>2.4</v>
      </c>
      <c r="S2135">
        <v>2400000</v>
      </c>
      <c r="T2135">
        <v>2006</v>
      </c>
      <c r="U2135">
        <v>5.0999999999999996</v>
      </c>
      <c r="V2135" s="3">
        <f t="shared" si="127"/>
        <v>-1.4210919999999998</v>
      </c>
      <c r="W2135" s="3"/>
    </row>
    <row r="2136" spans="1:23" x14ac:dyDescent="0.3">
      <c r="A2136" t="s">
        <v>9</v>
      </c>
      <c r="B2136" t="s">
        <v>179</v>
      </c>
      <c r="C2136">
        <v>122</v>
      </c>
      <c r="D2136">
        <v>53574088</v>
      </c>
      <c r="E2136" s="3">
        <f t="shared" si="125"/>
        <v>53.574088000000003</v>
      </c>
      <c r="F2136" t="s">
        <v>134</v>
      </c>
      <c r="G2136" t="s">
        <v>1792</v>
      </c>
      <c r="H2136" t="s">
        <v>356</v>
      </c>
      <c r="I2136" t="s">
        <v>1304</v>
      </c>
      <c r="N2136" t="s">
        <v>3932</v>
      </c>
      <c r="O2136" t="s">
        <v>12</v>
      </c>
      <c r="P2136" t="s">
        <v>13</v>
      </c>
      <c r="Q2136" t="s">
        <v>90</v>
      </c>
      <c r="R2136" s="3">
        <f t="shared" si="126"/>
        <v>55</v>
      </c>
      <c r="S2136">
        <v>55000000</v>
      </c>
      <c r="T2136">
        <v>2007</v>
      </c>
      <c r="U2136">
        <v>7.8</v>
      </c>
      <c r="V2136" s="3">
        <f t="shared" si="127"/>
        <v>-1.4259119999999967</v>
      </c>
      <c r="W2136" s="3"/>
    </row>
    <row r="2137" spans="1:23" x14ac:dyDescent="0.3">
      <c r="A2137" t="s">
        <v>9</v>
      </c>
      <c r="B2137" t="s">
        <v>1644</v>
      </c>
      <c r="C2137">
        <v>89</v>
      </c>
      <c r="D2137">
        <v>444044</v>
      </c>
      <c r="E2137" s="3">
        <f t="shared" si="125"/>
        <v>0.44404399999999999</v>
      </c>
      <c r="F2137" t="s">
        <v>356</v>
      </c>
      <c r="N2137" t="s">
        <v>3933</v>
      </c>
      <c r="O2137" t="s">
        <v>12</v>
      </c>
      <c r="P2137" t="s">
        <v>13</v>
      </c>
      <c r="Q2137" t="s">
        <v>90</v>
      </c>
      <c r="R2137" s="3">
        <f t="shared" si="126"/>
        <v>1.9</v>
      </c>
      <c r="S2137">
        <v>1900000</v>
      </c>
      <c r="T2137">
        <v>2015</v>
      </c>
      <c r="U2137">
        <v>7.2</v>
      </c>
      <c r="V2137" s="3">
        <f t="shared" si="127"/>
        <v>-1.455956</v>
      </c>
      <c r="W2137" s="3"/>
    </row>
    <row r="2138" spans="1:23" x14ac:dyDescent="0.3">
      <c r="A2138" t="s">
        <v>9</v>
      </c>
      <c r="B2138" t="s">
        <v>631</v>
      </c>
      <c r="C2138">
        <v>94</v>
      </c>
      <c r="D2138">
        <v>38543473</v>
      </c>
      <c r="E2138" s="3">
        <f t="shared" si="125"/>
        <v>38.543472999999999</v>
      </c>
      <c r="F2138" t="s">
        <v>205</v>
      </c>
      <c r="N2138" t="s">
        <v>3934</v>
      </c>
      <c r="O2138" t="s">
        <v>12</v>
      </c>
      <c r="P2138" t="s">
        <v>13</v>
      </c>
      <c r="Q2138" t="s">
        <v>90</v>
      </c>
      <c r="R2138" s="3">
        <f t="shared" si="126"/>
        <v>40</v>
      </c>
      <c r="S2138">
        <v>40000000</v>
      </c>
      <c r="T2138">
        <v>2014</v>
      </c>
      <c r="U2138">
        <v>5.0999999999999996</v>
      </c>
      <c r="V2138" s="3">
        <f t="shared" si="127"/>
        <v>-1.4565270000000012</v>
      </c>
      <c r="W2138" s="3"/>
    </row>
    <row r="2139" spans="1:23" x14ac:dyDescent="0.3">
      <c r="A2139" t="s">
        <v>9</v>
      </c>
      <c r="B2139" t="s">
        <v>1450</v>
      </c>
      <c r="C2139">
        <v>90</v>
      </c>
      <c r="D2139">
        <v>4542775</v>
      </c>
      <c r="E2139" s="3">
        <f t="shared" si="125"/>
        <v>4.5427749999999998</v>
      </c>
      <c r="F2139" t="s">
        <v>205</v>
      </c>
      <c r="G2139" t="s">
        <v>1788</v>
      </c>
      <c r="N2139" t="s">
        <v>3935</v>
      </c>
      <c r="O2139" t="s">
        <v>12</v>
      </c>
      <c r="P2139" t="s">
        <v>13</v>
      </c>
      <c r="Q2139" t="s">
        <v>90</v>
      </c>
      <c r="R2139" s="3">
        <f t="shared" si="126"/>
        <v>6</v>
      </c>
      <c r="S2139">
        <v>6000000</v>
      </c>
      <c r="T2139">
        <v>2009</v>
      </c>
      <c r="U2139">
        <v>5.0999999999999996</v>
      </c>
      <c r="V2139" s="3">
        <f t="shared" si="127"/>
        <v>-1.4572250000000002</v>
      </c>
      <c r="W2139" s="3"/>
    </row>
    <row r="2140" spans="1:23" x14ac:dyDescent="0.3">
      <c r="A2140" t="s">
        <v>9</v>
      </c>
      <c r="B2140" t="s">
        <v>348</v>
      </c>
      <c r="C2140">
        <v>113</v>
      </c>
      <c r="D2140">
        <v>54540525</v>
      </c>
      <c r="E2140" s="3">
        <f t="shared" si="125"/>
        <v>54.540525000000002</v>
      </c>
      <c r="F2140" t="s">
        <v>205</v>
      </c>
      <c r="G2140" t="s">
        <v>1788</v>
      </c>
      <c r="N2140" t="s">
        <v>3936</v>
      </c>
      <c r="O2140" t="s">
        <v>12</v>
      </c>
      <c r="P2140" t="s">
        <v>13</v>
      </c>
      <c r="Q2140" t="s">
        <v>14</v>
      </c>
      <c r="R2140" s="3">
        <f t="shared" si="126"/>
        <v>56</v>
      </c>
      <c r="S2140">
        <v>56000000</v>
      </c>
      <c r="T2140">
        <v>2011</v>
      </c>
      <c r="U2140">
        <v>5.7</v>
      </c>
      <c r="V2140" s="3">
        <f t="shared" si="127"/>
        <v>-1.4594749999999976</v>
      </c>
      <c r="W2140" s="3"/>
    </row>
    <row r="2141" spans="1:23" x14ac:dyDescent="0.3">
      <c r="A2141" t="s">
        <v>9</v>
      </c>
      <c r="B2141" t="s">
        <v>871</v>
      </c>
      <c r="C2141">
        <v>97</v>
      </c>
      <c r="D2141">
        <v>23527955</v>
      </c>
      <c r="E2141" s="3">
        <f t="shared" si="125"/>
        <v>23.527954999999999</v>
      </c>
      <c r="F2141" t="s">
        <v>171</v>
      </c>
      <c r="G2141" t="s">
        <v>1792</v>
      </c>
      <c r="H2141" t="s">
        <v>356</v>
      </c>
      <c r="I2141" t="s">
        <v>1796</v>
      </c>
      <c r="J2141" t="s">
        <v>918</v>
      </c>
      <c r="N2141" t="s">
        <v>3937</v>
      </c>
      <c r="O2141" t="s">
        <v>12</v>
      </c>
      <c r="P2141" t="s">
        <v>13</v>
      </c>
      <c r="Q2141" t="s">
        <v>14</v>
      </c>
      <c r="R2141" s="3">
        <f t="shared" si="126"/>
        <v>25</v>
      </c>
      <c r="S2141">
        <v>25000000</v>
      </c>
      <c r="T2141">
        <v>2010</v>
      </c>
      <c r="U2141">
        <v>6.4</v>
      </c>
      <c r="V2141" s="3">
        <f t="shared" si="127"/>
        <v>-1.4720450000000014</v>
      </c>
      <c r="W2141" s="3"/>
    </row>
    <row r="2142" spans="1:23" x14ac:dyDescent="0.3">
      <c r="A2142" t="s">
        <v>9</v>
      </c>
      <c r="B2142" t="s">
        <v>137</v>
      </c>
      <c r="C2142">
        <v>95</v>
      </c>
      <c r="D2142">
        <v>143523463</v>
      </c>
      <c r="E2142" s="3">
        <f t="shared" si="125"/>
        <v>143.52346299999999</v>
      </c>
      <c r="F2142" t="s">
        <v>171</v>
      </c>
      <c r="G2142" t="s">
        <v>134</v>
      </c>
      <c r="H2142" t="s">
        <v>1790</v>
      </c>
      <c r="I2142" t="s">
        <v>205</v>
      </c>
      <c r="J2142" t="s">
        <v>1789</v>
      </c>
      <c r="N2142" t="s">
        <v>3938</v>
      </c>
      <c r="O2142" t="s">
        <v>12</v>
      </c>
      <c r="P2142" t="s">
        <v>13</v>
      </c>
      <c r="Q2142" t="s">
        <v>24</v>
      </c>
      <c r="R2142" s="3">
        <f t="shared" si="126"/>
        <v>145</v>
      </c>
      <c r="S2142">
        <v>145000000</v>
      </c>
      <c r="T2142">
        <v>2016</v>
      </c>
      <c r="U2142">
        <v>7.2</v>
      </c>
      <c r="V2142" s="3">
        <f t="shared" si="127"/>
        <v>-1.4765370000000075</v>
      </c>
      <c r="W2142" s="3"/>
    </row>
    <row r="2143" spans="1:23" x14ac:dyDescent="0.3">
      <c r="A2143" t="s">
        <v>9</v>
      </c>
      <c r="B2143" t="s">
        <v>1664</v>
      </c>
      <c r="C2143">
        <v>95</v>
      </c>
      <c r="D2143">
        <v>3478</v>
      </c>
      <c r="E2143" s="3">
        <f t="shared" si="125"/>
        <v>3.4780000000000002E-3</v>
      </c>
      <c r="F2143" t="s">
        <v>1786</v>
      </c>
      <c r="G2143" t="s">
        <v>620</v>
      </c>
      <c r="N2143" t="s">
        <v>3939</v>
      </c>
      <c r="O2143" t="s">
        <v>12</v>
      </c>
      <c r="P2143" t="s">
        <v>49</v>
      </c>
      <c r="Q2143" t="s">
        <v>482</v>
      </c>
      <c r="R2143" s="3">
        <f t="shared" si="126"/>
        <v>1.5</v>
      </c>
      <c r="S2143">
        <v>1500000</v>
      </c>
      <c r="T2143">
        <v>2008</v>
      </c>
      <c r="U2143">
        <v>6.7</v>
      </c>
      <c r="V2143" s="3">
        <f t="shared" si="127"/>
        <v>-1.4965219999999999</v>
      </c>
      <c r="W2143" s="3"/>
    </row>
    <row r="2144" spans="1:23" x14ac:dyDescent="0.3">
      <c r="A2144" t="s">
        <v>9</v>
      </c>
      <c r="B2144" t="s">
        <v>22</v>
      </c>
      <c r="C2144">
        <v>88</v>
      </c>
      <c r="D2144">
        <v>11501093</v>
      </c>
      <c r="E2144" s="3">
        <f t="shared" si="125"/>
        <v>11.501092999999999</v>
      </c>
      <c r="F2144" t="s">
        <v>205</v>
      </c>
      <c r="G2144" t="s">
        <v>1786</v>
      </c>
      <c r="H2144" t="s">
        <v>620</v>
      </c>
      <c r="N2144" t="s">
        <v>3940</v>
      </c>
      <c r="O2144" t="s">
        <v>12</v>
      </c>
      <c r="P2144" t="s">
        <v>13</v>
      </c>
      <c r="Q2144" t="s">
        <v>90</v>
      </c>
      <c r="R2144" s="3">
        <f t="shared" si="126"/>
        <v>13</v>
      </c>
      <c r="S2144">
        <v>13000000</v>
      </c>
      <c r="T2144">
        <v>1992</v>
      </c>
      <c r="U2144">
        <v>7.6</v>
      </c>
      <c r="V2144" s="3">
        <f t="shared" si="127"/>
        <v>-1.4989070000000009</v>
      </c>
      <c r="W2144" s="3"/>
    </row>
    <row r="2145" spans="1:23" x14ac:dyDescent="0.3">
      <c r="A2145" t="s">
        <v>9</v>
      </c>
      <c r="B2145" t="s">
        <v>707</v>
      </c>
      <c r="C2145">
        <v>96</v>
      </c>
      <c r="D2145">
        <v>703</v>
      </c>
      <c r="E2145" s="3">
        <f t="shared" si="125"/>
        <v>7.0299999999999996E-4</v>
      </c>
      <c r="F2145" t="s">
        <v>205</v>
      </c>
      <c r="G2145" t="s">
        <v>356</v>
      </c>
      <c r="N2145" t="s">
        <v>3941</v>
      </c>
      <c r="O2145" t="s">
        <v>12</v>
      </c>
      <c r="P2145" t="s">
        <v>13</v>
      </c>
      <c r="Q2145" t="s">
        <v>90</v>
      </c>
      <c r="R2145" s="3">
        <f t="shared" si="126"/>
        <v>1.5</v>
      </c>
      <c r="S2145">
        <v>1500000</v>
      </c>
      <c r="T2145">
        <v>2001</v>
      </c>
      <c r="U2145">
        <v>5.4</v>
      </c>
      <c r="V2145" s="3">
        <f t="shared" si="127"/>
        <v>-1.4992970000000001</v>
      </c>
      <c r="W2145" s="3"/>
    </row>
    <row r="2146" spans="1:23" x14ac:dyDescent="0.3">
      <c r="A2146" t="s">
        <v>9</v>
      </c>
      <c r="B2146" t="s">
        <v>1616</v>
      </c>
      <c r="C2146">
        <v>96</v>
      </c>
      <c r="D2146">
        <v>792966</v>
      </c>
      <c r="E2146" s="3">
        <f t="shared" si="125"/>
        <v>0.79296599999999995</v>
      </c>
      <c r="F2146" t="s">
        <v>171</v>
      </c>
      <c r="G2146" t="s">
        <v>205</v>
      </c>
      <c r="H2146" t="s">
        <v>620</v>
      </c>
      <c r="I2146" t="s">
        <v>1787</v>
      </c>
      <c r="N2146" t="s">
        <v>3942</v>
      </c>
      <c r="O2146" t="s">
        <v>12</v>
      </c>
      <c r="P2146" t="s">
        <v>13</v>
      </c>
      <c r="Q2146" t="s">
        <v>90</v>
      </c>
      <c r="R2146" s="3">
        <f t="shared" si="126"/>
        <v>2.2999999999999998</v>
      </c>
      <c r="S2146">
        <v>2300000</v>
      </c>
      <c r="T2146">
        <v>1989</v>
      </c>
      <c r="U2146">
        <v>5.0999999999999996</v>
      </c>
      <c r="V2146" s="3">
        <f t="shared" si="127"/>
        <v>-1.507034</v>
      </c>
      <c r="W2146" s="3"/>
    </row>
    <row r="2147" spans="1:23" x14ac:dyDescent="0.3">
      <c r="A2147" t="s">
        <v>9</v>
      </c>
      <c r="B2147" t="s">
        <v>885</v>
      </c>
      <c r="C2147">
        <v>95</v>
      </c>
      <c r="D2147">
        <v>8460995</v>
      </c>
      <c r="E2147" s="3">
        <f t="shared" si="125"/>
        <v>8.4609950000000005</v>
      </c>
      <c r="F2147" t="s">
        <v>171</v>
      </c>
      <c r="G2147" t="s">
        <v>205</v>
      </c>
      <c r="H2147" t="s">
        <v>1788</v>
      </c>
      <c r="N2147" t="s">
        <v>3943</v>
      </c>
      <c r="O2147" t="s">
        <v>12</v>
      </c>
      <c r="P2147" t="s">
        <v>13</v>
      </c>
      <c r="Q2147" t="s">
        <v>90</v>
      </c>
      <c r="R2147" s="3">
        <f t="shared" si="126"/>
        <v>10</v>
      </c>
      <c r="S2147">
        <v>10000000</v>
      </c>
      <c r="T2147">
        <v>2010</v>
      </c>
      <c r="U2147">
        <v>5.5</v>
      </c>
      <c r="V2147" s="3">
        <f t="shared" si="127"/>
        <v>-1.5390049999999995</v>
      </c>
      <c r="W2147" s="3"/>
    </row>
    <row r="2148" spans="1:23" x14ac:dyDescent="0.3">
      <c r="A2148" t="s">
        <v>9</v>
      </c>
      <c r="B2148" t="s">
        <v>845</v>
      </c>
      <c r="C2148">
        <v>94</v>
      </c>
      <c r="D2148">
        <v>1247453</v>
      </c>
      <c r="E2148" s="3">
        <f t="shared" si="125"/>
        <v>1.2474529999999999</v>
      </c>
      <c r="F2148" t="s">
        <v>205</v>
      </c>
      <c r="G2148" t="s">
        <v>356</v>
      </c>
      <c r="N2148" t="s">
        <v>3944</v>
      </c>
      <c r="O2148" t="s">
        <v>12</v>
      </c>
      <c r="P2148" t="s">
        <v>17</v>
      </c>
      <c r="Q2148" t="s">
        <v>90</v>
      </c>
      <c r="R2148" s="3">
        <f t="shared" si="126"/>
        <v>2.8</v>
      </c>
      <c r="S2148">
        <v>2800000</v>
      </c>
      <c r="T2148">
        <v>2005</v>
      </c>
      <c r="U2148">
        <v>6.8</v>
      </c>
      <c r="V2148" s="3">
        <f t="shared" si="127"/>
        <v>-1.5525469999999999</v>
      </c>
      <c r="W2148" s="3"/>
    </row>
    <row r="2149" spans="1:23" x14ac:dyDescent="0.3">
      <c r="A2149" t="s">
        <v>9</v>
      </c>
      <c r="B2149" t="s">
        <v>1413</v>
      </c>
      <c r="C2149">
        <v>96</v>
      </c>
      <c r="D2149">
        <v>5430822</v>
      </c>
      <c r="E2149" s="3">
        <f t="shared" si="125"/>
        <v>5.430822</v>
      </c>
      <c r="F2149" t="s">
        <v>171</v>
      </c>
      <c r="G2149" t="s">
        <v>1792</v>
      </c>
      <c r="H2149" t="s">
        <v>620</v>
      </c>
      <c r="I2149" t="s">
        <v>1787</v>
      </c>
      <c r="J2149" t="s">
        <v>918</v>
      </c>
      <c r="N2149" t="s">
        <v>3945</v>
      </c>
      <c r="O2149" t="s">
        <v>12</v>
      </c>
      <c r="P2149" t="s">
        <v>17</v>
      </c>
      <c r="Q2149" t="s">
        <v>90</v>
      </c>
      <c r="R2149" s="3">
        <f t="shared" si="126"/>
        <v>7</v>
      </c>
      <c r="S2149">
        <v>7000000</v>
      </c>
      <c r="T2149">
        <v>1992</v>
      </c>
      <c r="U2149">
        <v>6.2</v>
      </c>
      <c r="V2149" s="3">
        <f t="shared" si="127"/>
        <v>-1.569178</v>
      </c>
      <c r="W2149" s="3"/>
    </row>
    <row r="2150" spans="1:23" x14ac:dyDescent="0.3">
      <c r="A2150" t="s">
        <v>9</v>
      </c>
      <c r="B2150" t="s">
        <v>1655</v>
      </c>
      <c r="C2150">
        <v>123</v>
      </c>
      <c r="D2150">
        <v>26893</v>
      </c>
      <c r="E2150" s="3">
        <f t="shared" si="125"/>
        <v>2.6893E-2</v>
      </c>
      <c r="F2150" t="s">
        <v>1792</v>
      </c>
      <c r="G2150" t="s">
        <v>356</v>
      </c>
      <c r="H2150" t="s">
        <v>1788</v>
      </c>
      <c r="N2150" t="s">
        <v>3946</v>
      </c>
      <c r="O2150" t="s">
        <v>183</v>
      </c>
      <c r="P2150" t="s">
        <v>184</v>
      </c>
      <c r="Q2150" t="s">
        <v>90</v>
      </c>
      <c r="R2150" s="3">
        <f t="shared" si="126"/>
        <v>1.6</v>
      </c>
      <c r="S2150">
        <v>1600000</v>
      </c>
      <c r="T2150">
        <v>1969</v>
      </c>
      <c r="U2150">
        <v>7.2</v>
      </c>
      <c r="V2150" s="3">
        <f t="shared" si="127"/>
        <v>-1.573107</v>
      </c>
      <c r="W2150" s="3"/>
    </row>
    <row r="2151" spans="1:23" x14ac:dyDescent="0.3">
      <c r="A2151" t="s">
        <v>9</v>
      </c>
      <c r="B2151" t="s">
        <v>450</v>
      </c>
      <c r="C2151">
        <v>93</v>
      </c>
      <c r="D2151">
        <v>2426851</v>
      </c>
      <c r="E2151" s="3">
        <f t="shared" si="125"/>
        <v>2.4268510000000001</v>
      </c>
      <c r="F2151" t="s">
        <v>205</v>
      </c>
      <c r="G2151" t="s">
        <v>1792</v>
      </c>
      <c r="H2151" t="s">
        <v>1788</v>
      </c>
      <c r="I2151" t="s">
        <v>918</v>
      </c>
      <c r="N2151" t="s">
        <v>3947</v>
      </c>
      <c r="O2151" t="s">
        <v>12</v>
      </c>
      <c r="P2151" t="s">
        <v>13</v>
      </c>
      <c r="Q2151" t="s">
        <v>90</v>
      </c>
      <c r="R2151" s="3">
        <f t="shared" si="126"/>
        <v>4</v>
      </c>
      <c r="S2151">
        <v>4000000</v>
      </c>
      <c r="T2151">
        <v>2007</v>
      </c>
      <c r="U2151">
        <v>6.5</v>
      </c>
      <c r="V2151" s="3">
        <f t="shared" si="127"/>
        <v>-1.5731489999999999</v>
      </c>
      <c r="W2151" s="3"/>
    </row>
    <row r="2152" spans="1:23" x14ac:dyDescent="0.3">
      <c r="A2152" t="s">
        <v>9</v>
      </c>
      <c r="B2152" t="s">
        <v>702</v>
      </c>
      <c r="C2152">
        <v>102</v>
      </c>
      <c r="D2152">
        <v>33423521</v>
      </c>
      <c r="E2152" s="3">
        <f t="shared" si="125"/>
        <v>33.423521000000001</v>
      </c>
      <c r="F2152" t="s">
        <v>171</v>
      </c>
      <c r="G2152" t="s">
        <v>134</v>
      </c>
      <c r="H2152" t="s">
        <v>205</v>
      </c>
      <c r="I2152" t="s">
        <v>918</v>
      </c>
      <c r="N2152" t="s">
        <v>3948</v>
      </c>
      <c r="O2152" t="s">
        <v>12</v>
      </c>
      <c r="P2152" t="s">
        <v>100</v>
      </c>
      <c r="Q2152" t="s">
        <v>14</v>
      </c>
      <c r="R2152" s="3">
        <f t="shared" si="126"/>
        <v>35</v>
      </c>
      <c r="S2152">
        <v>35000000</v>
      </c>
      <c r="T2152">
        <v>1994</v>
      </c>
      <c r="U2152">
        <v>3.8</v>
      </c>
      <c r="V2152" s="3">
        <f t="shared" si="127"/>
        <v>-1.5764789999999991</v>
      </c>
      <c r="W2152" s="3"/>
    </row>
    <row r="2153" spans="1:23" x14ac:dyDescent="0.3">
      <c r="A2153" t="s">
        <v>9</v>
      </c>
      <c r="B2153" t="s">
        <v>1521</v>
      </c>
      <c r="C2153">
        <v>106</v>
      </c>
      <c r="D2153">
        <v>410241</v>
      </c>
      <c r="E2153" s="3">
        <f t="shared" si="125"/>
        <v>0.41024100000000002</v>
      </c>
      <c r="F2153" t="s">
        <v>205</v>
      </c>
      <c r="G2153" t="s">
        <v>1792</v>
      </c>
      <c r="H2153" t="s">
        <v>356</v>
      </c>
      <c r="N2153" t="s">
        <v>3949</v>
      </c>
      <c r="O2153" t="s">
        <v>12</v>
      </c>
      <c r="P2153" t="s">
        <v>13</v>
      </c>
      <c r="Q2153" t="s">
        <v>90</v>
      </c>
      <c r="R2153" s="3">
        <f t="shared" si="126"/>
        <v>2</v>
      </c>
      <c r="S2153">
        <v>2000000</v>
      </c>
      <c r="T2153">
        <v>2002</v>
      </c>
      <c r="U2153">
        <v>6.8</v>
      </c>
      <c r="V2153" s="3">
        <f t="shared" si="127"/>
        <v>-1.5897589999999999</v>
      </c>
      <c r="W2153" s="3"/>
    </row>
    <row r="2154" spans="1:23" x14ac:dyDescent="0.3">
      <c r="A2154" t="s">
        <v>9</v>
      </c>
      <c r="B2154" t="s">
        <v>1603</v>
      </c>
      <c r="C2154">
        <v>106</v>
      </c>
      <c r="D2154">
        <v>395592</v>
      </c>
      <c r="E2154" s="3">
        <f t="shared" si="125"/>
        <v>0.395592</v>
      </c>
      <c r="F2154" t="s">
        <v>356</v>
      </c>
      <c r="G2154" t="s">
        <v>1788</v>
      </c>
      <c r="N2154" t="s">
        <v>3950</v>
      </c>
      <c r="O2154" t="s">
        <v>12</v>
      </c>
      <c r="P2154" t="s">
        <v>374</v>
      </c>
      <c r="Q2154" t="s">
        <v>90</v>
      </c>
      <c r="R2154" s="3">
        <f t="shared" si="126"/>
        <v>2</v>
      </c>
      <c r="S2154">
        <v>2000000</v>
      </c>
      <c r="T2154">
        <v>2003</v>
      </c>
      <c r="U2154">
        <v>7.6</v>
      </c>
      <c r="V2154" s="3">
        <f t="shared" si="127"/>
        <v>-1.6044080000000001</v>
      </c>
      <c r="W2154" s="3"/>
    </row>
    <row r="2155" spans="1:23" x14ac:dyDescent="0.3">
      <c r="A2155" t="s">
        <v>9</v>
      </c>
      <c r="B2155" t="s">
        <v>1452</v>
      </c>
      <c r="C2155">
        <v>96</v>
      </c>
      <c r="D2155">
        <v>4394936</v>
      </c>
      <c r="E2155" s="3">
        <f t="shared" si="125"/>
        <v>4.3949360000000004</v>
      </c>
      <c r="F2155" t="s">
        <v>205</v>
      </c>
      <c r="G2155" t="s">
        <v>356</v>
      </c>
      <c r="H2155" t="s">
        <v>1786</v>
      </c>
      <c r="I2155" t="s">
        <v>1788</v>
      </c>
      <c r="N2155" t="s">
        <v>3951</v>
      </c>
      <c r="O2155" t="s">
        <v>12</v>
      </c>
      <c r="P2155" t="s">
        <v>113</v>
      </c>
      <c r="Q2155" t="s">
        <v>14</v>
      </c>
      <c r="R2155" s="3">
        <f t="shared" si="126"/>
        <v>6</v>
      </c>
      <c r="S2155">
        <v>6000000</v>
      </c>
      <c r="T2155">
        <v>1999</v>
      </c>
      <c r="U2155">
        <v>5.3</v>
      </c>
      <c r="V2155" s="3">
        <f t="shared" si="127"/>
        <v>-1.6050639999999996</v>
      </c>
      <c r="W2155" s="3"/>
    </row>
    <row r="2156" spans="1:23" x14ac:dyDescent="0.3">
      <c r="A2156" t="s">
        <v>9</v>
      </c>
      <c r="B2156" t="s">
        <v>497</v>
      </c>
      <c r="C2156">
        <v>94</v>
      </c>
      <c r="D2156">
        <v>33357476</v>
      </c>
      <c r="E2156" s="3">
        <f t="shared" si="125"/>
        <v>33.357475999999998</v>
      </c>
      <c r="F2156" t="s">
        <v>171</v>
      </c>
      <c r="G2156" t="s">
        <v>205</v>
      </c>
      <c r="H2156" t="s">
        <v>1792</v>
      </c>
      <c r="I2156" t="s">
        <v>1789</v>
      </c>
      <c r="N2156" t="s">
        <v>3952</v>
      </c>
      <c r="O2156" t="s">
        <v>12</v>
      </c>
      <c r="P2156" t="s">
        <v>13</v>
      </c>
      <c r="Q2156" t="s">
        <v>24</v>
      </c>
      <c r="R2156" s="3">
        <f t="shared" si="126"/>
        <v>35</v>
      </c>
      <c r="S2156">
        <v>35000000</v>
      </c>
      <c r="T2156">
        <v>2001</v>
      </c>
      <c r="U2156">
        <v>5.4</v>
      </c>
      <c r="V2156" s="3">
        <f t="shared" si="127"/>
        <v>-1.6425240000000016</v>
      </c>
      <c r="W2156" s="3"/>
    </row>
    <row r="2157" spans="1:23" x14ac:dyDescent="0.3">
      <c r="A2157" t="s">
        <v>9</v>
      </c>
      <c r="B2157" t="s">
        <v>314</v>
      </c>
      <c r="C2157">
        <v>111</v>
      </c>
      <c r="D2157">
        <v>2580</v>
      </c>
      <c r="E2157" s="3">
        <f t="shared" si="125"/>
        <v>2.5799999999999998E-3</v>
      </c>
      <c r="F2157" t="s">
        <v>356</v>
      </c>
      <c r="G2157" t="s">
        <v>1796</v>
      </c>
      <c r="N2157" t="s">
        <v>3953</v>
      </c>
      <c r="O2157" t="s">
        <v>12</v>
      </c>
      <c r="P2157" t="s">
        <v>13</v>
      </c>
      <c r="Q2157" t="s">
        <v>90</v>
      </c>
      <c r="R2157" s="3">
        <f t="shared" si="126"/>
        <v>1.65</v>
      </c>
      <c r="S2157">
        <v>1650000</v>
      </c>
      <c r="T2157">
        <v>2003</v>
      </c>
      <c r="U2157">
        <v>5.4</v>
      </c>
      <c r="V2157" s="3">
        <f t="shared" si="127"/>
        <v>-1.6474199999999999</v>
      </c>
      <c r="W2157" s="3"/>
    </row>
    <row r="2158" spans="1:23" x14ac:dyDescent="0.3">
      <c r="A2158" t="s">
        <v>9</v>
      </c>
      <c r="B2158" t="s">
        <v>1387</v>
      </c>
      <c r="C2158">
        <v>101</v>
      </c>
      <c r="D2158">
        <v>6350058</v>
      </c>
      <c r="E2158" s="3">
        <f t="shared" si="125"/>
        <v>6.3500579999999998</v>
      </c>
      <c r="F2158" t="s">
        <v>205</v>
      </c>
      <c r="G2158" t="s">
        <v>356</v>
      </c>
      <c r="H2158" t="s">
        <v>1788</v>
      </c>
      <c r="N2158" t="s">
        <v>3954</v>
      </c>
      <c r="O2158" t="s">
        <v>12</v>
      </c>
      <c r="P2158" t="s">
        <v>13</v>
      </c>
      <c r="Q2158" t="s">
        <v>14</v>
      </c>
      <c r="R2158" s="3">
        <f t="shared" si="126"/>
        <v>8</v>
      </c>
      <c r="S2158">
        <v>8000000</v>
      </c>
      <c r="T2158">
        <v>2010</v>
      </c>
      <c r="U2158">
        <v>7.2</v>
      </c>
      <c r="V2158" s="3">
        <f t="shared" si="127"/>
        <v>-1.6499420000000002</v>
      </c>
      <c r="W2158" s="3"/>
    </row>
    <row r="2159" spans="1:23" x14ac:dyDescent="0.3">
      <c r="A2159" t="s">
        <v>9</v>
      </c>
      <c r="B2159" t="s">
        <v>102</v>
      </c>
      <c r="C2159">
        <v>105</v>
      </c>
      <c r="D2159">
        <v>2338695</v>
      </c>
      <c r="E2159" s="3">
        <f t="shared" si="125"/>
        <v>2.338695</v>
      </c>
      <c r="F2159" t="s">
        <v>1792</v>
      </c>
      <c r="G2159" t="s">
        <v>356</v>
      </c>
      <c r="H2159" t="s">
        <v>918</v>
      </c>
      <c r="N2159" t="s">
        <v>3955</v>
      </c>
      <c r="O2159" t="s">
        <v>12</v>
      </c>
      <c r="P2159" t="s">
        <v>17</v>
      </c>
      <c r="Q2159" t="s">
        <v>90</v>
      </c>
      <c r="R2159" s="3">
        <f t="shared" si="126"/>
        <v>4</v>
      </c>
      <c r="S2159">
        <v>4000000</v>
      </c>
      <c r="T2159">
        <v>2004</v>
      </c>
      <c r="U2159">
        <v>7.4</v>
      </c>
      <c r="V2159" s="3">
        <f t="shared" si="127"/>
        <v>-1.661305</v>
      </c>
      <c r="W2159" s="3"/>
    </row>
    <row r="2160" spans="1:23" x14ac:dyDescent="0.3">
      <c r="A2160" t="s">
        <v>9</v>
      </c>
      <c r="B2160" t="s">
        <v>685</v>
      </c>
      <c r="C2160">
        <v>99</v>
      </c>
      <c r="D2160">
        <v>12282677</v>
      </c>
      <c r="E2160" s="3">
        <f t="shared" si="125"/>
        <v>12.282677</v>
      </c>
      <c r="F2160" t="s">
        <v>205</v>
      </c>
      <c r="G2160" t="s">
        <v>1787</v>
      </c>
      <c r="N2160" t="s">
        <v>3956</v>
      </c>
      <c r="O2160" t="s">
        <v>12</v>
      </c>
      <c r="P2160" t="s">
        <v>13</v>
      </c>
      <c r="Q2160" t="s">
        <v>90</v>
      </c>
      <c r="R2160" s="3">
        <f t="shared" si="126"/>
        <v>14</v>
      </c>
      <c r="S2160">
        <v>14000000</v>
      </c>
      <c r="T2160">
        <v>2015</v>
      </c>
      <c r="U2160">
        <v>5.0999999999999996</v>
      </c>
      <c r="V2160" s="3">
        <f t="shared" si="127"/>
        <v>-1.7173230000000004</v>
      </c>
      <c r="W2160" s="3"/>
    </row>
    <row r="2161" spans="1:23" x14ac:dyDescent="0.3">
      <c r="A2161" t="s">
        <v>111</v>
      </c>
      <c r="B2161" t="s">
        <v>1263</v>
      </c>
      <c r="C2161">
        <v>202</v>
      </c>
      <c r="D2161">
        <v>269061</v>
      </c>
      <c r="E2161" s="3">
        <f t="shared" si="125"/>
        <v>0.26906099999999999</v>
      </c>
      <c r="F2161" t="s">
        <v>171</v>
      </c>
      <c r="G2161" t="s">
        <v>134</v>
      </c>
      <c r="H2161" t="s">
        <v>356</v>
      </c>
      <c r="N2161" t="s">
        <v>3957</v>
      </c>
      <c r="O2161" t="s">
        <v>99</v>
      </c>
      <c r="P2161" t="s">
        <v>100</v>
      </c>
      <c r="Q2161" t="s">
        <v>555</v>
      </c>
      <c r="R2161" s="3">
        <f t="shared" si="126"/>
        <v>2</v>
      </c>
      <c r="S2161">
        <v>2000000</v>
      </c>
      <c r="T2161">
        <v>1954</v>
      </c>
      <c r="U2161">
        <v>8.6999999999999993</v>
      </c>
      <c r="V2161" s="3">
        <f t="shared" si="127"/>
        <v>-1.730939</v>
      </c>
      <c r="W2161" s="3"/>
    </row>
    <row r="2162" spans="1:23" x14ac:dyDescent="0.3">
      <c r="A2162" t="s">
        <v>9</v>
      </c>
      <c r="B2162" t="s">
        <v>101</v>
      </c>
      <c r="C2162">
        <v>129</v>
      </c>
      <c r="D2162">
        <v>48265581</v>
      </c>
      <c r="E2162" s="3">
        <f t="shared" si="125"/>
        <v>48.265580999999997</v>
      </c>
      <c r="F2162" t="s">
        <v>356</v>
      </c>
      <c r="G2162" t="s">
        <v>1796</v>
      </c>
      <c r="H2162" t="s">
        <v>918</v>
      </c>
      <c r="N2162" t="s">
        <v>3958</v>
      </c>
      <c r="O2162" t="s">
        <v>12</v>
      </c>
      <c r="P2162" t="s">
        <v>13</v>
      </c>
      <c r="Q2162" t="s">
        <v>90</v>
      </c>
      <c r="R2162" s="3">
        <f t="shared" si="126"/>
        <v>50</v>
      </c>
      <c r="S2162">
        <v>50000000</v>
      </c>
      <c r="T2162">
        <v>1997</v>
      </c>
      <c r="U2162">
        <v>7.8</v>
      </c>
      <c r="V2162" s="3">
        <f t="shared" si="127"/>
        <v>-1.7344190000000026</v>
      </c>
      <c r="W2162" s="3"/>
    </row>
    <row r="2163" spans="1:23" x14ac:dyDescent="0.3">
      <c r="A2163" t="s">
        <v>9</v>
      </c>
      <c r="B2163" t="s">
        <v>1138</v>
      </c>
      <c r="C2163">
        <v>100</v>
      </c>
      <c r="D2163">
        <v>10725228</v>
      </c>
      <c r="E2163" s="3">
        <f t="shared" si="125"/>
        <v>10.725228</v>
      </c>
      <c r="F2163" t="s">
        <v>1792</v>
      </c>
      <c r="G2163" t="s">
        <v>356</v>
      </c>
      <c r="H2163" t="s">
        <v>1796</v>
      </c>
      <c r="N2163" t="s">
        <v>3959</v>
      </c>
      <c r="O2163" t="s">
        <v>12</v>
      </c>
      <c r="P2163" t="s">
        <v>13</v>
      </c>
      <c r="Q2163" t="s">
        <v>90</v>
      </c>
      <c r="R2163" s="3">
        <f t="shared" si="126"/>
        <v>12.5</v>
      </c>
      <c r="S2163">
        <v>12500000</v>
      </c>
      <c r="T2163">
        <v>1992</v>
      </c>
      <c r="U2163">
        <v>7.8</v>
      </c>
      <c r="V2163" s="3">
        <f t="shared" si="127"/>
        <v>-1.7747720000000005</v>
      </c>
      <c r="W2163" s="3"/>
    </row>
    <row r="2164" spans="1:23" x14ac:dyDescent="0.3">
      <c r="A2164" t="s">
        <v>9</v>
      </c>
      <c r="B2164" t="s">
        <v>1508</v>
      </c>
      <c r="C2164">
        <v>95</v>
      </c>
      <c r="D2164">
        <v>3219029</v>
      </c>
      <c r="E2164" s="3">
        <f t="shared" si="125"/>
        <v>3.2190289999999999</v>
      </c>
      <c r="F2164" t="s">
        <v>1792</v>
      </c>
      <c r="G2164" t="s">
        <v>620</v>
      </c>
      <c r="H2164" t="s">
        <v>1798</v>
      </c>
      <c r="I2164" t="s">
        <v>918</v>
      </c>
      <c r="N2164" t="s">
        <v>3960</v>
      </c>
      <c r="O2164" t="s">
        <v>12</v>
      </c>
      <c r="P2164" t="s">
        <v>13</v>
      </c>
      <c r="Q2164" t="s">
        <v>90</v>
      </c>
      <c r="R2164" s="3">
        <f t="shared" si="126"/>
        <v>5</v>
      </c>
      <c r="S2164">
        <v>5000000</v>
      </c>
      <c r="T2164">
        <v>2015</v>
      </c>
      <c r="U2164">
        <v>7.1</v>
      </c>
      <c r="V2164" s="3">
        <f t="shared" si="127"/>
        <v>-1.7809710000000001</v>
      </c>
      <c r="W2164" s="3"/>
    </row>
    <row r="2165" spans="1:23" x14ac:dyDescent="0.3">
      <c r="A2165" t="s">
        <v>9</v>
      </c>
      <c r="B2165" t="s">
        <v>1211</v>
      </c>
      <c r="C2165">
        <v>87</v>
      </c>
      <c r="D2165">
        <v>1200000</v>
      </c>
      <c r="E2165" s="3">
        <f t="shared" si="125"/>
        <v>1.2</v>
      </c>
      <c r="F2165" t="s">
        <v>171</v>
      </c>
      <c r="N2165" t="s">
        <v>3961</v>
      </c>
      <c r="O2165" t="s">
        <v>12</v>
      </c>
      <c r="P2165" t="s">
        <v>13</v>
      </c>
      <c r="Q2165" t="s">
        <v>90</v>
      </c>
      <c r="R2165" s="3">
        <f t="shared" si="126"/>
        <v>3</v>
      </c>
      <c r="S2165">
        <v>3000000</v>
      </c>
      <c r="T2165">
        <v>1993</v>
      </c>
      <c r="U2165">
        <v>5.0999999999999996</v>
      </c>
      <c r="V2165" s="3">
        <f t="shared" si="127"/>
        <v>-1.8</v>
      </c>
      <c r="W2165" s="3"/>
    </row>
    <row r="2166" spans="1:23" x14ac:dyDescent="0.3">
      <c r="A2166" t="s">
        <v>9</v>
      </c>
      <c r="B2166" t="s">
        <v>1239</v>
      </c>
      <c r="C2166">
        <v>93</v>
      </c>
      <c r="D2166">
        <v>10198766</v>
      </c>
      <c r="E2166" s="3">
        <f t="shared" si="125"/>
        <v>10.198766000000001</v>
      </c>
      <c r="F2166" t="s">
        <v>205</v>
      </c>
      <c r="N2166" t="s">
        <v>3962</v>
      </c>
      <c r="O2166" t="s">
        <v>12</v>
      </c>
      <c r="P2166" t="s">
        <v>13</v>
      </c>
      <c r="Q2166" t="s">
        <v>90</v>
      </c>
      <c r="R2166" s="3">
        <f t="shared" si="126"/>
        <v>12</v>
      </c>
      <c r="S2166">
        <v>12000000</v>
      </c>
      <c r="T2166">
        <v>2002</v>
      </c>
      <c r="U2166">
        <v>5.4</v>
      </c>
      <c r="V2166" s="3">
        <f t="shared" si="127"/>
        <v>-1.8012339999999991</v>
      </c>
      <c r="W2166" s="3"/>
    </row>
    <row r="2167" spans="1:23" x14ac:dyDescent="0.3">
      <c r="A2167" t="s">
        <v>9</v>
      </c>
      <c r="B2167" t="s">
        <v>1638</v>
      </c>
      <c r="C2167">
        <v>96</v>
      </c>
      <c r="D2167">
        <v>198407</v>
      </c>
      <c r="E2167" s="3">
        <f t="shared" si="125"/>
        <v>0.198407</v>
      </c>
      <c r="F2167" t="s">
        <v>356</v>
      </c>
      <c r="N2167" t="s">
        <v>3963</v>
      </c>
      <c r="O2167" t="s">
        <v>12</v>
      </c>
      <c r="P2167" t="s">
        <v>13</v>
      </c>
      <c r="Q2167" t="s">
        <v>90</v>
      </c>
      <c r="R2167" s="3">
        <f t="shared" si="126"/>
        <v>2</v>
      </c>
      <c r="S2167">
        <v>2000000</v>
      </c>
      <c r="T2167">
        <v>2006</v>
      </c>
      <c r="U2167">
        <v>6.6</v>
      </c>
      <c r="V2167" s="3">
        <f t="shared" si="127"/>
        <v>-1.801593</v>
      </c>
      <c r="W2167" s="3"/>
    </row>
    <row r="2168" spans="1:23" x14ac:dyDescent="0.3">
      <c r="A2168" t="s">
        <v>9</v>
      </c>
      <c r="B2168" t="s">
        <v>1449</v>
      </c>
      <c r="C2168">
        <v>94</v>
      </c>
      <c r="D2168">
        <v>4693919</v>
      </c>
      <c r="E2168" s="3">
        <f t="shared" si="125"/>
        <v>4.6939190000000002</v>
      </c>
      <c r="F2168" t="s">
        <v>205</v>
      </c>
      <c r="N2168" t="s">
        <v>3964</v>
      </c>
      <c r="O2168" t="s">
        <v>12</v>
      </c>
      <c r="P2168" t="s">
        <v>13</v>
      </c>
      <c r="Q2168" t="s">
        <v>90</v>
      </c>
      <c r="R2168" s="3">
        <f t="shared" si="126"/>
        <v>6.5</v>
      </c>
      <c r="S2168">
        <v>6500000</v>
      </c>
      <c r="T2168">
        <v>2008</v>
      </c>
      <c r="U2168">
        <v>4.5999999999999996</v>
      </c>
      <c r="V2168" s="3">
        <f t="shared" si="127"/>
        <v>-1.8060809999999998</v>
      </c>
      <c r="W2168" s="3"/>
    </row>
    <row r="2169" spans="1:23" x14ac:dyDescent="0.3">
      <c r="A2169" t="s">
        <v>9</v>
      </c>
      <c r="B2169" t="s">
        <v>1590</v>
      </c>
      <c r="C2169">
        <v>117</v>
      </c>
      <c r="D2169">
        <v>379643</v>
      </c>
      <c r="E2169" s="3">
        <f t="shared" si="125"/>
        <v>0.37964300000000001</v>
      </c>
      <c r="F2169" t="s">
        <v>356</v>
      </c>
      <c r="N2169" t="s">
        <v>3965</v>
      </c>
      <c r="O2169" t="s">
        <v>12</v>
      </c>
      <c r="P2169" t="s">
        <v>13</v>
      </c>
      <c r="Q2169" t="s">
        <v>14</v>
      </c>
      <c r="R2169" s="3">
        <f t="shared" si="126"/>
        <v>2.2000000000000002</v>
      </c>
      <c r="S2169">
        <v>2200000</v>
      </c>
      <c r="T2169">
        <v>2007</v>
      </c>
      <c r="U2169">
        <v>5.9</v>
      </c>
      <c r="V2169" s="3">
        <f t="shared" si="127"/>
        <v>-1.8203570000000002</v>
      </c>
      <c r="W2169" s="3"/>
    </row>
    <row r="2170" spans="1:23" x14ac:dyDescent="0.3">
      <c r="A2170" t="s">
        <v>9</v>
      </c>
      <c r="B2170" t="s">
        <v>617</v>
      </c>
      <c r="C2170">
        <v>111</v>
      </c>
      <c r="D2170">
        <v>38176892</v>
      </c>
      <c r="E2170" s="3">
        <f t="shared" si="125"/>
        <v>38.176892000000002</v>
      </c>
      <c r="F2170" t="s">
        <v>620</v>
      </c>
      <c r="G2170" t="s">
        <v>1796</v>
      </c>
      <c r="N2170" t="s">
        <v>3966</v>
      </c>
      <c r="O2170" t="s">
        <v>12</v>
      </c>
      <c r="P2170" t="s">
        <v>13</v>
      </c>
      <c r="Q2170" t="s">
        <v>90</v>
      </c>
      <c r="R2170" s="3">
        <f t="shared" si="126"/>
        <v>40</v>
      </c>
      <c r="S2170">
        <v>40000000</v>
      </c>
      <c r="T2170">
        <v>2011</v>
      </c>
      <c r="U2170">
        <v>6.2</v>
      </c>
      <c r="V2170" s="3">
        <f t="shared" si="127"/>
        <v>-1.8231079999999977</v>
      </c>
      <c r="W2170" s="3"/>
    </row>
    <row r="2171" spans="1:23" x14ac:dyDescent="0.3">
      <c r="A2171" t="s">
        <v>9</v>
      </c>
      <c r="B2171" t="s">
        <v>714</v>
      </c>
      <c r="C2171">
        <v>118</v>
      </c>
      <c r="D2171">
        <v>9170214</v>
      </c>
      <c r="E2171" s="3">
        <f t="shared" si="125"/>
        <v>9.1702139999999996</v>
      </c>
      <c r="F2171" t="s">
        <v>356</v>
      </c>
      <c r="G2171" t="s">
        <v>1788</v>
      </c>
      <c r="N2171" t="s">
        <v>3967</v>
      </c>
      <c r="O2171" t="s">
        <v>12</v>
      </c>
      <c r="P2171" t="s">
        <v>13</v>
      </c>
      <c r="Q2171" t="s">
        <v>14</v>
      </c>
      <c r="R2171" s="3">
        <f t="shared" si="126"/>
        <v>11</v>
      </c>
      <c r="S2171">
        <v>11000000</v>
      </c>
      <c r="T2171">
        <v>1993</v>
      </c>
      <c r="U2171">
        <v>7.8</v>
      </c>
      <c r="V2171" s="3">
        <f t="shared" si="127"/>
        <v>-1.8297860000000004</v>
      </c>
      <c r="W2171" s="3"/>
    </row>
    <row r="2172" spans="1:23" x14ac:dyDescent="0.3">
      <c r="A2172" t="s">
        <v>9</v>
      </c>
      <c r="B2172" t="s">
        <v>38</v>
      </c>
      <c r="C2172">
        <v>125</v>
      </c>
      <c r="D2172">
        <v>48154732</v>
      </c>
      <c r="E2172" s="3">
        <f t="shared" si="125"/>
        <v>48.154732000000003</v>
      </c>
      <c r="F2172" t="s">
        <v>171</v>
      </c>
      <c r="G2172" t="s">
        <v>356</v>
      </c>
      <c r="H2172" t="s">
        <v>1795</v>
      </c>
      <c r="N2172" t="s">
        <v>3968</v>
      </c>
      <c r="O2172" t="s">
        <v>12</v>
      </c>
      <c r="P2172" t="s">
        <v>13</v>
      </c>
      <c r="Q2172" t="s">
        <v>90</v>
      </c>
      <c r="R2172" s="3">
        <f t="shared" si="126"/>
        <v>50</v>
      </c>
      <c r="S2172">
        <v>50000000</v>
      </c>
      <c r="T2172">
        <v>1997</v>
      </c>
      <c r="U2172">
        <v>5.8</v>
      </c>
      <c r="V2172" s="3">
        <f t="shared" si="127"/>
        <v>-1.8452679999999972</v>
      </c>
      <c r="W2172" s="3"/>
    </row>
    <row r="2173" spans="1:23" x14ac:dyDescent="0.3">
      <c r="A2173" t="s">
        <v>9</v>
      </c>
      <c r="B2173" t="s">
        <v>1464</v>
      </c>
      <c r="C2173">
        <v>97</v>
      </c>
      <c r="D2173">
        <v>3629758</v>
      </c>
      <c r="E2173" s="3">
        <f t="shared" si="125"/>
        <v>3.6297579999999998</v>
      </c>
      <c r="F2173" t="s">
        <v>356</v>
      </c>
      <c r="G2173" t="s">
        <v>1798</v>
      </c>
      <c r="N2173" t="s">
        <v>3969</v>
      </c>
      <c r="O2173" t="s">
        <v>183</v>
      </c>
      <c r="P2173" t="s">
        <v>184</v>
      </c>
      <c r="Q2173" t="s">
        <v>14</v>
      </c>
      <c r="R2173" s="3">
        <f t="shared" si="126"/>
        <v>5.5</v>
      </c>
      <c r="S2173">
        <v>5500000</v>
      </c>
      <c r="T2173">
        <v>2004</v>
      </c>
      <c r="U2173">
        <v>7.9</v>
      </c>
      <c r="V2173" s="3">
        <f t="shared" si="127"/>
        <v>-1.8702420000000002</v>
      </c>
      <c r="W2173" s="3"/>
    </row>
    <row r="2174" spans="1:23" x14ac:dyDescent="0.3">
      <c r="A2174" t="s">
        <v>9</v>
      </c>
      <c r="B2174" t="s">
        <v>1635</v>
      </c>
      <c r="C2174">
        <v>91</v>
      </c>
      <c r="D2174">
        <v>124494</v>
      </c>
      <c r="E2174" s="3">
        <f t="shared" si="125"/>
        <v>0.12449399999999999</v>
      </c>
      <c r="F2174" t="s">
        <v>171</v>
      </c>
      <c r="G2174" t="s">
        <v>134</v>
      </c>
      <c r="H2174" t="s">
        <v>205</v>
      </c>
      <c r="I2174" t="s">
        <v>356</v>
      </c>
      <c r="J2174" t="s">
        <v>1798</v>
      </c>
      <c r="K2174" t="s">
        <v>1787</v>
      </c>
      <c r="N2174" t="s">
        <v>3970</v>
      </c>
      <c r="O2174" t="s">
        <v>12</v>
      </c>
      <c r="P2174" t="s">
        <v>13</v>
      </c>
      <c r="Q2174" t="s">
        <v>14</v>
      </c>
      <c r="R2174" s="3">
        <f t="shared" si="126"/>
        <v>2</v>
      </c>
      <c r="S2174">
        <v>2000000</v>
      </c>
      <c r="T2174">
        <v>1998</v>
      </c>
      <c r="U2174">
        <v>6.7</v>
      </c>
      <c r="V2174" s="3">
        <f t="shared" si="127"/>
        <v>-1.8755060000000001</v>
      </c>
      <c r="W2174" s="3"/>
    </row>
    <row r="2175" spans="1:23" x14ac:dyDescent="0.3">
      <c r="A2175" t="s">
        <v>9</v>
      </c>
      <c r="B2175" t="s">
        <v>559</v>
      </c>
      <c r="C2175">
        <v>97</v>
      </c>
      <c r="D2175">
        <v>8111360</v>
      </c>
      <c r="E2175" s="3">
        <f t="shared" si="125"/>
        <v>8.1113599999999995</v>
      </c>
      <c r="F2175" t="s">
        <v>1792</v>
      </c>
      <c r="G2175" t="s">
        <v>356</v>
      </c>
      <c r="H2175" t="s">
        <v>918</v>
      </c>
      <c r="N2175" t="s">
        <v>3971</v>
      </c>
      <c r="O2175" t="s">
        <v>12</v>
      </c>
      <c r="P2175" t="s">
        <v>17</v>
      </c>
      <c r="Q2175" t="s">
        <v>90</v>
      </c>
      <c r="R2175" s="3">
        <f t="shared" si="126"/>
        <v>10</v>
      </c>
      <c r="S2175">
        <v>10000000</v>
      </c>
      <c r="T2175">
        <v>2002</v>
      </c>
      <c r="U2175">
        <v>7.4</v>
      </c>
      <c r="V2175" s="3">
        <f t="shared" si="127"/>
        <v>-1.8886400000000005</v>
      </c>
      <c r="W2175" s="3"/>
    </row>
    <row r="2176" spans="1:23" x14ac:dyDescent="0.3">
      <c r="A2176" t="s">
        <v>9</v>
      </c>
      <c r="B2176" t="s">
        <v>1083</v>
      </c>
      <c r="C2176">
        <v>101</v>
      </c>
      <c r="D2176">
        <v>14108518</v>
      </c>
      <c r="E2176" s="3">
        <f t="shared" si="125"/>
        <v>14.108518</v>
      </c>
      <c r="F2176" t="s">
        <v>205</v>
      </c>
      <c r="G2176" t="s">
        <v>356</v>
      </c>
      <c r="H2176" t="s">
        <v>1788</v>
      </c>
      <c r="N2176" t="s">
        <v>3972</v>
      </c>
      <c r="O2176" t="s">
        <v>12</v>
      </c>
      <c r="P2176" t="s">
        <v>13</v>
      </c>
      <c r="Q2176" t="s">
        <v>14</v>
      </c>
      <c r="R2176" s="3">
        <f t="shared" si="126"/>
        <v>16</v>
      </c>
      <c r="S2176">
        <v>16000000</v>
      </c>
      <c r="T2176">
        <v>2003</v>
      </c>
      <c r="U2176">
        <v>5.7</v>
      </c>
      <c r="V2176" s="3">
        <f t="shared" si="127"/>
        <v>-1.8914819999999999</v>
      </c>
      <c r="W2176" s="3"/>
    </row>
    <row r="2177" spans="1:23" x14ac:dyDescent="0.3">
      <c r="A2177" t="s">
        <v>9</v>
      </c>
      <c r="B2177" t="s">
        <v>512</v>
      </c>
      <c r="C2177">
        <v>99</v>
      </c>
      <c r="D2177">
        <v>38105077</v>
      </c>
      <c r="E2177" s="3">
        <f t="shared" si="125"/>
        <v>38.105077000000001</v>
      </c>
      <c r="F2177" t="s">
        <v>171</v>
      </c>
      <c r="G2177" t="s">
        <v>1792</v>
      </c>
      <c r="H2177" t="s">
        <v>918</v>
      </c>
      <c r="N2177" t="s">
        <v>3973</v>
      </c>
      <c r="O2177" t="s">
        <v>12</v>
      </c>
      <c r="P2177" t="s">
        <v>13</v>
      </c>
      <c r="Q2177" t="s">
        <v>90</v>
      </c>
      <c r="R2177" s="3">
        <f t="shared" si="126"/>
        <v>40</v>
      </c>
      <c r="S2177">
        <v>40000000</v>
      </c>
      <c r="T2177">
        <v>2009</v>
      </c>
      <c r="U2177">
        <v>6.4</v>
      </c>
      <c r="V2177" s="3">
        <f t="shared" si="127"/>
        <v>-1.8949229999999986</v>
      </c>
      <c r="W2177" s="3"/>
    </row>
    <row r="2178" spans="1:23" x14ac:dyDescent="0.3">
      <c r="A2178" t="s">
        <v>9</v>
      </c>
      <c r="B2178" t="s">
        <v>1510</v>
      </c>
      <c r="C2178">
        <v>90</v>
      </c>
      <c r="D2178">
        <v>99147</v>
      </c>
      <c r="E2178" s="3">
        <f t="shared" ref="E2178:E2241" si="128">D2178/1000000</f>
        <v>9.9146999999999999E-2</v>
      </c>
      <c r="F2178" t="s">
        <v>356</v>
      </c>
      <c r="N2178" t="s">
        <v>3974</v>
      </c>
      <c r="O2178" t="s">
        <v>12</v>
      </c>
      <c r="P2178" t="s">
        <v>13</v>
      </c>
      <c r="Q2178" t="s">
        <v>90</v>
      </c>
      <c r="R2178" s="3">
        <f t="shared" ref="R2178:R2241" si="129">S2178/1000000</f>
        <v>2</v>
      </c>
      <c r="S2178">
        <v>2000000</v>
      </c>
      <c r="T2178">
        <v>1998</v>
      </c>
      <c r="U2178">
        <v>6.2</v>
      </c>
      <c r="V2178" s="3">
        <f t="shared" ref="V2178:V2241" si="130">E2178-R2178</f>
        <v>-1.9008529999999999</v>
      </c>
      <c r="W2178" s="3"/>
    </row>
    <row r="2179" spans="1:23" x14ac:dyDescent="0.3">
      <c r="A2179" t="s">
        <v>9</v>
      </c>
      <c r="B2179" t="s">
        <v>499</v>
      </c>
      <c r="C2179">
        <v>103</v>
      </c>
      <c r="D2179">
        <v>3093491</v>
      </c>
      <c r="E2179" s="3">
        <f t="shared" si="128"/>
        <v>3.0934910000000002</v>
      </c>
      <c r="F2179" t="s">
        <v>1793</v>
      </c>
      <c r="G2179" t="s">
        <v>356</v>
      </c>
      <c r="N2179" t="s">
        <v>3975</v>
      </c>
      <c r="O2179" t="s">
        <v>12</v>
      </c>
      <c r="P2179" t="s">
        <v>13</v>
      </c>
      <c r="Q2179" t="s">
        <v>90</v>
      </c>
      <c r="R2179" s="3">
        <f t="shared" si="129"/>
        <v>5</v>
      </c>
      <c r="S2179">
        <v>5000000</v>
      </c>
      <c r="T2179">
        <v>2014</v>
      </c>
      <c r="U2179">
        <v>6.6</v>
      </c>
      <c r="V2179" s="3">
        <f t="shared" si="130"/>
        <v>-1.9065089999999998</v>
      </c>
      <c r="W2179" s="3"/>
    </row>
    <row r="2180" spans="1:23" x14ac:dyDescent="0.3">
      <c r="A2180" t="s">
        <v>9</v>
      </c>
      <c r="B2180" t="s">
        <v>1650</v>
      </c>
      <c r="C2180">
        <v>105</v>
      </c>
      <c r="D2180">
        <v>92401</v>
      </c>
      <c r="E2180" s="3">
        <f t="shared" si="128"/>
        <v>9.2400999999999997E-2</v>
      </c>
      <c r="F2180" t="s">
        <v>620</v>
      </c>
      <c r="G2180" t="s">
        <v>918</v>
      </c>
      <c r="N2180" t="s">
        <v>3976</v>
      </c>
      <c r="O2180" t="s">
        <v>12</v>
      </c>
      <c r="P2180" t="s">
        <v>13</v>
      </c>
      <c r="Q2180" t="s">
        <v>90</v>
      </c>
      <c r="R2180" s="3">
        <f t="shared" si="129"/>
        <v>2</v>
      </c>
      <c r="S2180">
        <v>2000000</v>
      </c>
      <c r="T2180">
        <v>2010</v>
      </c>
      <c r="U2180">
        <v>6.3</v>
      </c>
      <c r="V2180" s="3">
        <f t="shared" si="130"/>
        <v>-1.907599</v>
      </c>
      <c r="W2180" s="3"/>
    </row>
    <row r="2181" spans="1:23" x14ac:dyDescent="0.3">
      <c r="A2181" t="s">
        <v>9</v>
      </c>
      <c r="B2181" t="s">
        <v>433</v>
      </c>
      <c r="C2181">
        <v>95</v>
      </c>
      <c r="D2181">
        <v>38087756</v>
      </c>
      <c r="E2181" s="3">
        <f t="shared" si="128"/>
        <v>38.087755999999999</v>
      </c>
      <c r="F2181" t="s">
        <v>205</v>
      </c>
      <c r="G2181" t="s">
        <v>1789</v>
      </c>
      <c r="N2181" t="s">
        <v>3977</v>
      </c>
      <c r="O2181" t="s">
        <v>12</v>
      </c>
      <c r="P2181" t="s">
        <v>13</v>
      </c>
      <c r="Q2181" t="s">
        <v>24</v>
      </c>
      <c r="R2181" s="3">
        <f t="shared" si="129"/>
        <v>40</v>
      </c>
      <c r="S2181">
        <v>40000000</v>
      </c>
      <c r="T2181">
        <v>1994</v>
      </c>
      <c r="U2181">
        <v>5.2</v>
      </c>
      <c r="V2181" s="3">
        <f t="shared" si="130"/>
        <v>-1.9122440000000012</v>
      </c>
      <c r="W2181" s="3"/>
    </row>
    <row r="2182" spans="1:23" x14ac:dyDescent="0.3">
      <c r="A2182" t="s">
        <v>9</v>
      </c>
      <c r="B2182" t="s">
        <v>975</v>
      </c>
      <c r="C2182">
        <v>68</v>
      </c>
      <c r="D2182">
        <v>18081626</v>
      </c>
      <c r="E2182" s="3">
        <f t="shared" si="128"/>
        <v>18.081626</v>
      </c>
      <c r="F2182" t="s">
        <v>1790</v>
      </c>
      <c r="G2182" t="s">
        <v>1789</v>
      </c>
      <c r="H2182" t="s">
        <v>1786</v>
      </c>
      <c r="I2182" t="s">
        <v>1796</v>
      </c>
      <c r="N2182" t="s">
        <v>3978</v>
      </c>
      <c r="O2182" t="s">
        <v>12</v>
      </c>
      <c r="P2182" t="s">
        <v>13</v>
      </c>
      <c r="Q2182" t="s">
        <v>52</v>
      </c>
      <c r="R2182" s="3">
        <f t="shared" si="129"/>
        <v>20</v>
      </c>
      <c r="S2182">
        <v>20000000</v>
      </c>
      <c r="T2182">
        <v>2005</v>
      </c>
      <c r="U2182">
        <v>6.4</v>
      </c>
      <c r="V2182" s="3">
        <f t="shared" si="130"/>
        <v>-1.918374</v>
      </c>
      <c r="W2182" s="3"/>
    </row>
    <row r="2183" spans="1:23" x14ac:dyDescent="0.3">
      <c r="A2183" t="s">
        <v>9</v>
      </c>
      <c r="B2183" t="s">
        <v>1070</v>
      </c>
      <c r="C2183">
        <v>89</v>
      </c>
      <c r="D2183">
        <v>8070311</v>
      </c>
      <c r="E2183" s="3">
        <f t="shared" si="128"/>
        <v>8.0703110000000002</v>
      </c>
      <c r="F2183" t="s">
        <v>205</v>
      </c>
      <c r="G2183" t="s">
        <v>1788</v>
      </c>
      <c r="N2183" t="s">
        <v>3979</v>
      </c>
      <c r="O2183" t="s">
        <v>12</v>
      </c>
      <c r="P2183" t="s">
        <v>13</v>
      </c>
      <c r="Q2183" t="s">
        <v>24</v>
      </c>
      <c r="R2183" s="3">
        <f t="shared" si="129"/>
        <v>10</v>
      </c>
      <c r="S2183">
        <v>10000000</v>
      </c>
      <c r="T2183">
        <v>2004</v>
      </c>
      <c r="U2183">
        <v>5.3</v>
      </c>
      <c r="V2183" s="3">
        <f t="shared" si="130"/>
        <v>-1.9296889999999998</v>
      </c>
      <c r="W2183" s="3"/>
    </row>
    <row r="2184" spans="1:23" x14ac:dyDescent="0.3">
      <c r="A2184" t="s">
        <v>9</v>
      </c>
      <c r="B2184" t="s">
        <v>503</v>
      </c>
      <c r="C2184">
        <v>108</v>
      </c>
      <c r="D2184">
        <v>13060843</v>
      </c>
      <c r="E2184" s="3">
        <f t="shared" si="128"/>
        <v>13.060843</v>
      </c>
      <c r="F2184" t="s">
        <v>356</v>
      </c>
      <c r="N2184" t="s">
        <v>3980</v>
      </c>
      <c r="O2184" t="s">
        <v>12</v>
      </c>
      <c r="P2184" t="s">
        <v>13</v>
      </c>
      <c r="Q2184" t="s">
        <v>90</v>
      </c>
      <c r="R2184" s="3">
        <f t="shared" si="129"/>
        <v>15</v>
      </c>
      <c r="S2184">
        <v>15000000</v>
      </c>
      <c r="T2184">
        <v>2002</v>
      </c>
      <c r="U2184">
        <v>7.7</v>
      </c>
      <c r="V2184" s="3">
        <f t="shared" si="130"/>
        <v>-1.9391569999999998</v>
      </c>
      <c r="W2184" s="3"/>
    </row>
    <row r="2185" spans="1:23" x14ac:dyDescent="0.3">
      <c r="A2185" t="s">
        <v>9</v>
      </c>
      <c r="B2185" t="s">
        <v>1665</v>
      </c>
      <c r="C2185">
        <v>90</v>
      </c>
      <c r="D2185">
        <v>52166</v>
      </c>
      <c r="E2185" s="3">
        <f t="shared" si="128"/>
        <v>5.2165999999999997E-2</v>
      </c>
      <c r="F2185" t="s">
        <v>356</v>
      </c>
      <c r="N2185" t="s">
        <v>3981</v>
      </c>
      <c r="O2185" t="s">
        <v>12</v>
      </c>
      <c r="P2185" t="s">
        <v>13</v>
      </c>
      <c r="Q2185" t="s">
        <v>90</v>
      </c>
      <c r="R2185" s="3">
        <f t="shared" si="129"/>
        <v>2</v>
      </c>
      <c r="S2185">
        <v>2000000</v>
      </c>
      <c r="T2185">
        <v>2008</v>
      </c>
      <c r="U2185">
        <v>6.7</v>
      </c>
      <c r="V2185" s="3">
        <f t="shared" si="130"/>
        <v>-1.9478340000000001</v>
      </c>
      <c r="W2185" s="3"/>
    </row>
    <row r="2186" spans="1:23" x14ac:dyDescent="0.3">
      <c r="A2186" t="s">
        <v>9</v>
      </c>
      <c r="B2186" t="s">
        <v>35</v>
      </c>
      <c r="C2186">
        <v>108</v>
      </c>
      <c r="D2186">
        <v>3049135</v>
      </c>
      <c r="E2186" s="3">
        <f t="shared" si="128"/>
        <v>3.0491350000000002</v>
      </c>
      <c r="F2186" t="s">
        <v>1793</v>
      </c>
      <c r="G2186" t="s">
        <v>1792</v>
      </c>
      <c r="H2186" t="s">
        <v>356</v>
      </c>
      <c r="I2186" t="s">
        <v>1788</v>
      </c>
      <c r="J2186" t="s">
        <v>918</v>
      </c>
      <c r="N2186" t="s">
        <v>3982</v>
      </c>
      <c r="O2186" t="s">
        <v>12</v>
      </c>
      <c r="P2186" t="s">
        <v>36</v>
      </c>
      <c r="Q2186" t="s">
        <v>90</v>
      </c>
      <c r="R2186" s="3">
        <f t="shared" si="129"/>
        <v>5</v>
      </c>
      <c r="S2186">
        <v>5000000</v>
      </c>
      <c r="T2186">
        <v>1994</v>
      </c>
      <c r="U2186">
        <v>7.4</v>
      </c>
      <c r="V2186" s="3">
        <f t="shared" si="130"/>
        <v>-1.9508649999999998</v>
      </c>
      <c r="W2186" s="3"/>
    </row>
    <row r="2187" spans="1:23" x14ac:dyDescent="0.3">
      <c r="A2187" t="s">
        <v>9</v>
      </c>
      <c r="B2187" t="s">
        <v>540</v>
      </c>
      <c r="C2187">
        <v>108</v>
      </c>
      <c r="D2187">
        <v>548712</v>
      </c>
      <c r="E2187" s="3">
        <f t="shared" si="128"/>
        <v>0.54871199999999998</v>
      </c>
      <c r="F2187" t="s">
        <v>356</v>
      </c>
      <c r="G2187" t="s">
        <v>1788</v>
      </c>
      <c r="N2187" t="s">
        <v>3983</v>
      </c>
      <c r="O2187" t="s">
        <v>12</v>
      </c>
      <c r="P2187" t="s">
        <v>13</v>
      </c>
      <c r="Q2187" t="s">
        <v>90</v>
      </c>
      <c r="R2187" s="3">
        <f t="shared" si="129"/>
        <v>2.5</v>
      </c>
      <c r="S2187">
        <v>2500000</v>
      </c>
      <c r="T2187">
        <v>2003</v>
      </c>
      <c r="U2187">
        <v>6.9</v>
      </c>
      <c r="V2187" s="3">
        <f t="shared" si="130"/>
        <v>-1.9512879999999999</v>
      </c>
      <c r="W2187" s="3"/>
    </row>
    <row r="2188" spans="1:23" x14ac:dyDescent="0.3">
      <c r="A2188" t="s">
        <v>9</v>
      </c>
      <c r="B2188" t="s">
        <v>1136</v>
      </c>
      <c r="C2188">
        <v>111</v>
      </c>
      <c r="D2188">
        <v>13034417</v>
      </c>
      <c r="E2188" s="3">
        <f t="shared" si="128"/>
        <v>13.034416999999999</v>
      </c>
      <c r="F2188" t="s">
        <v>356</v>
      </c>
      <c r="G2188" t="s">
        <v>1797</v>
      </c>
      <c r="N2188" t="s">
        <v>3984</v>
      </c>
      <c r="O2188" t="s">
        <v>12</v>
      </c>
      <c r="P2188" t="s">
        <v>13</v>
      </c>
      <c r="Q2188" t="s">
        <v>14</v>
      </c>
      <c r="R2188" s="3">
        <f t="shared" si="129"/>
        <v>15</v>
      </c>
      <c r="S2188">
        <v>15000000</v>
      </c>
      <c r="T2188">
        <v>2009</v>
      </c>
      <c r="U2188">
        <v>6.9</v>
      </c>
      <c r="V2188" s="3">
        <f t="shared" si="130"/>
        <v>-1.9655830000000005</v>
      </c>
      <c r="W2188" s="3"/>
    </row>
    <row r="2189" spans="1:23" x14ac:dyDescent="0.3">
      <c r="A2189" t="s">
        <v>9</v>
      </c>
      <c r="B2189" t="s">
        <v>1045</v>
      </c>
      <c r="C2189">
        <v>95</v>
      </c>
      <c r="D2189">
        <v>1028658</v>
      </c>
      <c r="E2189" s="3">
        <f t="shared" si="128"/>
        <v>1.0286580000000001</v>
      </c>
      <c r="F2189" t="s">
        <v>356</v>
      </c>
      <c r="G2189" t="s">
        <v>1796</v>
      </c>
      <c r="H2189" t="s">
        <v>918</v>
      </c>
      <c r="N2189" t="s">
        <v>3985</v>
      </c>
      <c r="O2189" t="s">
        <v>12</v>
      </c>
      <c r="P2189" t="s">
        <v>374</v>
      </c>
      <c r="Q2189" t="s">
        <v>90</v>
      </c>
      <c r="R2189" s="3">
        <f t="shared" si="129"/>
        <v>3</v>
      </c>
      <c r="S2189">
        <v>3000000</v>
      </c>
      <c r="T2189">
        <v>2010</v>
      </c>
      <c r="U2189">
        <v>7</v>
      </c>
      <c r="V2189" s="3">
        <f t="shared" si="130"/>
        <v>-1.9713419999999999</v>
      </c>
      <c r="W2189" s="3"/>
    </row>
    <row r="2190" spans="1:23" x14ac:dyDescent="0.3">
      <c r="A2190" t="s">
        <v>9</v>
      </c>
      <c r="B2190" t="s">
        <v>1071</v>
      </c>
      <c r="C2190">
        <v>126</v>
      </c>
      <c r="D2190">
        <v>13005485</v>
      </c>
      <c r="E2190" s="3">
        <f t="shared" si="128"/>
        <v>13.005485</v>
      </c>
      <c r="F2190" t="s">
        <v>356</v>
      </c>
      <c r="N2190" t="s">
        <v>3986</v>
      </c>
      <c r="O2190" t="s">
        <v>12</v>
      </c>
      <c r="P2190" t="s">
        <v>13</v>
      </c>
      <c r="Q2190" t="s">
        <v>90</v>
      </c>
      <c r="R2190" s="3">
        <f t="shared" si="129"/>
        <v>15</v>
      </c>
      <c r="S2190">
        <v>15000000</v>
      </c>
      <c r="T2190">
        <v>2003</v>
      </c>
      <c r="U2190">
        <v>7.6</v>
      </c>
      <c r="V2190" s="3">
        <f t="shared" si="130"/>
        <v>-1.9945149999999998</v>
      </c>
      <c r="W2190" s="3"/>
    </row>
    <row r="2191" spans="1:23" x14ac:dyDescent="0.3">
      <c r="A2191" t="s">
        <v>9</v>
      </c>
      <c r="B2191" t="s">
        <v>1639</v>
      </c>
      <c r="C2191">
        <v>119</v>
      </c>
      <c r="D2191">
        <v>4958</v>
      </c>
      <c r="E2191" s="3">
        <f t="shared" si="128"/>
        <v>4.9579999999999997E-3</v>
      </c>
      <c r="F2191" t="s">
        <v>171</v>
      </c>
      <c r="G2191" t="s">
        <v>1792</v>
      </c>
      <c r="H2191" t="s">
        <v>356</v>
      </c>
      <c r="N2191" t="s">
        <v>3987</v>
      </c>
      <c r="O2191" t="s">
        <v>12</v>
      </c>
      <c r="P2191" t="s">
        <v>756</v>
      </c>
      <c r="Q2191" t="s">
        <v>90</v>
      </c>
      <c r="R2191" s="3">
        <f t="shared" si="129"/>
        <v>2</v>
      </c>
      <c r="S2191">
        <v>2000000</v>
      </c>
      <c r="T2191">
        <v>2008</v>
      </c>
      <c r="U2191">
        <v>7.8</v>
      </c>
      <c r="V2191" s="3">
        <f t="shared" si="130"/>
        <v>-1.995042</v>
      </c>
      <c r="W2191" s="3"/>
    </row>
    <row r="2192" spans="1:23" x14ac:dyDescent="0.3">
      <c r="A2192" t="s">
        <v>111</v>
      </c>
      <c r="B2192" t="s">
        <v>1641</v>
      </c>
      <c r="C2192">
        <v>106</v>
      </c>
      <c r="D2192">
        <v>2436</v>
      </c>
      <c r="E2192" s="3">
        <f t="shared" si="128"/>
        <v>2.4359999999999998E-3</v>
      </c>
      <c r="F2192" t="s">
        <v>205</v>
      </c>
      <c r="G2192" t="s">
        <v>1786</v>
      </c>
      <c r="H2192" t="s">
        <v>1791</v>
      </c>
      <c r="I2192" t="s">
        <v>1787</v>
      </c>
      <c r="N2192" t="s">
        <v>3988</v>
      </c>
      <c r="O2192" t="s">
        <v>12</v>
      </c>
      <c r="P2192" t="s">
        <v>13</v>
      </c>
      <c r="Q2192" t="s">
        <v>482</v>
      </c>
      <c r="R2192" s="3">
        <f t="shared" si="129"/>
        <v>2</v>
      </c>
      <c r="S2192">
        <v>2000000</v>
      </c>
      <c r="T2192">
        <v>2012</v>
      </c>
      <c r="U2192">
        <v>5.7</v>
      </c>
      <c r="V2192" s="3">
        <f t="shared" si="130"/>
        <v>-1.9975639999999999</v>
      </c>
      <c r="W2192" s="3"/>
    </row>
    <row r="2193" spans="1:23" x14ac:dyDescent="0.3">
      <c r="A2193" t="s">
        <v>9</v>
      </c>
      <c r="B2193" t="s">
        <v>1019</v>
      </c>
      <c r="C2193">
        <v>110</v>
      </c>
      <c r="D2193">
        <v>13998282</v>
      </c>
      <c r="E2193" s="3">
        <f t="shared" si="128"/>
        <v>13.998282</v>
      </c>
      <c r="F2193" t="s">
        <v>171</v>
      </c>
      <c r="G2193" t="s">
        <v>356</v>
      </c>
      <c r="H2193" t="s">
        <v>1786</v>
      </c>
      <c r="I2193" t="s">
        <v>1796</v>
      </c>
      <c r="J2193" t="s">
        <v>918</v>
      </c>
      <c r="N2193" t="s">
        <v>3989</v>
      </c>
      <c r="O2193" t="s">
        <v>12</v>
      </c>
      <c r="P2193" t="s">
        <v>13</v>
      </c>
      <c r="Q2193" t="s">
        <v>14</v>
      </c>
      <c r="R2193" s="3">
        <f t="shared" si="129"/>
        <v>16</v>
      </c>
      <c r="S2193">
        <v>16000000</v>
      </c>
      <c r="T2193">
        <v>2014</v>
      </c>
      <c r="U2193">
        <v>3.1</v>
      </c>
      <c r="V2193" s="3">
        <f t="shared" si="130"/>
        <v>-2.0017180000000003</v>
      </c>
      <c r="W2193" s="3"/>
    </row>
    <row r="2194" spans="1:23" x14ac:dyDescent="0.3">
      <c r="A2194" t="s">
        <v>9</v>
      </c>
      <c r="B2194" t="s">
        <v>1199</v>
      </c>
      <c r="C2194">
        <v>104</v>
      </c>
      <c r="D2194">
        <v>10996440</v>
      </c>
      <c r="E2194" s="3">
        <f t="shared" si="128"/>
        <v>10.99644</v>
      </c>
      <c r="F2194" t="s">
        <v>134</v>
      </c>
      <c r="G2194" t="s">
        <v>356</v>
      </c>
      <c r="H2194" t="s">
        <v>1787</v>
      </c>
      <c r="N2194" t="s">
        <v>3990</v>
      </c>
      <c r="O2194" t="s">
        <v>12</v>
      </c>
      <c r="P2194" t="s">
        <v>13</v>
      </c>
      <c r="Q2194" t="s">
        <v>24</v>
      </c>
      <c r="R2194" s="3">
        <f t="shared" si="129"/>
        <v>13</v>
      </c>
      <c r="S2194">
        <v>13000000</v>
      </c>
      <c r="T2194">
        <v>2006</v>
      </c>
      <c r="U2194">
        <v>6.3</v>
      </c>
      <c r="V2194" s="3">
        <f t="shared" si="130"/>
        <v>-2.0035600000000002</v>
      </c>
      <c r="W2194" s="3"/>
    </row>
    <row r="2195" spans="1:23" x14ac:dyDescent="0.3">
      <c r="A2195" t="s">
        <v>9</v>
      </c>
      <c r="B2195" t="s">
        <v>836</v>
      </c>
      <c r="C2195">
        <v>114</v>
      </c>
      <c r="D2195">
        <v>25977365</v>
      </c>
      <c r="E2195" s="3">
        <f t="shared" si="128"/>
        <v>25.977364999999999</v>
      </c>
      <c r="F2195" t="s">
        <v>1792</v>
      </c>
      <c r="G2195" t="s">
        <v>356</v>
      </c>
      <c r="H2195" t="s">
        <v>1796</v>
      </c>
      <c r="I2195" t="s">
        <v>918</v>
      </c>
      <c r="N2195" t="s">
        <v>3991</v>
      </c>
      <c r="O2195" t="s">
        <v>12</v>
      </c>
      <c r="P2195" t="s">
        <v>13</v>
      </c>
      <c r="Q2195" t="s">
        <v>90</v>
      </c>
      <c r="R2195" s="3">
        <f t="shared" si="129"/>
        <v>28</v>
      </c>
      <c r="S2195">
        <v>28000000</v>
      </c>
      <c r="T2195">
        <v>2014</v>
      </c>
      <c r="U2195">
        <v>6.5</v>
      </c>
      <c r="V2195" s="3">
        <f t="shared" si="130"/>
        <v>-2.0226350000000011</v>
      </c>
      <c r="W2195" s="3"/>
    </row>
    <row r="2196" spans="1:23" x14ac:dyDescent="0.3">
      <c r="A2196" t="s">
        <v>9</v>
      </c>
      <c r="B2196" t="s">
        <v>1094</v>
      </c>
      <c r="C2196">
        <v>91</v>
      </c>
      <c r="D2196">
        <v>13571817</v>
      </c>
      <c r="E2196" s="3">
        <f t="shared" si="128"/>
        <v>13.571816999999999</v>
      </c>
      <c r="F2196" t="s">
        <v>205</v>
      </c>
      <c r="G2196" t="s">
        <v>356</v>
      </c>
      <c r="H2196" t="s">
        <v>1788</v>
      </c>
      <c r="I2196" t="s">
        <v>1797</v>
      </c>
      <c r="N2196" t="s">
        <v>3992</v>
      </c>
      <c r="O2196" t="s">
        <v>12</v>
      </c>
      <c r="P2196" t="s">
        <v>13</v>
      </c>
      <c r="Q2196" t="s">
        <v>14</v>
      </c>
      <c r="R2196" s="3">
        <f t="shared" si="129"/>
        <v>15.6</v>
      </c>
      <c r="S2196">
        <v>15600000</v>
      </c>
      <c r="T2196">
        <v>2002</v>
      </c>
      <c r="U2196">
        <v>4.5</v>
      </c>
      <c r="V2196" s="3">
        <f t="shared" si="130"/>
        <v>-2.0281830000000003</v>
      </c>
      <c r="W2196" s="3"/>
    </row>
    <row r="2197" spans="1:23" x14ac:dyDescent="0.3">
      <c r="A2197" t="s">
        <v>9</v>
      </c>
      <c r="B2197" t="s">
        <v>366</v>
      </c>
      <c r="C2197">
        <v>117</v>
      </c>
      <c r="D2197">
        <v>24944213</v>
      </c>
      <c r="E2197" s="3">
        <f t="shared" si="128"/>
        <v>24.944213000000001</v>
      </c>
      <c r="F2197" t="s">
        <v>205</v>
      </c>
      <c r="G2197" t="s">
        <v>1797</v>
      </c>
      <c r="N2197" t="s">
        <v>3993</v>
      </c>
      <c r="O2197" t="s">
        <v>12</v>
      </c>
      <c r="P2197" t="s">
        <v>13</v>
      </c>
      <c r="Q2197" t="s">
        <v>14</v>
      </c>
      <c r="R2197" s="3">
        <f t="shared" si="129"/>
        <v>27</v>
      </c>
      <c r="S2197">
        <v>27000000</v>
      </c>
      <c r="T2197">
        <v>1996</v>
      </c>
      <c r="U2197">
        <v>6.9</v>
      </c>
      <c r="V2197" s="3">
        <f t="shared" si="130"/>
        <v>-2.0557869999999987</v>
      </c>
      <c r="W2197" s="3"/>
    </row>
    <row r="2198" spans="1:23" x14ac:dyDescent="0.3">
      <c r="A2198" t="s">
        <v>9</v>
      </c>
      <c r="B2198" t="s">
        <v>1090</v>
      </c>
      <c r="C2198">
        <v>92</v>
      </c>
      <c r="D2198">
        <v>13922211</v>
      </c>
      <c r="E2198" s="3">
        <f t="shared" si="128"/>
        <v>13.922211000000001</v>
      </c>
      <c r="F2198" t="s">
        <v>205</v>
      </c>
      <c r="N2198" t="s">
        <v>3994</v>
      </c>
      <c r="O2198" t="s">
        <v>12</v>
      </c>
      <c r="P2198" t="s">
        <v>13</v>
      </c>
      <c r="Q2198" t="s">
        <v>90</v>
      </c>
      <c r="R2198" s="3">
        <f t="shared" si="129"/>
        <v>16</v>
      </c>
      <c r="S2198">
        <v>16000000</v>
      </c>
      <c r="T2198">
        <v>2004</v>
      </c>
      <c r="U2198">
        <v>4.4000000000000004</v>
      </c>
      <c r="V2198" s="3">
        <f t="shared" si="130"/>
        <v>-2.0777889999999992</v>
      </c>
      <c r="W2198" s="3"/>
    </row>
    <row r="2199" spans="1:23" x14ac:dyDescent="0.3">
      <c r="A2199" t="s">
        <v>9</v>
      </c>
      <c r="B2199" t="s">
        <v>1569</v>
      </c>
      <c r="C2199">
        <v>99</v>
      </c>
      <c r="D2199">
        <v>104257</v>
      </c>
      <c r="E2199" s="3">
        <f t="shared" si="128"/>
        <v>0.104257</v>
      </c>
      <c r="F2199" t="s">
        <v>205</v>
      </c>
      <c r="G2199" t="s">
        <v>1798</v>
      </c>
      <c r="N2199" t="s">
        <v>3995</v>
      </c>
      <c r="O2199" t="s">
        <v>12</v>
      </c>
      <c r="P2199" t="s">
        <v>17</v>
      </c>
      <c r="Q2199" t="s">
        <v>90</v>
      </c>
      <c r="R2199" s="3">
        <f t="shared" si="129"/>
        <v>2.2000000000000002</v>
      </c>
      <c r="S2199">
        <v>2200000</v>
      </c>
      <c r="T2199">
        <v>1999</v>
      </c>
      <c r="U2199">
        <v>7.1</v>
      </c>
      <c r="V2199" s="3">
        <f t="shared" si="130"/>
        <v>-2.0957430000000001</v>
      </c>
      <c r="W2199" s="3"/>
    </row>
    <row r="2200" spans="1:23" x14ac:dyDescent="0.3">
      <c r="A2200" t="s">
        <v>9</v>
      </c>
      <c r="B2200" t="s">
        <v>98</v>
      </c>
      <c r="C2200">
        <v>96</v>
      </c>
      <c r="D2200">
        <v>322157</v>
      </c>
      <c r="E2200" s="3">
        <f t="shared" si="128"/>
        <v>0.32215700000000003</v>
      </c>
      <c r="F2200" t="s">
        <v>205</v>
      </c>
      <c r="G2200" t="s">
        <v>1792</v>
      </c>
      <c r="H2200" t="s">
        <v>356</v>
      </c>
      <c r="N2200" t="s">
        <v>3996</v>
      </c>
      <c r="O2200" t="s">
        <v>12</v>
      </c>
      <c r="P2200" t="s">
        <v>13</v>
      </c>
      <c r="Q2200" t="s">
        <v>90</v>
      </c>
      <c r="R2200" s="3">
        <f t="shared" si="129"/>
        <v>2.5</v>
      </c>
      <c r="S2200">
        <v>2500000</v>
      </c>
      <c r="T2200">
        <v>2010</v>
      </c>
      <c r="U2200">
        <v>6.8</v>
      </c>
      <c r="V2200" s="3">
        <f t="shared" si="130"/>
        <v>-2.1778430000000002</v>
      </c>
      <c r="W2200" s="3"/>
    </row>
    <row r="2201" spans="1:23" x14ac:dyDescent="0.3">
      <c r="A2201" t="s">
        <v>9</v>
      </c>
      <c r="B2201" t="s">
        <v>442</v>
      </c>
      <c r="C2201">
        <v>126</v>
      </c>
      <c r="D2201">
        <v>17804273</v>
      </c>
      <c r="E2201" s="3">
        <f t="shared" si="128"/>
        <v>17.804272999999998</v>
      </c>
      <c r="F2201" t="s">
        <v>356</v>
      </c>
      <c r="G2201" t="s">
        <v>918</v>
      </c>
      <c r="N2201" t="s">
        <v>3997</v>
      </c>
      <c r="O2201" t="s">
        <v>12</v>
      </c>
      <c r="P2201" t="s">
        <v>13</v>
      </c>
      <c r="Q2201" t="s">
        <v>90</v>
      </c>
      <c r="R2201" s="3">
        <f t="shared" si="129"/>
        <v>20</v>
      </c>
      <c r="S2201">
        <v>20000000</v>
      </c>
      <c r="T2201">
        <v>2000</v>
      </c>
      <c r="U2201">
        <v>7</v>
      </c>
      <c r="V2201" s="3">
        <f t="shared" si="130"/>
        <v>-2.1957270000000015</v>
      </c>
      <c r="W2201" s="3"/>
    </row>
    <row r="2202" spans="1:23" x14ac:dyDescent="0.3">
      <c r="A2202" t="s">
        <v>9</v>
      </c>
      <c r="B2202" t="s">
        <v>288</v>
      </c>
      <c r="C2202">
        <v>108</v>
      </c>
      <c r="D2202">
        <v>17803796</v>
      </c>
      <c r="E2202" s="3">
        <f t="shared" si="128"/>
        <v>17.803795999999998</v>
      </c>
      <c r="F2202" t="s">
        <v>205</v>
      </c>
      <c r="N2202" t="s">
        <v>3998</v>
      </c>
      <c r="O2202" t="s">
        <v>12</v>
      </c>
      <c r="P2202" t="s">
        <v>13</v>
      </c>
      <c r="Q2202" t="s">
        <v>14</v>
      </c>
      <c r="R2202" s="3">
        <f t="shared" si="129"/>
        <v>20</v>
      </c>
      <c r="S2202">
        <v>20000000</v>
      </c>
      <c r="T2202">
        <v>2006</v>
      </c>
      <c r="U2202">
        <v>5.9</v>
      </c>
      <c r="V2202" s="3">
        <f t="shared" si="130"/>
        <v>-2.1962040000000016</v>
      </c>
      <c r="W2202" s="3"/>
    </row>
    <row r="2203" spans="1:23" x14ac:dyDescent="0.3">
      <c r="A2203" t="s">
        <v>9</v>
      </c>
      <c r="B2203" t="s">
        <v>1133</v>
      </c>
      <c r="C2203">
        <v>101</v>
      </c>
      <c r="D2203">
        <v>12801190</v>
      </c>
      <c r="E2203" s="3">
        <f t="shared" si="128"/>
        <v>12.80119</v>
      </c>
      <c r="F2203" t="s">
        <v>171</v>
      </c>
      <c r="G2203" t="s">
        <v>134</v>
      </c>
      <c r="H2203" t="s">
        <v>1786</v>
      </c>
      <c r="I2203" t="s">
        <v>1787</v>
      </c>
      <c r="N2203" t="s">
        <v>3999</v>
      </c>
      <c r="O2203" t="s">
        <v>12</v>
      </c>
      <c r="P2203" t="s">
        <v>13</v>
      </c>
      <c r="Q2203" t="s">
        <v>90</v>
      </c>
      <c r="R2203" s="3">
        <f t="shared" si="129"/>
        <v>15</v>
      </c>
      <c r="S2203">
        <v>15000000</v>
      </c>
      <c r="T2203">
        <v>2000</v>
      </c>
      <c r="U2203">
        <v>4.5999999999999996</v>
      </c>
      <c r="V2203" s="3">
        <f t="shared" si="130"/>
        <v>-2.1988099999999999</v>
      </c>
      <c r="W2203" s="3"/>
    </row>
    <row r="2204" spans="1:23" x14ac:dyDescent="0.3">
      <c r="A2204" t="s">
        <v>9</v>
      </c>
      <c r="B2204" t="s">
        <v>669</v>
      </c>
      <c r="C2204">
        <v>131</v>
      </c>
      <c r="D2204">
        <v>52799004</v>
      </c>
      <c r="E2204" s="3">
        <f t="shared" si="128"/>
        <v>52.799003999999996</v>
      </c>
      <c r="F2204" t="s">
        <v>356</v>
      </c>
      <c r="G2204" t="s">
        <v>1788</v>
      </c>
      <c r="N2204" t="s">
        <v>4000</v>
      </c>
      <c r="O2204" t="s">
        <v>12</v>
      </c>
      <c r="P2204" t="s">
        <v>13</v>
      </c>
      <c r="Q2204" t="s">
        <v>14</v>
      </c>
      <c r="R2204" s="3">
        <f t="shared" si="129"/>
        <v>55</v>
      </c>
      <c r="S2204">
        <v>55000000</v>
      </c>
      <c r="T2204">
        <v>1999</v>
      </c>
      <c r="U2204">
        <v>6.1</v>
      </c>
      <c r="V2204" s="3">
        <f t="shared" si="130"/>
        <v>-2.2009960000000035</v>
      </c>
      <c r="W2204" s="3"/>
    </row>
    <row r="2205" spans="1:23" x14ac:dyDescent="0.3">
      <c r="A2205" t="s">
        <v>9</v>
      </c>
      <c r="B2205" t="s">
        <v>515</v>
      </c>
      <c r="C2205">
        <v>100</v>
      </c>
      <c r="D2205">
        <v>19783777</v>
      </c>
      <c r="E2205" s="3">
        <f t="shared" si="128"/>
        <v>19.783777000000001</v>
      </c>
      <c r="F2205" t="s">
        <v>171</v>
      </c>
      <c r="G2205" t="s">
        <v>1792</v>
      </c>
      <c r="H2205" t="s">
        <v>356</v>
      </c>
      <c r="I2205" t="s">
        <v>918</v>
      </c>
      <c r="N2205" t="s">
        <v>4001</v>
      </c>
      <c r="O2205" t="s">
        <v>12</v>
      </c>
      <c r="P2205" t="s">
        <v>13</v>
      </c>
      <c r="Q2205" t="s">
        <v>90</v>
      </c>
      <c r="R2205" s="3">
        <f t="shared" si="129"/>
        <v>22</v>
      </c>
      <c r="S2205">
        <v>22000000</v>
      </c>
      <c r="T2205">
        <v>2013</v>
      </c>
      <c r="U2205">
        <v>6.5</v>
      </c>
      <c r="V2205" s="3">
        <f t="shared" si="130"/>
        <v>-2.2162229999999994</v>
      </c>
      <c r="W2205" s="3"/>
    </row>
    <row r="2206" spans="1:23" x14ac:dyDescent="0.3">
      <c r="A2206" t="s">
        <v>9</v>
      </c>
      <c r="B2206" t="s">
        <v>1318</v>
      </c>
      <c r="C2206">
        <v>89</v>
      </c>
      <c r="D2206">
        <v>7764027</v>
      </c>
      <c r="E2206" s="3">
        <f t="shared" si="128"/>
        <v>7.7640269999999996</v>
      </c>
      <c r="F2206" t="s">
        <v>205</v>
      </c>
      <c r="G2206" t="s">
        <v>356</v>
      </c>
      <c r="N2206" t="s">
        <v>4002</v>
      </c>
      <c r="O2206" t="s">
        <v>12</v>
      </c>
      <c r="P2206" t="s">
        <v>13</v>
      </c>
      <c r="Q2206" t="s">
        <v>90</v>
      </c>
      <c r="R2206" s="3">
        <f t="shared" si="129"/>
        <v>10</v>
      </c>
      <c r="S2206">
        <v>10000000</v>
      </c>
      <c r="T2206">
        <v>2013</v>
      </c>
      <c r="U2206">
        <v>6.7</v>
      </c>
      <c r="V2206" s="3">
        <f t="shared" si="130"/>
        <v>-2.2359730000000004</v>
      </c>
      <c r="W2206" s="3"/>
    </row>
    <row r="2207" spans="1:23" x14ac:dyDescent="0.3">
      <c r="A2207" t="s">
        <v>9</v>
      </c>
      <c r="B2207" t="s">
        <v>908</v>
      </c>
      <c r="C2207">
        <v>92</v>
      </c>
      <c r="D2207">
        <v>20763013</v>
      </c>
      <c r="E2207" s="3">
        <f t="shared" si="128"/>
        <v>20.763013000000001</v>
      </c>
      <c r="F2207" t="s">
        <v>134</v>
      </c>
      <c r="G2207" t="s">
        <v>620</v>
      </c>
      <c r="H2207" t="s">
        <v>918</v>
      </c>
      <c r="N2207" t="s">
        <v>4003</v>
      </c>
      <c r="O2207" t="s">
        <v>12</v>
      </c>
      <c r="P2207" t="s">
        <v>13</v>
      </c>
      <c r="Q2207" t="s">
        <v>14</v>
      </c>
      <c r="R2207" s="3">
        <f t="shared" si="129"/>
        <v>23</v>
      </c>
      <c r="S2207">
        <v>23000000</v>
      </c>
      <c r="T2207">
        <v>1987</v>
      </c>
      <c r="U2207">
        <v>2.8</v>
      </c>
      <c r="V2207" s="3">
        <f t="shared" si="130"/>
        <v>-2.2369869999999992</v>
      </c>
      <c r="W2207" s="3"/>
    </row>
    <row r="2208" spans="1:23" x14ac:dyDescent="0.3">
      <c r="A2208" t="s">
        <v>9</v>
      </c>
      <c r="B2208" t="s">
        <v>530</v>
      </c>
      <c r="C2208">
        <v>103</v>
      </c>
      <c r="D2208">
        <v>37752931</v>
      </c>
      <c r="E2208" s="3">
        <f t="shared" si="128"/>
        <v>37.752930999999997</v>
      </c>
      <c r="F2208" t="s">
        <v>356</v>
      </c>
      <c r="G2208" t="s">
        <v>1788</v>
      </c>
      <c r="N2208" t="s">
        <v>4004</v>
      </c>
      <c r="O2208" t="s">
        <v>12</v>
      </c>
      <c r="P2208" t="s">
        <v>13</v>
      </c>
      <c r="Q2208" t="s">
        <v>14</v>
      </c>
      <c r="R2208" s="3">
        <f t="shared" si="129"/>
        <v>40</v>
      </c>
      <c r="S2208">
        <v>40000000</v>
      </c>
      <c r="T2208">
        <v>2000</v>
      </c>
      <c r="U2208">
        <v>5.5</v>
      </c>
      <c r="V2208" s="3">
        <f t="shared" si="130"/>
        <v>-2.2470690000000033</v>
      </c>
      <c r="W2208" s="3"/>
    </row>
    <row r="2209" spans="1:23" x14ac:dyDescent="0.3">
      <c r="A2209" t="s">
        <v>9</v>
      </c>
      <c r="B2209" t="s">
        <v>1611</v>
      </c>
      <c r="C2209">
        <v>105</v>
      </c>
      <c r="D2209">
        <v>178739</v>
      </c>
      <c r="E2209" s="3">
        <f t="shared" si="128"/>
        <v>0.17873900000000001</v>
      </c>
      <c r="F2209" t="s">
        <v>356</v>
      </c>
      <c r="G2209" t="s">
        <v>1791</v>
      </c>
      <c r="N2209" t="s">
        <v>4005</v>
      </c>
      <c r="O2209" t="s">
        <v>12</v>
      </c>
      <c r="P2209" t="s">
        <v>13</v>
      </c>
      <c r="Q2209" t="s">
        <v>14</v>
      </c>
      <c r="R2209" s="3">
        <f t="shared" si="129"/>
        <v>2.4500000000000002</v>
      </c>
      <c r="S2209">
        <v>2450000</v>
      </c>
      <c r="T2209">
        <v>2011</v>
      </c>
      <c r="U2209">
        <v>3.9</v>
      </c>
      <c r="V2209" s="3">
        <f t="shared" si="130"/>
        <v>-2.271261</v>
      </c>
      <c r="W2209" s="3"/>
    </row>
    <row r="2210" spans="1:23" x14ac:dyDescent="0.3">
      <c r="A2210" t="s">
        <v>9</v>
      </c>
      <c r="B2210" t="s">
        <v>1414</v>
      </c>
      <c r="C2210">
        <v>113</v>
      </c>
      <c r="D2210">
        <v>4720371</v>
      </c>
      <c r="E2210" s="3">
        <f t="shared" si="128"/>
        <v>4.7203710000000001</v>
      </c>
      <c r="F2210" t="s">
        <v>134</v>
      </c>
      <c r="G2210" t="s">
        <v>1793</v>
      </c>
      <c r="H2210" t="s">
        <v>356</v>
      </c>
      <c r="N2210" t="s">
        <v>4006</v>
      </c>
      <c r="O2210" t="s">
        <v>12</v>
      </c>
      <c r="P2210" t="s">
        <v>13</v>
      </c>
      <c r="Q2210" t="s">
        <v>24</v>
      </c>
      <c r="R2210" s="3">
        <f t="shared" si="129"/>
        <v>7</v>
      </c>
      <c r="S2210">
        <v>7000000</v>
      </c>
      <c r="T2210">
        <v>2001</v>
      </c>
      <c r="U2210">
        <v>6.5</v>
      </c>
      <c r="V2210" s="3">
        <f t="shared" si="130"/>
        <v>-2.2796289999999999</v>
      </c>
      <c r="W2210" s="3"/>
    </row>
    <row r="2211" spans="1:23" x14ac:dyDescent="0.3">
      <c r="A2211" t="s">
        <v>9</v>
      </c>
      <c r="B2211" t="s">
        <v>1505</v>
      </c>
      <c r="C2211">
        <v>97</v>
      </c>
      <c r="D2211">
        <v>2711210</v>
      </c>
      <c r="E2211" s="3">
        <f t="shared" si="128"/>
        <v>2.7112099999999999</v>
      </c>
      <c r="F2211" t="s">
        <v>205</v>
      </c>
      <c r="G2211" t="s">
        <v>356</v>
      </c>
      <c r="N2211" t="s">
        <v>4007</v>
      </c>
      <c r="O2211" t="s">
        <v>12</v>
      </c>
      <c r="P2211" t="s">
        <v>13</v>
      </c>
      <c r="Q2211" t="s">
        <v>90</v>
      </c>
      <c r="R2211" s="3">
        <f t="shared" si="129"/>
        <v>5</v>
      </c>
      <c r="S2211">
        <v>5000000</v>
      </c>
      <c r="T2211">
        <v>2010</v>
      </c>
      <c r="U2211">
        <v>6.4</v>
      </c>
      <c r="V2211" s="3">
        <f t="shared" si="130"/>
        <v>-2.2887900000000001</v>
      </c>
      <c r="W2211" s="3"/>
    </row>
    <row r="2212" spans="1:23" x14ac:dyDescent="0.3">
      <c r="A2212" t="s">
        <v>111</v>
      </c>
      <c r="B2212" t="s">
        <v>1640</v>
      </c>
      <c r="C2212">
        <v>92</v>
      </c>
      <c r="D2212">
        <v>7927</v>
      </c>
      <c r="E2212" s="3">
        <f t="shared" si="128"/>
        <v>7.927E-3</v>
      </c>
      <c r="F2212" t="s">
        <v>1792</v>
      </c>
      <c r="G2212" t="s">
        <v>356</v>
      </c>
      <c r="H2212" t="s">
        <v>1799</v>
      </c>
      <c r="I2212" t="s">
        <v>1796</v>
      </c>
      <c r="J2212" t="s">
        <v>918</v>
      </c>
      <c r="N2212" t="s">
        <v>4008</v>
      </c>
      <c r="O2212" t="s">
        <v>12</v>
      </c>
      <c r="P2212" t="s">
        <v>13</v>
      </c>
      <c r="Q2212" t="s">
        <v>482</v>
      </c>
      <c r="R2212" s="3">
        <f t="shared" si="129"/>
        <v>2.2999999999999998</v>
      </c>
      <c r="S2212">
        <v>2300000</v>
      </c>
      <c r="T2212">
        <v>1947</v>
      </c>
      <c r="U2212">
        <v>7.7</v>
      </c>
      <c r="V2212" s="3">
        <f t="shared" si="130"/>
        <v>-2.2920729999999998</v>
      </c>
      <c r="W2212" s="3"/>
    </row>
    <row r="2213" spans="1:23" x14ac:dyDescent="0.3">
      <c r="A2213" t="s">
        <v>9</v>
      </c>
      <c r="B2213" t="s">
        <v>1589</v>
      </c>
      <c r="C2213">
        <v>86</v>
      </c>
      <c r="D2213">
        <v>703002</v>
      </c>
      <c r="E2213" s="3">
        <f t="shared" si="128"/>
        <v>0.70300200000000002</v>
      </c>
      <c r="F2213" t="s">
        <v>171</v>
      </c>
      <c r="G2213" t="s">
        <v>205</v>
      </c>
      <c r="H2213" t="s">
        <v>918</v>
      </c>
      <c r="N2213" t="s">
        <v>4009</v>
      </c>
      <c r="O2213" t="s">
        <v>12</v>
      </c>
      <c r="P2213" t="s">
        <v>49</v>
      </c>
      <c r="Q2213" t="s">
        <v>482</v>
      </c>
      <c r="R2213" s="3">
        <f t="shared" si="129"/>
        <v>3</v>
      </c>
      <c r="S2213">
        <v>3000000</v>
      </c>
      <c r="T2213">
        <v>2011</v>
      </c>
      <c r="U2213">
        <v>6.1</v>
      </c>
      <c r="V2213" s="3">
        <f t="shared" si="130"/>
        <v>-2.2969979999999999</v>
      </c>
      <c r="W2213" s="3"/>
    </row>
    <row r="2214" spans="1:23" x14ac:dyDescent="0.3">
      <c r="A2214" t="s">
        <v>9</v>
      </c>
      <c r="B2214" t="s">
        <v>1132</v>
      </c>
      <c r="C2214">
        <v>85</v>
      </c>
      <c r="D2214">
        <v>12701880</v>
      </c>
      <c r="E2214" s="3">
        <f t="shared" si="128"/>
        <v>12.701879999999999</v>
      </c>
      <c r="F2214" t="s">
        <v>134</v>
      </c>
      <c r="G2214" t="s">
        <v>1790</v>
      </c>
      <c r="H2214" t="s">
        <v>205</v>
      </c>
      <c r="I2214" t="s">
        <v>1789</v>
      </c>
      <c r="N2214" t="s">
        <v>4010</v>
      </c>
      <c r="O2214" t="s">
        <v>12</v>
      </c>
      <c r="P2214" t="s">
        <v>13</v>
      </c>
      <c r="Q2214" t="s">
        <v>52</v>
      </c>
      <c r="R2214" s="3">
        <f t="shared" si="129"/>
        <v>15</v>
      </c>
      <c r="S2214">
        <v>15000000</v>
      </c>
      <c r="T2214">
        <v>2008</v>
      </c>
      <c r="U2214">
        <v>5.7</v>
      </c>
      <c r="V2214" s="3">
        <f t="shared" si="130"/>
        <v>-2.2981200000000008</v>
      </c>
      <c r="W2214" s="3"/>
    </row>
    <row r="2215" spans="1:23" x14ac:dyDescent="0.3">
      <c r="A2215" t="s">
        <v>9</v>
      </c>
      <c r="B2215" t="s">
        <v>1166</v>
      </c>
      <c r="C2215">
        <v>111</v>
      </c>
      <c r="D2215">
        <v>7691700</v>
      </c>
      <c r="E2215" s="3">
        <f t="shared" si="128"/>
        <v>7.6917</v>
      </c>
      <c r="F2215" t="s">
        <v>356</v>
      </c>
      <c r="G2215" t="s">
        <v>1795</v>
      </c>
      <c r="N2215" t="s">
        <v>4011</v>
      </c>
      <c r="O2215" t="s">
        <v>183</v>
      </c>
      <c r="P2215" t="s">
        <v>184</v>
      </c>
      <c r="Q2215" t="s">
        <v>14</v>
      </c>
      <c r="R2215" s="3">
        <f t="shared" si="129"/>
        <v>10</v>
      </c>
      <c r="S2215">
        <v>10000000</v>
      </c>
      <c r="T2215">
        <v>2010</v>
      </c>
      <c r="U2215">
        <v>7.5</v>
      </c>
      <c r="V2215" s="3">
        <f t="shared" si="130"/>
        <v>-2.3083</v>
      </c>
      <c r="W2215" s="3"/>
    </row>
    <row r="2216" spans="1:23" x14ac:dyDescent="0.3">
      <c r="A2216" t="s">
        <v>9</v>
      </c>
      <c r="B2216" t="s">
        <v>1605</v>
      </c>
      <c r="C2216">
        <v>112</v>
      </c>
      <c r="D2216">
        <v>173783</v>
      </c>
      <c r="E2216" s="3">
        <f t="shared" si="128"/>
        <v>0.17378299999999999</v>
      </c>
      <c r="F2216" t="s">
        <v>20</v>
      </c>
      <c r="N2216" t="s">
        <v>4012</v>
      </c>
      <c r="O2216" t="s">
        <v>12</v>
      </c>
      <c r="P2216" t="s">
        <v>13</v>
      </c>
      <c r="Q2216" t="s">
        <v>482</v>
      </c>
      <c r="R2216" s="3">
        <f t="shared" si="129"/>
        <v>2.5</v>
      </c>
      <c r="S2216">
        <v>2500000</v>
      </c>
      <c r="T2216">
        <v>2008</v>
      </c>
      <c r="U2216">
        <v>7.6</v>
      </c>
      <c r="V2216" s="3">
        <f t="shared" si="130"/>
        <v>-2.3262170000000002</v>
      </c>
      <c r="W2216" s="3"/>
    </row>
    <row r="2217" spans="1:23" x14ac:dyDescent="0.3">
      <c r="A2217" t="s">
        <v>9</v>
      </c>
      <c r="B2217" t="s">
        <v>1402</v>
      </c>
      <c r="C2217">
        <v>109</v>
      </c>
      <c r="D2217">
        <v>5100000</v>
      </c>
      <c r="E2217" s="3">
        <f t="shared" si="128"/>
        <v>5.0999999999999996</v>
      </c>
      <c r="F2217" t="s">
        <v>205</v>
      </c>
      <c r="G2217" t="s">
        <v>356</v>
      </c>
      <c r="H2217" t="s">
        <v>1788</v>
      </c>
      <c r="N2217" t="s">
        <v>4013</v>
      </c>
      <c r="O2217" t="s">
        <v>12</v>
      </c>
      <c r="P2217" t="s">
        <v>17</v>
      </c>
      <c r="Q2217" t="s">
        <v>90</v>
      </c>
      <c r="R2217" s="3">
        <f t="shared" si="129"/>
        <v>7.5</v>
      </c>
      <c r="S2217">
        <v>7500000</v>
      </c>
      <c r="T2217">
        <v>1984</v>
      </c>
      <c r="U2217">
        <v>6</v>
      </c>
      <c r="V2217" s="3">
        <f t="shared" si="130"/>
        <v>-2.4000000000000004</v>
      </c>
      <c r="W2217" s="3"/>
    </row>
    <row r="2218" spans="1:23" x14ac:dyDescent="0.3">
      <c r="A2218" t="s">
        <v>9</v>
      </c>
      <c r="B2218" t="s">
        <v>1607</v>
      </c>
      <c r="C2218">
        <v>80</v>
      </c>
      <c r="D2218">
        <v>99851</v>
      </c>
      <c r="E2218" s="3">
        <f t="shared" si="128"/>
        <v>9.9850999999999995E-2</v>
      </c>
      <c r="F2218" t="s">
        <v>20</v>
      </c>
      <c r="N2218" t="s">
        <v>4014</v>
      </c>
      <c r="O2218" t="s">
        <v>12</v>
      </c>
      <c r="P2218" t="s">
        <v>13</v>
      </c>
      <c r="Q2218" t="s">
        <v>90</v>
      </c>
      <c r="R2218" s="3">
        <f t="shared" si="129"/>
        <v>2.5</v>
      </c>
      <c r="S2218">
        <v>2500000</v>
      </c>
      <c r="T2218">
        <v>2010</v>
      </c>
      <c r="U2218">
        <v>7.1</v>
      </c>
      <c r="V2218" s="3">
        <f t="shared" si="130"/>
        <v>-2.4001489999999999</v>
      </c>
      <c r="W2218" s="3"/>
    </row>
    <row r="2219" spans="1:23" x14ac:dyDescent="0.3">
      <c r="A2219" t="s">
        <v>9</v>
      </c>
      <c r="B2219" t="s">
        <v>1523</v>
      </c>
      <c r="C2219">
        <v>99</v>
      </c>
      <c r="D2219">
        <v>92191</v>
      </c>
      <c r="E2219" s="3">
        <f t="shared" si="128"/>
        <v>9.2190999999999995E-2</v>
      </c>
      <c r="F2219" t="s">
        <v>205</v>
      </c>
      <c r="G2219" t="s">
        <v>356</v>
      </c>
      <c r="H2219" t="s">
        <v>1797</v>
      </c>
      <c r="N2219" t="s">
        <v>4015</v>
      </c>
      <c r="O2219" t="s">
        <v>12</v>
      </c>
      <c r="P2219" t="s">
        <v>17</v>
      </c>
      <c r="Q2219" t="s">
        <v>90</v>
      </c>
      <c r="R2219" s="3">
        <f t="shared" si="129"/>
        <v>2.5</v>
      </c>
      <c r="S2219">
        <v>2500000</v>
      </c>
      <c r="T2219">
        <v>2001</v>
      </c>
      <c r="U2219">
        <v>6.5</v>
      </c>
      <c r="V2219" s="3">
        <f t="shared" si="130"/>
        <v>-2.4078089999999999</v>
      </c>
      <c r="W2219" s="3"/>
    </row>
    <row r="2220" spans="1:23" x14ac:dyDescent="0.3">
      <c r="A2220" t="s">
        <v>9</v>
      </c>
      <c r="B2220" t="s">
        <v>1451</v>
      </c>
      <c r="C2220">
        <v>106</v>
      </c>
      <c r="D2220">
        <v>3588432</v>
      </c>
      <c r="E2220" s="3">
        <f t="shared" si="128"/>
        <v>3.5884320000000001</v>
      </c>
      <c r="F2220" t="s">
        <v>205</v>
      </c>
      <c r="G2220" t="s">
        <v>356</v>
      </c>
      <c r="N2220" t="s">
        <v>4016</v>
      </c>
      <c r="O2220" t="s">
        <v>12</v>
      </c>
      <c r="P2220" t="s">
        <v>13</v>
      </c>
      <c r="Q2220" t="s">
        <v>90</v>
      </c>
      <c r="R2220" s="3">
        <f t="shared" si="129"/>
        <v>6</v>
      </c>
      <c r="S2220">
        <v>6000000</v>
      </c>
      <c r="T2220">
        <v>2014</v>
      </c>
      <c r="U2220">
        <v>6.7</v>
      </c>
      <c r="V2220" s="3">
        <f t="shared" si="130"/>
        <v>-2.4115679999999999</v>
      </c>
      <c r="W2220" s="3"/>
    </row>
    <row r="2221" spans="1:23" x14ac:dyDescent="0.3">
      <c r="A2221" t="s">
        <v>9</v>
      </c>
      <c r="B2221" t="s">
        <v>1609</v>
      </c>
      <c r="C2221">
        <v>90</v>
      </c>
      <c r="D2221">
        <v>75727</v>
      </c>
      <c r="E2221" s="3">
        <f t="shared" si="128"/>
        <v>7.5727000000000003E-2</v>
      </c>
      <c r="F2221" t="s">
        <v>356</v>
      </c>
      <c r="G2221" t="s">
        <v>1788</v>
      </c>
      <c r="H2221" t="s">
        <v>1787</v>
      </c>
      <c r="I2221" t="s">
        <v>918</v>
      </c>
      <c r="N2221" t="s">
        <v>4017</v>
      </c>
      <c r="O2221" t="s">
        <v>306</v>
      </c>
      <c r="P2221" t="s">
        <v>13</v>
      </c>
      <c r="Q2221" t="s">
        <v>14</v>
      </c>
      <c r="R2221" s="3">
        <f t="shared" si="129"/>
        <v>2.5</v>
      </c>
      <c r="S2221">
        <v>2500000</v>
      </c>
      <c r="T2221">
        <v>2008</v>
      </c>
      <c r="U2221">
        <v>5.9</v>
      </c>
      <c r="V2221" s="3">
        <f t="shared" si="130"/>
        <v>-2.4242729999999999</v>
      </c>
      <c r="W2221" s="3"/>
    </row>
    <row r="2222" spans="1:23" x14ac:dyDescent="0.3">
      <c r="A2222" t="s">
        <v>9</v>
      </c>
      <c r="B2222" t="s">
        <v>1329</v>
      </c>
      <c r="C2222">
        <v>97</v>
      </c>
      <c r="D2222">
        <v>7574066</v>
      </c>
      <c r="E2222" s="3">
        <f t="shared" si="128"/>
        <v>7.5740660000000002</v>
      </c>
      <c r="F2222" t="s">
        <v>205</v>
      </c>
      <c r="G2222" t="s">
        <v>356</v>
      </c>
      <c r="N2222" t="s">
        <v>4018</v>
      </c>
      <c r="O2222" t="s">
        <v>12</v>
      </c>
      <c r="P2222" t="s">
        <v>13</v>
      </c>
      <c r="Q2222" t="s">
        <v>90</v>
      </c>
      <c r="R2222" s="3">
        <f t="shared" si="129"/>
        <v>10</v>
      </c>
      <c r="S2222">
        <v>10000000</v>
      </c>
      <c r="T2222">
        <v>2014</v>
      </c>
      <c r="U2222">
        <v>6.3</v>
      </c>
      <c r="V2222" s="3">
        <f t="shared" si="130"/>
        <v>-2.4259339999999998</v>
      </c>
      <c r="W2222" s="3"/>
    </row>
    <row r="2223" spans="1:23" x14ac:dyDescent="0.3">
      <c r="A2223" t="s">
        <v>9</v>
      </c>
      <c r="B2223" t="s">
        <v>1606</v>
      </c>
      <c r="C2223">
        <v>100</v>
      </c>
      <c r="D2223">
        <v>71904</v>
      </c>
      <c r="E2223" s="3">
        <f t="shared" si="128"/>
        <v>7.1903999999999996E-2</v>
      </c>
      <c r="F2223" t="s">
        <v>205</v>
      </c>
      <c r="G2223" t="s">
        <v>356</v>
      </c>
      <c r="H2223" t="s">
        <v>1789</v>
      </c>
      <c r="N2223" t="s">
        <v>4019</v>
      </c>
      <c r="O2223" t="s">
        <v>12</v>
      </c>
      <c r="P2223" t="s">
        <v>13</v>
      </c>
      <c r="Q2223" t="s">
        <v>14</v>
      </c>
      <c r="R2223" s="3">
        <f t="shared" si="129"/>
        <v>2.5</v>
      </c>
      <c r="S2223">
        <v>2500000</v>
      </c>
      <c r="T2223">
        <v>2006</v>
      </c>
      <c r="U2223">
        <v>5.7</v>
      </c>
      <c r="V2223" s="3">
        <f t="shared" si="130"/>
        <v>-2.428096</v>
      </c>
      <c r="W2223" s="3"/>
    </row>
    <row r="2224" spans="1:23" x14ac:dyDescent="0.3">
      <c r="A2224" t="s">
        <v>9</v>
      </c>
      <c r="B2224" t="s">
        <v>1312</v>
      </c>
      <c r="C2224">
        <v>95</v>
      </c>
      <c r="D2224">
        <v>7563670</v>
      </c>
      <c r="E2224" s="3">
        <f t="shared" si="128"/>
        <v>7.5636700000000001</v>
      </c>
      <c r="F2224" t="s">
        <v>205</v>
      </c>
      <c r="G2224" t="s">
        <v>1786</v>
      </c>
      <c r="H2224" t="s">
        <v>1788</v>
      </c>
      <c r="N2224" t="s">
        <v>4020</v>
      </c>
      <c r="O2224" t="s">
        <v>12</v>
      </c>
      <c r="P2224" t="s">
        <v>13</v>
      </c>
      <c r="Q2224" t="s">
        <v>14</v>
      </c>
      <c r="R2224" s="3">
        <f t="shared" si="129"/>
        <v>10</v>
      </c>
      <c r="S2224">
        <v>10000000</v>
      </c>
      <c r="T2224">
        <v>2008</v>
      </c>
      <c r="U2224">
        <v>5.2</v>
      </c>
      <c r="V2224" s="3">
        <f t="shared" si="130"/>
        <v>-2.4363299999999999</v>
      </c>
      <c r="W2224" s="3"/>
    </row>
    <row r="2225" spans="1:23" x14ac:dyDescent="0.3">
      <c r="A2225" t="s">
        <v>9</v>
      </c>
      <c r="B2225" t="s">
        <v>640</v>
      </c>
      <c r="C2225">
        <v>125</v>
      </c>
      <c r="D2225">
        <v>15561627</v>
      </c>
      <c r="E2225" s="3">
        <f t="shared" si="128"/>
        <v>15.561627</v>
      </c>
      <c r="F2225" t="s">
        <v>356</v>
      </c>
      <c r="N2225" t="s">
        <v>4021</v>
      </c>
      <c r="O2225" t="s">
        <v>12</v>
      </c>
      <c r="P2225" t="s">
        <v>13</v>
      </c>
      <c r="Q2225" t="s">
        <v>90</v>
      </c>
      <c r="R2225" s="3">
        <f t="shared" si="129"/>
        <v>18</v>
      </c>
      <c r="S2225">
        <v>18000000</v>
      </c>
      <c r="T2225">
        <v>2001</v>
      </c>
      <c r="U2225">
        <v>7.5</v>
      </c>
      <c r="V2225" s="3">
        <f t="shared" si="130"/>
        <v>-2.4383730000000003</v>
      </c>
      <c r="W2225" s="3"/>
    </row>
    <row r="2226" spans="1:23" x14ac:dyDescent="0.3">
      <c r="A2226" t="s">
        <v>9</v>
      </c>
      <c r="B2226" t="s">
        <v>535</v>
      </c>
      <c r="C2226">
        <v>109</v>
      </c>
      <c r="D2226">
        <v>37553932</v>
      </c>
      <c r="E2226" s="3">
        <f t="shared" si="128"/>
        <v>37.553932000000003</v>
      </c>
      <c r="F2226" t="s">
        <v>171</v>
      </c>
      <c r="G2226" t="s">
        <v>1787</v>
      </c>
      <c r="H2226" t="s">
        <v>918</v>
      </c>
      <c r="N2226" t="s">
        <v>4022</v>
      </c>
      <c r="O2226" t="s">
        <v>12</v>
      </c>
      <c r="P2226" t="s">
        <v>13</v>
      </c>
      <c r="Q2226" t="s">
        <v>14</v>
      </c>
      <c r="R2226" s="3">
        <f t="shared" si="129"/>
        <v>40</v>
      </c>
      <c r="S2226">
        <v>40000000</v>
      </c>
      <c r="T2226">
        <v>2011</v>
      </c>
      <c r="U2226">
        <v>6.7</v>
      </c>
      <c r="V2226" s="3">
        <f t="shared" si="130"/>
        <v>-2.4460679999999968</v>
      </c>
      <c r="W2226" s="3"/>
    </row>
    <row r="2227" spans="1:23" x14ac:dyDescent="0.3">
      <c r="A2227" t="s">
        <v>9</v>
      </c>
      <c r="B2227" t="s">
        <v>524</v>
      </c>
      <c r="C2227">
        <v>89</v>
      </c>
      <c r="D2227">
        <v>47553512</v>
      </c>
      <c r="E2227" s="3">
        <f t="shared" si="128"/>
        <v>47.553511999999998</v>
      </c>
      <c r="F2227" t="s">
        <v>171</v>
      </c>
      <c r="G2227" t="s">
        <v>918</v>
      </c>
      <c r="N2227" t="s">
        <v>4023</v>
      </c>
      <c r="O2227" t="s">
        <v>12</v>
      </c>
      <c r="P2227" t="s">
        <v>13</v>
      </c>
      <c r="Q2227" t="s">
        <v>14</v>
      </c>
      <c r="R2227" s="3">
        <f t="shared" si="129"/>
        <v>50</v>
      </c>
      <c r="S2227">
        <v>50000000</v>
      </c>
      <c r="T2227">
        <v>2014</v>
      </c>
      <c r="U2227">
        <v>5.8</v>
      </c>
      <c r="V2227" s="3">
        <f t="shared" si="130"/>
        <v>-2.4464880000000022</v>
      </c>
      <c r="W2227" s="3"/>
    </row>
    <row r="2228" spans="1:23" x14ac:dyDescent="0.3">
      <c r="A2228" t="s">
        <v>9</v>
      </c>
      <c r="B2228" t="s">
        <v>1134</v>
      </c>
      <c r="C2228">
        <v>121</v>
      </c>
      <c r="D2228">
        <v>12549485</v>
      </c>
      <c r="E2228" s="3">
        <f t="shared" si="128"/>
        <v>12.549485000000001</v>
      </c>
      <c r="F2228" t="s">
        <v>1792</v>
      </c>
      <c r="G2228" t="s">
        <v>356</v>
      </c>
      <c r="H2228" t="s">
        <v>1791</v>
      </c>
      <c r="I2228" t="s">
        <v>1788</v>
      </c>
      <c r="N2228" t="s">
        <v>4024</v>
      </c>
      <c r="O2228" t="s">
        <v>12</v>
      </c>
      <c r="P2228" t="s">
        <v>13</v>
      </c>
      <c r="Q2228" t="s">
        <v>90</v>
      </c>
      <c r="R2228" s="3">
        <f t="shared" si="129"/>
        <v>15</v>
      </c>
      <c r="S2228">
        <v>15000000</v>
      </c>
      <c r="T2228">
        <v>2006</v>
      </c>
      <c r="U2228">
        <v>6.2</v>
      </c>
      <c r="V2228" s="3">
        <f t="shared" si="130"/>
        <v>-2.4505149999999993</v>
      </c>
      <c r="W2228" s="3"/>
    </row>
    <row r="2229" spans="1:23" x14ac:dyDescent="0.3">
      <c r="A2229" t="s">
        <v>9</v>
      </c>
      <c r="B2229" t="s">
        <v>124</v>
      </c>
      <c r="C2229">
        <v>119</v>
      </c>
      <c r="D2229">
        <v>6047856</v>
      </c>
      <c r="E2229" s="3">
        <f t="shared" si="128"/>
        <v>6.0478560000000003</v>
      </c>
      <c r="F2229" t="s">
        <v>171</v>
      </c>
      <c r="G2229" t="s">
        <v>1792</v>
      </c>
      <c r="H2229" t="s">
        <v>356</v>
      </c>
      <c r="I2229" t="s">
        <v>918</v>
      </c>
      <c r="N2229" t="s">
        <v>4025</v>
      </c>
      <c r="O2229" t="s">
        <v>12</v>
      </c>
      <c r="P2229" t="s">
        <v>13</v>
      </c>
      <c r="Q2229" t="s">
        <v>90</v>
      </c>
      <c r="R2229" s="3">
        <f t="shared" si="129"/>
        <v>8.5</v>
      </c>
      <c r="S2229">
        <v>8500000</v>
      </c>
      <c r="T2229">
        <v>2000</v>
      </c>
      <c r="U2229">
        <v>6.7</v>
      </c>
      <c r="V2229" s="3">
        <f t="shared" si="130"/>
        <v>-2.4521439999999997</v>
      </c>
      <c r="W2229" s="3"/>
    </row>
    <row r="2230" spans="1:23" x14ac:dyDescent="0.3">
      <c r="A2230" t="s">
        <v>9</v>
      </c>
      <c r="B2230" t="s">
        <v>974</v>
      </c>
      <c r="C2230">
        <v>95</v>
      </c>
      <c r="D2230">
        <v>17529157</v>
      </c>
      <c r="E2230" s="3">
        <f t="shared" si="128"/>
        <v>17.529157000000001</v>
      </c>
      <c r="F2230" t="s">
        <v>134</v>
      </c>
      <c r="G2230" t="s">
        <v>356</v>
      </c>
      <c r="H2230" t="s">
        <v>620</v>
      </c>
      <c r="I2230" t="s">
        <v>1796</v>
      </c>
      <c r="J2230" t="s">
        <v>918</v>
      </c>
      <c r="N2230" t="s">
        <v>4026</v>
      </c>
      <c r="O2230" t="s">
        <v>12</v>
      </c>
      <c r="P2230" t="s">
        <v>184</v>
      </c>
      <c r="Q2230" t="s">
        <v>90</v>
      </c>
      <c r="R2230" s="3">
        <f t="shared" si="129"/>
        <v>20</v>
      </c>
      <c r="S2230">
        <v>20000000</v>
      </c>
      <c r="T2230">
        <v>2012</v>
      </c>
      <c r="U2230">
        <v>5</v>
      </c>
      <c r="V2230" s="3">
        <f t="shared" si="130"/>
        <v>-2.4708429999999986</v>
      </c>
      <c r="W2230" s="3"/>
    </row>
    <row r="2231" spans="1:23" x14ac:dyDescent="0.3">
      <c r="A2231" t="s">
        <v>111</v>
      </c>
      <c r="B2231" t="s">
        <v>394</v>
      </c>
      <c r="C2231">
        <v>150</v>
      </c>
      <c r="D2231">
        <v>32519322</v>
      </c>
      <c r="E2231" s="3">
        <f t="shared" si="128"/>
        <v>32.519322000000003</v>
      </c>
      <c r="F2231" t="s">
        <v>1793</v>
      </c>
      <c r="G2231" t="s">
        <v>356</v>
      </c>
      <c r="H2231" t="s">
        <v>1795</v>
      </c>
      <c r="N2231" t="s">
        <v>4027</v>
      </c>
      <c r="O2231" t="s">
        <v>12</v>
      </c>
      <c r="P2231" t="s">
        <v>184</v>
      </c>
      <c r="Q2231" t="s">
        <v>90</v>
      </c>
      <c r="R2231" s="3">
        <f t="shared" si="129"/>
        <v>35</v>
      </c>
      <c r="S2231">
        <v>35000000</v>
      </c>
      <c r="T2231">
        <v>2002</v>
      </c>
      <c r="U2231">
        <v>8.5</v>
      </c>
      <c r="V2231" s="3">
        <f t="shared" si="130"/>
        <v>-2.4806779999999975</v>
      </c>
      <c r="W2231" s="3"/>
    </row>
    <row r="2232" spans="1:23" x14ac:dyDescent="0.3">
      <c r="A2232" t="s">
        <v>9</v>
      </c>
      <c r="B2232" t="s">
        <v>835</v>
      </c>
      <c r="C2232">
        <v>103</v>
      </c>
      <c r="D2232">
        <v>17518220</v>
      </c>
      <c r="E2232" s="3">
        <f t="shared" si="128"/>
        <v>17.518219999999999</v>
      </c>
      <c r="F2232" t="s">
        <v>205</v>
      </c>
      <c r="G2232" t="s">
        <v>356</v>
      </c>
      <c r="H2232" t="s">
        <v>1788</v>
      </c>
      <c r="N2232" t="s">
        <v>4028</v>
      </c>
      <c r="O2232" t="s">
        <v>12</v>
      </c>
      <c r="P2232" t="s">
        <v>13</v>
      </c>
      <c r="Q2232" t="s">
        <v>14</v>
      </c>
      <c r="R2232" s="3">
        <f t="shared" si="129"/>
        <v>20</v>
      </c>
      <c r="S2232">
        <v>20000000</v>
      </c>
      <c r="T2232">
        <v>1995</v>
      </c>
      <c r="U2232">
        <v>6.6</v>
      </c>
      <c r="V2232" s="3">
        <f t="shared" si="130"/>
        <v>-2.4817800000000005</v>
      </c>
      <c r="W2232" s="3"/>
    </row>
    <row r="2233" spans="1:23" x14ac:dyDescent="0.3">
      <c r="A2233" t="s">
        <v>9</v>
      </c>
      <c r="B2233" t="s">
        <v>1620</v>
      </c>
      <c r="C2233">
        <v>80</v>
      </c>
      <c r="D2233">
        <v>7002255</v>
      </c>
      <c r="E2233" s="3">
        <f t="shared" si="128"/>
        <v>7.0022549999999999</v>
      </c>
      <c r="F2233" t="s">
        <v>1790</v>
      </c>
      <c r="G2233" t="s">
        <v>205</v>
      </c>
      <c r="H2233" t="s">
        <v>356</v>
      </c>
      <c r="N2233" t="s">
        <v>4029</v>
      </c>
      <c r="O2233" t="s">
        <v>183</v>
      </c>
      <c r="P2233" t="s">
        <v>184</v>
      </c>
      <c r="Q2233" t="s">
        <v>14</v>
      </c>
      <c r="R2233" s="3">
        <f t="shared" si="129"/>
        <v>9.5</v>
      </c>
      <c r="S2233">
        <v>9500000</v>
      </c>
      <c r="T2233">
        <v>2003</v>
      </c>
      <c r="U2233">
        <v>7.8</v>
      </c>
      <c r="V2233" s="3">
        <f t="shared" si="130"/>
        <v>-2.4977450000000001</v>
      </c>
      <c r="W2233" s="3"/>
    </row>
    <row r="2234" spans="1:23" x14ac:dyDescent="0.3">
      <c r="A2234" t="s">
        <v>9</v>
      </c>
      <c r="B2234" t="s">
        <v>943</v>
      </c>
      <c r="C2234">
        <v>101</v>
      </c>
      <c r="D2234">
        <v>4000304</v>
      </c>
      <c r="E2234" s="3">
        <f t="shared" si="128"/>
        <v>4.0003039999999999</v>
      </c>
      <c r="F2234" t="s">
        <v>356</v>
      </c>
      <c r="N2234" t="s">
        <v>4030</v>
      </c>
      <c r="O2234" t="s">
        <v>12</v>
      </c>
      <c r="P2234" t="s">
        <v>17</v>
      </c>
      <c r="Q2234" t="s">
        <v>642</v>
      </c>
      <c r="R2234" s="3">
        <f t="shared" si="129"/>
        <v>6.5</v>
      </c>
      <c r="S2234">
        <v>6500000</v>
      </c>
      <c r="T2234">
        <v>2011</v>
      </c>
      <c r="U2234">
        <v>7.3</v>
      </c>
      <c r="V2234" s="3">
        <f t="shared" si="130"/>
        <v>-2.4996960000000001</v>
      </c>
      <c r="W2234" s="3"/>
    </row>
    <row r="2235" spans="1:23" x14ac:dyDescent="0.3">
      <c r="A2235" t="s">
        <v>9</v>
      </c>
      <c r="B2235" t="s">
        <v>873</v>
      </c>
      <c r="C2235">
        <v>103</v>
      </c>
      <c r="D2235">
        <v>22466994</v>
      </c>
      <c r="E2235" s="3">
        <f t="shared" si="128"/>
        <v>22.466994</v>
      </c>
      <c r="F2235" t="s">
        <v>171</v>
      </c>
      <c r="G2235" t="s">
        <v>1792</v>
      </c>
      <c r="H2235" t="s">
        <v>918</v>
      </c>
      <c r="N2235" t="s">
        <v>4031</v>
      </c>
      <c r="O2235" t="s">
        <v>12</v>
      </c>
      <c r="P2235" t="s">
        <v>13</v>
      </c>
      <c r="Q2235" t="s">
        <v>90</v>
      </c>
      <c r="R2235" s="3">
        <f t="shared" si="129"/>
        <v>25</v>
      </c>
      <c r="S2235">
        <v>25000000</v>
      </c>
      <c r="T2235">
        <v>2007</v>
      </c>
      <c r="U2235">
        <v>6.3</v>
      </c>
      <c r="V2235" s="3">
        <f t="shared" si="130"/>
        <v>-2.5330060000000003</v>
      </c>
      <c r="W2235" s="3"/>
    </row>
    <row r="2236" spans="1:23" x14ac:dyDescent="0.3">
      <c r="A2236" t="s">
        <v>9</v>
      </c>
      <c r="B2236" t="s">
        <v>1367</v>
      </c>
      <c r="C2236">
        <v>141</v>
      </c>
      <c r="D2236">
        <v>3064356</v>
      </c>
      <c r="E2236" s="3">
        <f t="shared" si="128"/>
        <v>3.0643560000000001</v>
      </c>
      <c r="F2236" t="s">
        <v>356</v>
      </c>
      <c r="G2236" t="s">
        <v>1788</v>
      </c>
      <c r="N2236" t="s">
        <v>4032</v>
      </c>
      <c r="O2236" t="s">
        <v>12</v>
      </c>
      <c r="P2236" t="s">
        <v>13</v>
      </c>
      <c r="Q2236" t="s">
        <v>14</v>
      </c>
      <c r="R2236" s="3">
        <f t="shared" si="129"/>
        <v>5.6</v>
      </c>
      <c r="S2236">
        <v>5600000</v>
      </c>
      <c r="T2236">
        <v>2002</v>
      </c>
      <c r="U2236">
        <v>6.9</v>
      </c>
      <c r="V2236" s="3">
        <f t="shared" si="130"/>
        <v>-2.5356439999999996</v>
      </c>
      <c r="W2236" s="3"/>
    </row>
    <row r="2237" spans="1:23" x14ac:dyDescent="0.3">
      <c r="A2237" t="s">
        <v>9</v>
      </c>
      <c r="B2237" t="s">
        <v>1506</v>
      </c>
      <c r="C2237">
        <v>112</v>
      </c>
      <c r="D2237">
        <v>2445646</v>
      </c>
      <c r="E2237" s="3">
        <f t="shared" si="128"/>
        <v>2.445646</v>
      </c>
      <c r="F2237" t="s">
        <v>1793</v>
      </c>
      <c r="G2237" t="s">
        <v>1792</v>
      </c>
      <c r="H2237" t="s">
        <v>356</v>
      </c>
      <c r="I2237" t="s">
        <v>1796</v>
      </c>
      <c r="J2237" t="s">
        <v>918</v>
      </c>
      <c r="N2237" t="s">
        <v>4033</v>
      </c>
      <c r="O2237" t="s">
        <v>12</v>
      </c>
      <c r="P2237" t="s">
        <v>13</v>
      </c>
      <c r="Q2237" t="s">
        <v>90</v>
      </c>
      <c r="R2237" s="3">
        <f t="shared" si="129"/>
        <v>5</v>
      </c>
      <c r="S2237">
        <v>5000000</v>
      </c>
      <c r="T2237">
        <v>2014</v>
      </c>
      <c r="U2237">
        <v>7</v>
      </c>
      <c r="V2237" s="3">
        <f t="shared" si="130"/>
        <v>-2.554354</v>
      </c>
      <c r="W2237" s="3"/>
    </row>
    <row r="2238" spans="1:23" x14ac:dyDescent="0.3">
      <c r="A2238" t="s">
        <v>9</v>
      </c>
      <c r="B2238" t="s">
        <v>1598</v>
      </c>
      <c r="C2238">
        <v>66</v>
      </c>
      <c r="D2238">
        <v>38108</v>
      </c>
      <c r="E2238" s="3">
        <f t="shared" si="128"/>
        <v>3.8108000000000003E-2</v>
      </c>
      <c r="F2238" t="s">
        <v>620</v>
      </c>
      <c r="G2238" t="s">
        <v>1796</v>
      </c>
      <c r="H2238" t="s">
        <v>1787</v>
      </c>
      <c r="I2238" t="s">
        <v>918</v>
      </c>
      <c r="N2238" t="s">
        <v>4034</v>
      </c>
      <c r="O2238" t="s">
        <v>306</v>
      </c>
      <c r="P2238" t="s">
        <v>374</v>
      </c>
      <c r="Q2238" t="s">
        <v>90</v>
      </c>
      <c r="R2238" s="3">
        <f t="shared" si="129"/>
        <v>2.6</v>
      </c>
      <c r="S2238">
        <v>2600000</v>
      </c>
      <c r="T2238">
        <v>2007</v>
      </c>
      <c r="U2238">
        <v>7.2</v>
      </c>
      <c r="V2238" s="3">
        <f t="shared" si="130"/>
        <v>-2.5618920000000003</v>
      </c>
      <c r="W2238" s="3"/>
    </row>
    <row r="2239" spans="1:23" x14ac:dyDescent="0.3">
      <c r="A2239" t="s">
        <v>9</v>
      </c>
      <c r="B2239" t="s">
        <v>105</v>
      </c>
      <c r="C2239">
        <v>293</v>
      </c>
      <c r="D2239">
        <v>11433134</v>
      </c>
      <c r="E2239" s="3">
        <f t="shared" si="128"/>
        <v>11.433134000000001</v>
      </c>
      <c r="F2239" t="s">
        <v>134</v>
      </c>
      <c r="G2239" t="s">
        <v>356</v>
      </c>
      <c r="H2239" t="s">
        <v>918</v>
      </c>
      <c r="I2239" t="s">
        <v>1795</v>
      </c>
      <c r="N2239" t="s">
        <v>4035</v>
      </c>
      <c r="O2239" t="s">
        <v>811</v>
      </c>
      <c r="P2239" t="s">
        <v>830</v>
      </c>
      <c r="Q2239" t="s">
        <v>90</v>
      </c>
      <c r="R2239" s="3">
        <f t="shared" si="129"/>
        <v>14</v>
      </c>
      <c r="S2239">
        <v>14000000</v>
      </c>
      <c r="T2239">
        <v>1981</v>
      </c>
      <c r="U2239">
        <v>8.4</v>
      </c>
      <c r="V2239" s="3">
        <f t="shared" si="130"/>
        <v>-2.5668659999999992</v>
      </c>
      <c r="W2239" s="3"/>
    </row>
    <row r="2240" spans="1:23" x14ac:dyDescent="0.3">
      <c r="A2240" t="s">
        <v>9</v>
      </c>
      <c r="B2240" t="s">
        <v>1500</v>
      </c>
      <c r="C2240">
        <v>112</v>
      </c>
      <c r="D2240">
        <v>3432342</v>
      </c>
      <c r="E2240" s="3">
        <f t="shared" si="128"/>
        <v>3.4323419999999998</v>
      </c>
      <c r="F2240" t="s">
        <v>205</v>
      </c>
      <c r="G2240" t="s">
        <v>1792</v>
      </c>
      <c r="H2240" t="s">
        <v>356</v>
      </c>
      <c r="I2240" t="s">
        <v>1796</v>
      </c>
      <c r="J2240" t="s">
        <v>1788</v>
      </c>
      <c r="N2240" t="s">
        <v>4036</v>
      </c>
      <c r="O2240" t="s">
        <v>183</v>
      </c>
      <c r="P2240" t="s">
        <v>49</v>
      </c>
      <c r="Q2240" t="s">
        <v>90</v>
      </c>
      <c r="R2240" s="3">
        <f t="shared" si="129"/>
        <v>6</v>
      </c>
      <c r="S2240">
        <v>6000000</v>
      </c>
      <c r="T2240">
        <v>2003</v>
      </c>
      <c r="U2240">
        <v>7.7</v>
      </c>
      <c r="V2240" s="3">
        <f t="shared" si="130"/>
        <v>-2.5676580000000002</v>
      </c>
      <c r="W2240" s="3"/>
    </row>
    <row r="2241" spans="1:23" x14ac:dyDescent="0.3">
      <c r="A2241" t="s">
        <v>9</v>
      </c>
      <c r="B2241" t="s">
        <v>1592</v>
      </c>
      <c r="C2241">
        <v>87</v>
      </c>
      <c r="D2241">
        <v>418268</v>
      </c>
      <c r="E2241" s="3">
        <f t="shared" si="128"/>
        <v>0.41826799999999997</v>
      </c>
      <c r="F2241" t="s">
        <v>205</v>
      </c>
      <c r="G2241" t="s">
        <v>1788</v>
      </c>
      <c r="N2241" t="s">
        <v>4037</v>
      </c>
      <c r="O2241" t="s">
        <v>12</v>
      </c>
      <c r="P2241" t="s">
        <v>13</v>
      </c>
      <c r="Q2241" t="s">
        <v>90</v>
      </c>
      <c r="R2241" s="3">
        <f t="shared" si="129"/>
        <v>3</v>
      </c>
      <c r="S2241">
        <v>3000000</v>
      </c>
      <c r="T2241">
        <v>2012</v>
      </c>
      <c r="U2241">
        <v>5.3</v>
      </c>
      <c r="V2241" s="3">
        <f t="shared" si="130"/>
        <v>-2.5817320000000001</v>
      </c>
      <c r="W2241" s="3"/>
    </row>
    <row r="2242" spans="1:23" x14ac:dyDescent="0.3">
      <c r="A2242" t="s">
        <v>9</v>
      </c>
      <c r="B2242" t="s">
        <v>1256</v>
      </c>
      <c r="C2242">
        <v>98</v>
      </c>
      <c r="D2242">
        <v>95016</v>
      </c>
      <c r="E2242" s="3">
        <f t="shared" ref="E2242:E2305" si="131">D2242/1000000</f>
        <v>9.5016000000000003E-2</v>
      </c>
      <c r="F2242" t="s">
        <v>205</v>
      </c>
      <c r="G2242" t="s">
        <v>356</v>
      </c>
      <c r="H2242" t="s">
        <v>1788</v>
      </c>
      <c r="I2242" t="s">
        <v>1797</v>
      </c>
      <c r="N2242" t="s">
        <v>4038</v>
      </c>
      <c r="O2242" t="s">
        <v>811</v>
      </c>
      <c r="P2242" t="s">
        <v>113</v>
      </c>
      <c r="Q2242" t="s">
        <v>90</v>
      </c>
      <c r="R2242" s="3">
        <f t="shared" ref="R2242:R2305" si="132">S2242/1000000</f>
        <v>2.7</v>
      </c>
      <c r="S2242">
        <v>2700000</v>
      </c>
      <c r="T2242">
        <v>2004</v>
      </c>
      <c r="U2242">
        <v>7.4</v>
      </c>
      <c r="V2242" s="3">
        <f t="shared" ref="V2242:V2305" si="133">E2242-R2242</f>
        <v>-2.604984</v>
      </c>
      <c r="W2242" s="3"/>
    </row>
    <row r="2243" spans="1:23" x14ac:dyDescent="0.3">
      <c r="A2243" t="s">
        <v>9</v>
      </c>
      <c r="B2243" t="s">
        <v>1561</v>
      </c>
      <c r="C2243">
        <v>106</v>
      </c>
      <c r="D2243">
        <v>886410</v>
      </c>
      <c r="E2243" s="3">
        <f t="shared" si="131"/>
        <v>0.88641000000000003</v>
      </c>
      <c r="F2243" t="s">
        <v>356</v>
      </c>
      <c r="G2243" t="s">
        <v>1794</v>
      </c>
      <c r="N2243" t="s">
        <v>4039</v>
      </c>
      <c r="O2243" t="s">
        <v>306</v>
      </c>
      <c r="P2243" t="s">
        <v>317</v>
      </c>
      <c r="Q2243" t="s">
        <v>90</v>
      </c>
      <c r="R2243" s="3">
        <f t="shared" si="132"/>
        <v>3.5</v>
      </c>
      <c r="S2243">
        <v>3500000</v>
      </c>
      <c r="T2243">
        <v>1998</v>
      </c>
      <c r="U2243">
        <v>6.8</v>
      </c>
      <c r="V2243" s="3">
        <f t="shared" si="133"/>
        <v>-2.6135899999999999</v>
      </c>
      <c r="W2243" s="3"/>
    </row>
    <row r="2244" spans="1:23" x14ac:dyDescent="0.3">
      <c r="A2244" t="s">
        <v>9</v>
      </c>
      <c r="B2244" t="s">
        <v>630</v>
      </c>
      <c r="C2244">
        <v>109</v>
      </c>
      <c r="D2244">
        <v>37371385</v>
      </c>
      <c r="E2244" s="3">
        <f t="shared" si="131"/>
        <v>37.371384999999997</v>
      </c>
      <c r="F2244" t="s">
        <v>134</v>
      </c>
      <c r="G2244" t="s">
        <v>205</v>
      </c>
      <c r="H2244" t="s">
        <v>1787</v>
      </c>
      <c r="N2244" t="s">
        <v>4040</v>
      </c>
      <c r="O2244" t="s">
        <v>12</v>
      </c>
      <c r="P2244" t="s">
        <v>13</v>
      </c>
      <c r="Q2244" t="s">
        <v>90</v>
      </c>
      <c r="R2244" s="3">
        <f t="shared" si="132"/>
        <v>40</v>
      </c>
      <c r="S2244">
        <v>40000000</v>
      </c>
      <c r="T2244">
        <v>2011</v>
      </c>
      <c r="U2244">
        <v>7</v>
      </c>
      <c r="V2244" s="3">
        <f t="shared" si="133"/>
        <v>-2.6286150000000035</v>
      </c>
      <c r="W2244" s="3"/>
    </row>
    <row r="2245" spans="1:23" x14ac:dyDescent="0.3">
      <c r="A2245" t="s">
        <v>9</v>
      </c>
      <c r="B2245" t="s">
        <v>257</v>
      </c>
      <c r="C2245">
        <v>96</v>
      </c>
      <c r="D2245">
        <v>19351569</v>
      </c>
      <c r="E2245" s="3">
        <f t="shared" si="131"/>
        <v>19.351569000000001</v>
      </c>
      <c r="F2245" t="s">
        <v>205</v>
      </c>
      <c r="G2245" t="s">
        <v>1792</v>
      </c>
      <c r="H2245" t="s">
        <v>1788</v>
      </c>
      <c r="N2245" t="s">
        <v>4041</v>
      </c>
      <c r="O2245" t="s">
        <v>12</v>
      </c>
      <c r="P2245" t="s">
        <v>13</v>
      </c>
      <c r="Q2245" t="s">
        <v>14</v>
      </c>
      <c r="R2245" s="3">
        <f t="shared" si="132"/>
        <v>22</v>
      </c>
      <c r="S2245">
        <v>22000000</v>
      </c>
      <c r="T2245">
        <v>2001</v>
      </c>
      <c r="U2245">
        <v>5.9</v>
      </c>
      <c r="V2245" s="3">
        <f t="shared" si="133"/>
        <v>-2.6484309999999986</v>
      </c>
      <c r="W2245" s="3"/>
    </row>
    <row r="2246" spans="1:23" x14ac:dyDescent="0.3">
      <c r="A2246" t="s">
        <v>9</v>
      </c>
      <c r="B2246" t="s">
        <v>1538</v>
      </c>
      <c r="C2246">
        <v>96</v>
      </c>
      <c r="D2246">
        <v>1325073</v>
      </c>
      <c r="E2246" s="3">
        <f t="shared" si="131"/>
        <v>1.3250729999999999</v>
      </c>
      <c r="F2246" t="s">
        <v>205</v>
      </c>
      <c r="G2246" t="s">
        <v>356</v>
      </c>
      <c r="N2246" t="s">
        <v>4042</v>
      </c>
      <c r="O2246" t="s">
        <v>12</v>
      </c>
      <c r="P2246" t="s">
        <v>13</v>
      </c>
      <c r="Q2246" t="s">
        <v>90</v>
      </c>
      <c r="R2246" s="3">
        <f t="shared" si="132"/>
        <v>4</v>
      </c>
      <c r="S2246">
        <v>4000000</v>
      </c>
      <c r="T2246">
        <v>2005</v>
      </c>
      <c r="U2246">
        <v>6.6</v>
      </c>
      <c r="V2246" s="3">
        <f t="shared" si="133"/>
        <v>-2.6749270000000003</v>
      </c>
      <c r="W2246" s="3"/>
    </row>
    <row r="2247" spans="1:23" x14ac:dyDescent="0.3">
      <c r="A2247" t="s">
        <v>9</v>
      </c>
      <c r="B2247" t="s">
        <v>1543</v>
      </c>
      <c r="C2247">
        <v>99</v>
      </c>
      <c r="D2247">
        <v>302204</v>
      </c>
      <c r="E2247" s="3">
        <f t="shared" si="131"/>
        <v>0.30220399999999997</v>
      </c>
      <c r="F2247" t="s">
        <v>205</v>
      </c>
      <c r="G2247" t="s">
        <v>1792</v>
      </c>
      <c r="H2247" t="s">
        <v>1788</v>
      </c>
      <c r="N2247" t="s">
        <v>4043</v>
      </c>
      <c r="O2247" t="s">
        <v>12</v>
      </c>
      <c r="P2247" t="s">
        <v>17</v>
      </c>
      <c r="Q2247" t="s">
        <v>24</v>
      </c>
      <c r="R2247" s="3">
        <f t="shared" si="132"/>
        <v>3</v>
      </c>
      <c r="S2247">
        <v>3000000</v>
      </c>
      <c r="T2247">
        <v>1997</v>
      </c>
      <c r="U2247">
        <v>6.6</v>
      </c>
      <c r="V2247" s="3">
        <f t="shared" si="133"/>
        <v>-2.6977959999999999</v>
      </c>
      <c r="W2247" s="3"/>
    </row>
    <row r="2248" spans="1:23" x14ac:dyDescent="0.3">
      <c r="A2248" t="s">
        <v>9</v>
      </c>
      <c r="B2248" t="s">
        <v>255</v>
      </c>
      <c r="C2248">
        <v>104</v>
      </c>
      <c r="D2248">
        <v>1487477</v>
      </c>
      <c r="E2248" s="3">
        <f t="shared" si="131"/>
        <v>1.4874769999999999</v>
      </c>
      <c r="F2248" t="s">
        <v>1786</v>
      </c>
      <c r="G2248" t="s">
        <v>918</v>
      </c>
      <c r="N2248" t="s">
        <v>4044</v>
      </c>
      <c r="O2248" t="s">
        <v>557</v>
      </c>
      <c r="P2248" t="s">
        <v>683</v>
      </c>
      <c r="Q2248" t="s">
        <v>90</v>
      </c>
      <c r="R2248" s="3">
        <f t="shared" si="132"/>
        <v>4.2</v>
      </c>
      <c r="S2248">
        <v>4200000</v>
      </c>
      <c r="T2248">
        <v>2004</v>
      </c>
      <c r="U2248">
        <v>6.5</v>
      </c>
      <c r="V2248" s="3">
        <f t="shared" si="133"/>
        <v>-2.712523</v>
      </c>
      <c r="W2248" s="3"/>
    </row>
    <row r="2249" spans="1:23" x14ac:dyDescent="0.3">
      <c r="A2249" t="s">
        <v>9</v>
      </c>
      <c r="B2249" t="s">
        <v>503</v>
      </c>
      <c r="C2249">
        <v>142</v>
      </c>
      <c r="D2249">
        <v>19283782</v>
      </c>
      <c r="E2249" s="3">
        <f t="shared" si="131"/>
        <v>19.283781999999999</v>
      </c>
      <c r="F2249" t="s">
        <v>1792</v>
      </c>
      <c r="G2249" t="s">
        <v>356</v>
      </c>
      <c r="H2249" t="s">
        <v>1788</v>
      </c>
      <c r="I2249" t="s">
        <v>918</v>
      </c>
      <c r="N2249" t="s">
        <v>4045</v>
      </c>
      <c r="O2249" t="s">
        <v>12</v>
      </c>
      <c r="P2249" t="s">
        <v>13</v>
      </c>
      <c r="Q2249" t="s">
        <v>90</v>
      </c>
      <c r="R2249" s="3">
        <f t="shared" si="132"/>
        <v>22</v>
      </c>
      <c r="S2249">
        <v>22000000</v>
      </c>
      <c r="T2249">
        <v>1999</v>
      </c>
      <c r="U2249">
        <v>6.6</v>
      </c>
      <c r="V2249" s="3">
        <f t="shared" si="133"/>
        <v>-2.7162180000000014</v>
      </c>
      <c r="W2249" s="3"/>
    </row>
    <row r="2250" spans="1:23" x14ac:dyDescent="0.3">
      <c r="A2250" t="s">
        <v>9</v>
      </c>
      <c r="B2250" t="s">
        <v>819</v>
      </c>
      <c r="C2250">
        <v>90</v>
      </c>
      <c r="D2250">
        <v>15281286</v>
      </c>
      <c r="E2250" s="3">
        <f t="shared" si="131"/>
        <v>15.281286</v>
      </c>
      <c r="F2250" t="s">
        <v>205</v>
      </c>
      <c r="G2250" t="s">
        <v>356</v>
      </c>
      <c r="H2250" t="s">
        <v>1788</v>
      </c>
      <c r="N2250" t="s">
        <v>4046</v>
      </c>
      <c r="O2250" t="s">
        <v>12</v>
      </c>
      <c r="P2250" t="s">
        <v>13</v>
      </c>
      <c r="Q2250" t="s">
        <v>90</v>
      </c>
      <c r="R2250" s="3">
        <f t="shared" si="132"/>
        <v>18</v>
      </c>
      <c r="S2250">
        <v>18000000</v>
      </c>
      <c r="T2250">
        <v>2009</v>
      </c>
      <c r="U2250">
        <v>6.5</v>
      </c>
      <c r="V2250" s="3">
        <f t="shared" si="133"/>
        <v>-2.7187140000000003</v>
      </c>
      <c r="W2250" s="3"/>
    </row>
    <row r="2251" spans="1:23" x14ac:dyDescent="0.3">
      <c r="A2251" t="s">
        <v>9</v>
      </c>
      <c r="B2251" t="s">
        <v>1077</v>
      </c>
      <c r="C2251">
        <v>99</v>
      </c>
      <c r="D2251">
        <v>3273588</v>
      </c>
      <c r="E2251" s="3">
        <f t="shared" si="131"/>
        <v>3.2735880000000002</v>
      </c>
      <c r="F2251" t="s">
        <v>171</v>
      </c>
      <c r="G2251" t="s">
        <v>356</v>
      </c>
      <c r="N2251" t="s">
        <v>4047</v>
      </c>
      <c r="O2251" t="s">
        <v>12</v>
      </c>
      <c r="P2251" t="s">
        <v>13</v>
      </c>
      <c r="Q2251" t="s">
        <v>14</v>
      </c>
      <c r="R2251" s="3">
        <f t="shared" si="132"/>
        <v>6</v>
      </c>
      <c r="S2251">
        <v>6000000</v>
      </c>
      <c r="T2251">
        <v>1993</v>
      </c>
      <c r="U2251">
        <v>6.7</v>
      </c>
      <c r="V2251" s="3">
        <f t="shared" si="133"/>
        <v>-2.7264119999999998</v>
      </c>
      <c r="W2251" s="3"/>
    </row>
    <row r="2252" spans="1:23" x14ac:dyDescent="0.3">
      <c r="A2252" t="s">
        <v>9</v>
      </c>
      <c r="B2252" t="s">
        <v>837</v>
      </c>
      <c r="C2252">
        <v>100</v>
      </c>
      <c r="D2252">
        <v>23222861</v>
      </c>
      <c r="E2252" s="3">
        <f t="shared" si="131"/>
        <v>23.222861000000002</v>
      </c>
      <c r="F2252" t="s">
        <v>171</v>
      </c>
      <c r="G2252" t="s">
        <v>134</v>
      </c>
      <c r="H2252" t="s">
        <v>205</v>
      </c>
      <c r="I2252" t="s">
        <v>1789</v>
      </c>
      <c r="J2252" t="s">
        <v>1788</v>
      </c>
      <c r="K2252" t="s">
        <v>1787</v>
      </c>
      <c r="N2252" t="s">
        <v>4048</v>
      </c>
      <c r="O2252" t="s">
        <v>12</v>
      </c>
      <c r="P2252" t="s">
        <v>13</v>
      </c>
      <c r="Q2252" t="s">
        <v>24</v>
      </c>
      <c r="R2252" s="3">
        <f t="shared" si="132"/>
        <v>26</v>
      </c>
      <c r="S2252">
        <v>26000000</v>
      </c>
      <c r="T2252">
        <v>2004</v>
      </c>
      <c r="U2252">
        <v>4.5</v>
      </c>
      <c r="V2252" s="3">
        <f t="shared" si="133"/>
        <v>-2.7771389999999982</v>
      </c>
      <c r="W2252" s="3"/>
    </row>
    <row r="2253" spans="1:23" x14ac:dyDescent="0.3">
      <c r="A2253" t="s">
        <v>9</v>
      </c>
      <c r="B2253" t="s">
        <v>1453</v>
      </c>
      <c r="C2253">
        <v>91</v>
      </c>
      <c r="D2253">
        <v>2221809</v>
      </c>
      <c r="E2253" s="3">
        <f t="shared" si="131"/>
        <v>2.2218089999999999</v>
      </c>
      <c r="F2253" t="s">
        <v>356</v>
      </c>
      <c r="N2253" t="s">
        <v>4049</v>
      </c>
      <c r="O2253" t="s">
        <v>12</v>
      </c>
      <c r="P2253" t="s">
        <v>13</v>
      </c>
      <c r="Q2253" t="s">
        <v>14</v>
      </c>
      <c r="R2253" s="3">
        <f t="shared" si="132"/>
        <v>5</v>
      </c>
      <c r="S2253">
        <v>5000000</v>
      </c>
      <c r="T2253">
        <v>2010</v>
      </c>
      <c r="U2253">
        <v>7</v>
      </c>
      <c r="V2253" s="3">
        <f t="shared" si="133"/>
        <v>-2.7781910000000001</v>
      </c>
      <c r="W2253" s="3"/>
    </row>
    <row r="2254" spans="1:23" x14ac:dyDescent="0.3">
      <c r="A2254" t="s">
        <v>9</v>
      </c>
      <c r="B2254" t="s">
        <v>1138</v>
      </c>
      <c r="C2254">
        <v>97</v>
      </c>
      <c r="D2254">
        <v>12212417</v>
      </c>
      <c r="E2254" s="3">
        <f t="shared" si="131"/>
        <v>12.212417</v>
      </c>
      <c r="F2254" t="s">
        <v>1792</v>
      </c>
      <c r="G2254" t="s">
        <v>918</v>
      </c>
      <c r="N2254" t="s">
        <v>4050</v>
      </c>
      <c r="O2254" t="s">
        <v>12</v>
      </c>
      <c r="P2254" t="s">
        <v>13</v>
      </c>
      <c r="Q2254" t="s">
        <v>90</v>
      </c>
      <c r="R2254" s="3">
        <f t="shared" si="132"/>
        <v>15</v>
      </c>
      <c r="S2254">
        <v>15000000</v>
      </c>
      <c r="T2254">
        <v>2003</v>
      </c>
      <c r="U2254">
        <v>6.7</v>
      </c>
      <c r="V2254" s="3">
        <f t="shared" si="133"/>
        <v>-2.7875829999999997</v>
      </c>
      <c r="W2254" s="3"/>
    </row>
    <row r="2255" spans="1:23" x14ac:dyDescent="0.3">
      <c r="A2255" t="s">
        <v>9</v>
      </c>
      <c r="B2255" t="s">
        <v>1176</v>
      </c>
      <c r="C2255">
        <v>112</v>
      </c>
      <c r="D2255">
        <v>11204499</v>
      </c>
      <c r="E2255" s="3">
        <f t="shared" si="131"/>
        <v>11.204499</v>
      </c>
      <c r="F2255" t="s">
        <v>356</v>
      </c>
      <c r="G2255" t="s">
        <v>1794</v>
      </c>
      <c r="N2255" t="s">
        <v>4051</v>
      </c>
      <c r="O2255" t="s">
        <v>12</v>
      </c>
      <c r="P2255" t="s">
        <v>13</v>
      </c>
      <c r="Q2255" t="s">
        <v>90</v>
      </c>
      <c r="R2255" s="3">
        <f t="shared" si="132"/>
        <v>14</v>
      </c>
      <c r="S2255">
        <v>14000000</v>
      </c>
      <c r="T2255">
        <v>2006</v>
      </c>
      <c r="U2255">
        <v>7</v>
      </c>
      <c r="V2255" s="3">
        <f t="shared" si="133"/>
        <v>-2.7955009999999998</v>
      </c>
      <c r="W2255" s="3"/>
    </row>
    <row r="2256" spans="1:23" x14ac:dyDescent="0.3">
      <c r="A2256" t="s">
        <v>9</v>
      </c>
      <c r="B2256" t="s">
        <v>191</v>
      </c>
      <c r="C2256">
        <v>93</v>
      </c>
      <c r="D2256">
        <v>200803</v>
      </c>
      <c r="E2256" s="3">
        <f t="shared" si="131"/>
        <v>0.20080300000000001</v>
      </c>
      <c r="F2256" t="s">
        <v>205</v>
      </c>
      <c r="N2256" t="s">
        <v>4052</v>
      </c>
      <c r="O2256" t="s">
        <v>12</v>
      </c>
      <c r="P2256" t="s">
        <v>13</v>
      </c>
      <c r="Q2256" t="s">
        <v>90</v>
      </c>
      <c r="R2256" s="3">
        <f t="shared" si="132"/>
        <v>3</v>
      </c>
      <c r="S2256">
        <v>3000000</v>
      </c>
      <c r="T2256">
        <v>2012</v>
      </c>
      <c r="U2256">
        <v>5.3</v>
      </c>
      <c r="V2256" s="3">
        <f t="shared" si="133"/>
        <v>-2.7991969999999999</v>
      </c>
      <c r="W2256" s="3"/>
    </row>
    <row r="2257" spans="1:23" x14ac:dyDescent="0.3">
      <c r="A2257" t="s">
        <v>9</v>
      </c>
      <c r="B2257" t="s">
        <v>870</v>
      </c>
      <c r="C2257">
        <v>97</v>
      </c>
      <c r="D2257">
        <v>22200000</v>
      </c>
      <c r="E2257" s="3">
        <f t="shared" si="131"/>
        <v>22.2</v>
      </c>
      <c r="F2257" t="s">
        <v>205</v>
      </c>
      <c r="G2257" t="s">
        <v>356</v>
      </c>
      <c r="H2257" t="s">
        <v>1788</v>
      </c>
      <c r="N2257" t="s">
        <v>4053</v>
      </c>
      <c r="O2257" t="s">
        <v>12</v>
      </c>
      <c r="P2257" t="s">
        <v>13</v>
      </c>
      <c r="Q2257" t="s">
        <v>14</v>
      </c>
      <c r="R2257" s="3">
        <f t="shared" si="132"/>
        <v>25</v>
      </c>
      <c r="S2257">
        <v>25000000</v>
      </c>
      <c r="T2257">
        <v>1994</v>
      </c>
      <c r="U2257">
        <v>6.8</v>
      </c>
      <c r="V2257" s="3">
        <f t="shared" si="133"/>
        <v>-2.8000000000000007</v>
      </c>
      <c r="W2257" s="3"/>
    </row>
    <row r="2258" spans="1:23" x14ac:dyDescent="0.3">
      <c r="A2258" t="s">
        <v>9</v>
      </c>
      <c r="B2258" t="s">
        <v>112</v>
      </c>
      <c r="C2258">
        <v>140</v>
      </c>
      <c r="D2258">
        <v>35183792</v>
      </c>
      <c r="E2258" s="3">
        <f t="shared" si="131"/>
        <v>35.183791999999997</v>
      </c>
      <c r="F2258" t="s">
        <v>1793</v>
      </c>
      <c r="G2258" t="s">
        <v>356</v>
      </c>
      <c r="H2258" t="s">
        <v>1798</v>
      </c>
      <c r="I2258" t="s">
        <v>1791</v>
      </c>
      <c r="N2258" t="s">
        <v>4054</v>
      </c>
      <c r="O2258" t="s">
        <v>12</v>
      </c>
      <c r="P2258" t="s">
        <v>13</v>
      </c>
      <c r="Q2258" t="s">
        <v>90</v>
      </c>
      <c r="R2258" s="3">
        <f t="shared" si="132"/>
        <v>38</v>
      </c>
      <c r="S2258">
        <v>38000000</v>
      </c>
      <c r="T2258">
        <v>1991</v>
      </c>
      <c r="U2258">
        <v>7.2</v>
      </c>
      <c r="V2258" s="3">
        <f t="shared" si="133"/>
        <v>-2.8162080000000032</v>
      </c>
      <c r="W2258" s="3"/>
    </row>
    <row r="2259" spans="1:23" x14ac:dyDescent="0.3">
      <c r="A2259" t="s">
        <v>9</v>
      </c>
      <c r="B2259" t="s">
        <v>400</v>
      </c>
      <c r="C2259">
        <v>94</v>
      </c>
      <c r="D2259">
        <v>15155772</v>
      </c>
      <c r="E2259" s="3">
        <f t="shared" si="131"/>
        <v>15.155772000000001</v>
      </c>
      <c r="F2259" t="s">
        <v>205</v>
      </c>
      <c r="G2259" t="s">
        <v>356</v>
      </c>
      <c r="H2259" t="s">
        <v>1788</v>
      </c>
      <c r="N2259" t="s">
        <v>4055</v>
      </c>
      <c r="O2259" t="s">
        <v>12</v>
      </c>
      <c r="P2259" t="s">
        <v>13</v>
      </c>
      <c r="Q2259" t="s">
        <v>14</v>
      </c>
      <c r="R2259" s="3">
        <f t="shared" si="132"/>
        <v>18</v>
      </c>
      <c r="S2259">
        <v>18000000</v>
      </c>
      <c r="T2259">
        <v>2014</v>
      </c>
      <c r="U2259">
        <v>5.7</v>
      </c>
      <c r="V2259" s="3">
        <f t="shared" si="133"/>
        <v>-2.8442279999999993</v>
      </c>
      <c r="W2259" s="3"/>
    </row>
    <row r="2260" spans="1:23" x14ac:dyDescent="0.3">
      <c r="A2260" t="s">
        <v>9</v>
      </c>
      <c r="B2260" t="s">
        <v>1405</v>
      </c>
      <c r="C2260">
        <v>89</v>
      </c>
      <c r="D2260">
        <v>4443403</v>
      </c>
      <c r="E2260" s="3">
        <f t="shared" si="131"/>
        <v>4.443403</v>
      </c>
      <c r="F2260" t="s">
        <v>1790</v>
      </c>
      <c r="G2260" t="s">
        <v>1793</v>
      </c>
      <c r="H2260" t="s">
        <v>356</v>
      </c>
      <c r="I2260" t="s">
        <v>1795</v>
      </c>
      <c r="N2260" t="s">
        <v>4056</v>
      </c>
      <c r="O2260" t="s">
        <v>183</v>
      </c>
      <c r="P2260" t="s">
        <v>184</v>
      </c>
      <c r="Q2260" t="s">
        <v>14</v>
      </c>
      <c r="R2260" s="3">
        <f t="shared" si="132"/>
        <v>7.3</v>
      </c>
      <c r="S2260">
        <v>7300000</v>
      </c>
      <c r="T2260">
        <v>2007</v>
      </c>
      <c r="U2260">
        <v>8</v>
      </c>
      <c r="V2260" s="3">
        <f t="shared" si="133"/>
        <v>-2.8565969999999998</v>
      </c>
      <c r="W2260" s="3"/>
    </row>
    <row r="2261" spans="1:23" x14ac:dyDescent="0.3">
      <c r="A2261" t="s">
        <v>9</v>
      </c>
      <c r="B2261" t="s">
        <v>1633</v>
      </c>
      <c r="C2261">
        <v>86</v>
      </c>
      <c r="D2261">
        <v>535249</v>
      </c>
      <c r="E2261" s="3">
        <f t="shared" si="131"/>
        <v>0.53524899999999997</v>
      </c>
      <c r="F2261" t="s">
        <v>205</v>
      </c>
      <c r="N2261" t="s">
        <v>4057</v>
      </c>
      <c r="O2261" t="s">
        <v>12</v>
      </c>
      <c r="P2261" t="s">
        <v>13</v>
      </c>
      <c r="Q2261" t="s">
        <v>90</v>
      </c>
      <c r="R2261" s="3">
        <f t="shared" si="132"/>
        <v>3.4</v>
      </c>
      <c r="S2261">
        <v>3400000</v>
      </c>
      <c r="T2261">
        <v>2010</v>
      </c>
      <c r="U2261">
        <v>4.5999999999999996</v>
      </c>
      <c r="V2261" s="3">
        <f t="shared" si="133"/>
        <v>-2.864751</v>
      </c>
      <c r="W2261" s="3"/>
    </row>
    <row r="2262" spans="1:23" x14ac:dyDescent="0.3">
      <c r="A2262" t="s">
        <v>9</v>
      </c>
      <c r="B2262" t="s">
        <v>492</v>
      </c>
      <c r="C2262">
        <v>141</v>
      </c>
      <c r="D2262">
        <v>47105085</v>
      </c>
      <c r="E2262" s="3">
        <f t="shared" si="131"/>
        <v>47.105085000000003</v>
      </c>
      <c r="F2262" t="s">
        <v>1792</v>
      </c>
      <c r="G2262" t="s">
        <v>356</v>
      </c>
      <c r="N2262" t="s">
        <v>4058</v>
      </c>
      <c r="O2262" t="s">
        <v>12</v>
      </c>
      <c r="P2262" t="s">
        <v>13</v>
      </c>
      <c r="Q2262" t="s">
        <v>90</v>
      </c>
      <c r="R2262" s="3">
        <f t="shared" si="132"/>
        <v>50</v>
      </c>
      <c r="S2262">
        <v>50000000</v>
      </c>
      <c r="T2262">
        <v>2014</v>
      </c>
      <c r="U2262">
        <v>7.4</v>
      </c>
      <c r="V2262" s="3">
        <f t="shared" si="133"/>
        <v>-2.8949149999999975</v>
      </c>
      <c r="W2262" s="3"/>
    </row>
    <row r="2263" spans="1:23" x14ac:dyDescent="0.3">
      <c r="A2263" t="s">
        <v>9</v>
      </c>
      <c r="B2263" t="s">
        <v>976</v>
      </c>
      <c r="C2263">
        <v>99</v>
      </c>
      <c r="D2263">
        <v>17104669</v>
      </c>
      <c r="E2263" s="3">
        <f t="shared" si="131"/>
        <v>17.104669000000001</v>
      </c>
      <c r="F2263" t="s">
        <v>171</v>
      </c>
      <c r="G2263" t="s">
        <v>205</v>
      </c>
      <c r="H2263" t="s">
        <v>1792</v>
      </c>
      <c r="I2263" t="s">
        <v>1786</v>
      </c>
      <c r="N2263" t="s">
        <v>4059</v>
      </c>
      <c r="O2263" t="s">
        <v>689</v>
      </c>
      <c r="P2263" t="s">
        <v>397</v>
      </c>
      <c r="Q2263" t="s">
        <v>90</v>
      </c>
      <c r="R2263" s="3">
        <f t="shared" si="132"/>
        <v>20</v>
      </c>
      <c r="S2263">
        <v>20000000</v>
      </c>
      <c r="T2263">
        <v>2004</v>
      </c>
      <c r="U2263">
        <v>7.8</v>
      </c>
      <c r="V2263" s="3">
        <f t="shared" si="133"/>
        <v>-2.8953309999999988</v>
      </c>
      <c r="W2263" s="3"/>
    </row>
    <row r="2264" spans="1:23" x14ac:dyDescent="0.3">
      <c r="A2264" t="s">
        <v>9</v>
      </c>
      <c r="B2264" t="s">
        <v>612</v>
      </c>
      <c r="C2264">
        <v>95</v>
      </c>
      <c r="D2264">
        <v>37101011</v>
      </c>
      <c r="E2264" s="3">
        <f t="shared" si="131"/>
        <v>37.101011</v>
      </c>
      <c r="F2264" t="s">
        <v>205</v>
      </c>
      <c r="G2264" t="s">
        <v>356</v>
      </c>
      <c r="N2264" t="s">
        <v>4060</v>
      </c>
      <c r="O2264" t="s">
        <v>12</v>
      </c>
      <c r="P2264" t="s">
        <v>13</v>
      </c>
      <c r="Q2264" t="s">
        <v>14</v>
      </c>
      <c r="R2264" s="3">
        <f t="shared" si="132"/>
        <v>40</v>
      </c>
      <c r="S2264">
        <v>40000000</v>
      </c>
      <c r="T2264">
        <v>2012</v>
      </c>
      <c r="U2264">
        <v>5.8</v>
      </c>
      <c r="V2264" s="3">
        <f t="shared" si="133"/>
        <v>-2.8989890000000003</v>
      </c>
      <c r="W2264" s="3"/>
    </row>
    <row r="2265" spans="1:23" x14ac:dyDescent="0.3">
      <c r="A2265" t="s">
        <v>9</v>
      </c>
      <c r="B2265" t="s">
        <v>219</v>
      </c>
      <c r="C2265">
        <v>97</v>
      </c>
      <c r="D2265">
        <v>39852</v>
      </c>
      <c r="E2265" s="3">
        <f t="shared" si="131"/>
        <v>3.9851999999999999E-2</v>
      </c>
      <c r="F2265" t="s">
        <v>205</v>
      </c>
      <c r="G2265" t="s">
        <v>356</v>
      </c>
      <c r="N2265" t="s">
        <v>4061</v>
      </c>
      <c r="O2265" t="s">
        <v>12</v>
      </c>
      <c r="P2265" t="s">
        <v>13</v>
      </c>
      <c r="Q2265" t="s">
        <v>90</v>
      </c>
      <c r="R2265" s="3">
        <f t="shared" si="132"/>
        <v>3</v>
      </c>
      <c r="S2265">
        <v>3000000</v>
      </c>
      <c r="T2265">
        <v>1999</v>
      </c>
      <c r="U2265">
        <v>6.7</v>
      </c>
      <c r="V2265" s="3">
        <f t="shared" si="133"/>
        <v>-2.9601480000000002</v>
      </c>
      <c r="W2265" s="3"/>
    </row>
    <row r="2266" spans="1:23" x14ac:dyDescent="0.3">
      <c r="A2266" t="s">
        <v>9</v>
      </c>
      <c r="B2266" t="s">
        <v>202</v>
      </c>
      <c r="C2266">
        <v>140</v>
      </c>
      <c r="D2266">
        <v>97030725</v>
      </c>
      <c r="E2266" s="3">
        <f t="shared" si="131"/>
        <v>97.030725000000004</v>
      </c>
      <c r="F2266" t="s">
        <v>1793</v>
      </c>
      <c r="G2266" t="s">
        <v>1792</v>
      </c>
      <c r="H2266" t="s">
        <v>356</v>
      </c>
      <c r="I2266" t="s">
        <v>1794</v>
      </c>
      <c r="J2266" t="s">
        <v>1788</v>
      </c>
      <c r="N2266" t="s">
        <v>4062</v>
      </c>
      <c r="O2266" t="s">
        <v>12</v>
      </c>
      <c r="P2266" t="s">
        <v>13</v>
      </c>
      <c r="Q2266" t="s">
        <v>90</v>
      </c>
      <c r="R2266" s="3">
        <f t="shared" si="132"/>
        <v>100</v>
      </c>
      <c r="S2266">
        <v>100000000</v>
      </c>
      <c r="T2266">
        <v>2009</v>
      </c>
      <c r="U2266">
        <v>7</v>
      </c>
      <c r="V2266" s="3">
        <f t="shared" si="133"/>
        <v>-2.9692749999999961</v>
      </c>
      <c r="W2266" s="3"/>
    </row>
    <row r="2267" spans="1:23" x14ac:dyDescent="0.3">
      <c r="A2267" t="s">
        <v>9</v>
      </c>
      <c r="B2267" t="s">
        <v>1453</v>
      </c>
      <c r="C2267">
        <v>95</v>
      </c>
      <c r="D2267">
        <v>3029081</v>
      </c>
      <c r="E2267" s="3">
        <f t="shared" si="131"/>
        <v>3.0290810000000001</v>
      </c>
      <c r="F2267" t="s">
        <v>205</v>
      </c>
      <c r="G2267" t="s">
        <v>356</v>
      </c>
      <c r="H2267" t="s">
        <v>1798</v>
      </c>
      <c r="I2267" t="s">
        <v>1791</v>
      </c>
      <c r="N2267" t="s">
        <v>4063</v>
      </c>
      <c r="O2267" t="s">
        <v>12</v>
      </c>
      <c r="P2267" t="s">
        <v>13</v>
      </c>
      <c r="Q2267" t="s">
        <v>90</v>
      </c>
      <c r="R2267" s="3">
        <f t="shared" si="132"/>
        <v>6</v>
      </c>
      <c r="S2267">
        <v>6000000</v>
      </c>
      <c r="T2267">
        <v>2001</v>
      </c>
      <c r="U2267">
        <v>7.8</v>
      </c>
      <c r="V2267" s="3">
        <f t="shared" si="133"/>
        <v>-2.9709189999999999</v>
      </c>
      <c r="W2267" s="3"/>
    </row>
    <row r="2268" spans="1:23" x14ac:dyDescent="0.3">
      <c r="A2268" t="s">
        <v>9</v>
      </c>
      <c r="B2268" t="s">
        <v>1526</v>
      </c>
      <c r="C2268">
        <v>112</v>
      </c>
      <c r="D2268">
        <v>26345</v>
      </c>
      <c r="E2268" s="3">
        <f t="shared" si="131"/>
        <v>2.6345E-2</v>
      </c>
      <c r="F2268" t="s">
        <v>171</v>
      </c>
      <c r="G2268" t="s">
        <v>1792</v>
      </c>
      <c r="H2268" t="s">
        <v>356</v>
      </c>
      <c r="N2268" t="s">
        <v>4064</v>
      </c>
      <c r="O2268" t="s">
        <v>12</v>
      </c>
      <c r="P2268" t="s">
        <v>17</v>
      </c>
      <c r="Q2268" t="s">
        <v>90</v>
      </c>
      <c r="R2268" s="3">
        <f t="shared" si="132"/>
        <v>3</v>
      </c>
      <c r="S2268">
        <v>3000000</v>
      </c>
      <c r="T2268">
        <v>2012</v>
      </c>
      <c r="U2268">
        <v>6.1</v>
      </c>
      <c r="V2268" s="3">
        <f t="shared" si="133"/>
        <v>-2.9736549999999999</v>
      </c>
      <c r="W2268" s="3"/>
    </row>
    <row r="2269" spans="1:23" x14ac:dyDescent="0.3">
      <c r="A2269" t="s">
        <v>9</v>
      </c>
      <c r="B2269" t="s">
        <v>1048</v>
      </c>
      <c r="C2269">
        <v>122</v>
      </c>
      <c r="D2269">
        <v>22000</v>
      </c>
      <c r="E2269" s="3">
        <f t="shared" si="131"/>
        <v>2.1999999999999999E-2</v>
      </c>
      <c r="F2269" t="s">
        <v>356</v>
      </c>
      <c r="G2269" t="s">
        <v>1787</v>
      </c>
      <c r="H2269" t="s">
        <v>918</v>
      </c>
      <c r="N2269" t="s">
        <v>4065</v>
      </c>
      <c r="O2269" t="s">
        <v>12</v>
      </c>
      <c r="P2269" t="s">
        <v>113</v>
      </c>
      <c r="Q2269" t="s">
        <v>90</v>
      </c>
      <c r="R2269" s="3">
        <f t="shared" si="132"/>
        <v>3</v>
      </c>
      <c r="S2269">
        <v>3000000</v>
      </c>
      <c r="T2269">
        <v>2011</v>
      </c>
      <c r="U2269">
        <v>5.8</v>
      </c>
      <c r="V2269" s="3">
        <f t="shared" si="133"/>
        <v>-2.9780000000000002</v>
      </c>
      <c r="W2269" s="3"/>
    </row>
    <row r="2270" spans="1:23" x14ac:dyDescent="0.3">
      <c r="A2270" t="s">
        <v>9</v>
      </c>
      <c r="B2270" t="s">
        <v>1384</v>
      </c>
      <c r="C2270">
        <v>92</v>
      </c>
      <c r="D2270">
        <v>5018450</v>
      </c>
      <c r="E2270" s="3">
        <f t="shared" si="131"/>
        <v>5.0184499999999996</v>
      </c>
      <c r="F2270" t="s">
        <v>205</v>
      </c>
      <c r="G2270" t="s">
        <v>1786</v>
      </c>
      <c r="H2270" t="s">
        <v>1788</v>
      </c>
      <c r="N2270" t="s">
        <v>4066</v>
      </c>
      <c r="O2270" t="s">
        <v>12</v>
      </c>
      <c r="P2270" t="s">
        <v>13</v>
      </c>
      <c r="Q2270" t="s">
        <v>90</v>
      </c>
      <c r="R2270" s="3">
        <f t="shared" si="132"/>
        <v>8</v>
      </c>
      <c r="S2270">
        <v>8000000</v>
      </c>
      <c r="T2270">
        <v>2000</v>
      </c>
      <c r="U2270">
        <v>5.3</v>
      </c>
      <c r="V2270" s="3">
        <f t="shared" si="133"/>
        <v>-2.9815500000000004</v>
      </c>
      <c r="W2270" s="3"/>
    </row>
    <row r="2271" spans="1:23" x14ac:dyDescent="0.3">
      <c r="A2271" t="s">
        <v>9</v>
      </c>
      <c r="B2271" t="s">
        <v>1515</v>
      </c>
      <c r="C2271">
        <v>118</v>
      </c>
      <c r="D2271">
        <v>1705139</v>
      </c>
      <c r="E2271" s="3">
        <f t="shared" si="131"/>
        <v>1.705139</v>
      </c>
      <c r="F2271" t="s">
        <v>1786</v>
      </c>
      <c r="G2271" t="s">
        <v>620</v>
      </c>
      <c r="H2271" t="s">
        <v>1796</v>
      </c>
      <c r="I2271" t="s">
        <v>918</v>
      </c>
      <c r="N2271" t="s">
        <v>4067</v>
      </c>
      <c r="O2271" t="s">
        <v>12</v>
      </c>
      <c r="P2271" t="s">
        <v>13</v>
      </c>
      <c r="Q2271" t="s">
        <v>90</v>
      </c>
      <c r="R2271" s="3">
        <f t="shared" si="132"/>
        <v>4.7</v>
      </c>
      <c r="S2271">
        <v>4700000</v>
      </c>
      <c r="T2271">
        <v>1988</v>
      </c>
      <c r="U2271">
        <v>6.7</v>
      </c>
      <c r="V2271" s="3">
        <f t="shared" si="133"/>
        <v>-2.9948610000000002</v>
      </c>
      <c r="W2271" s="3"/>
    </row>
    <row r="2272" spans="1:23" x14ac:dyDescent="0.3">
      <c r="A2272" t="s">
        <v>9</v>
      </c>
      <c r="B2272" t="s">
        <v>1243</v>
      </c>
      <c r="C2272">
        <v>81</v>
      </c>
      <c r="D2272">
        <v>6982680</v>
      </c>
      <c r="E2272" s="3">
        <f t="shared" si="131"/>
        <v>6.9826800000000002</v>
      </c>
      <c r="F2272" t="s">
        <v>205</v>
      </c>
      <c r="G2272" t="s">
        <v>1792</v>
      </c>
      <c r="N2272" t="s">
        <v>4068</v>
      </c>
      <c r="O2272" t="s">
        <v>12</v>
      </c>
      <c r="P2272" t="s">
        <v>13</v>
      </c>
      <c r="Q2272" t="s">
        <v>14</v>
      </c>
      <c r="R2272" s="3">
        <f t="shared" si="132"/>
        <v>10</v>
      </c>
      <c r="S2272">
        <v>10000000</v>
      </c>
      <c r="T2272">
        <v>2000</v>
      </c>
      <c r="U2272">
        <v>5.7</v>
      </c>
      <c r="V2272" s="3">
        <f t="shared" si="133"/>
        <v>-3.0173199999999998</v>
      </c>
      <c r="W2272" s="3"/>
    </row>
    <row r="2273" spans="1:23" x14ac:dyDescent="0.3">
      <c r="A2273" t="s">
        <v>9</v>
      </c>
      <c r="B2273" t="s">
        <v>521</v>
      </c>
      <c r="C2273">
        <v>132</v>
      </c>
      <c r="D2273">
        <v>46982632</v>
      </c>
      <c r="E2273" s="3">
        <f t="shared" si="131"/>
        <v>46.982632000000002</v>
      </c>
      <c r="F2273" t="s">
        <v>134</v>
      </c>
      <c r="G2273" t="s">
        <v>620</v>
      </c>
      <c r="H2273" t="s">
        <v>1796</v>
      </c>
      <c r="N2273" t="s">
        <v>4069</v>
      </c>
      <c r="O2273" t="s">
        <v>12</v>
      </c>
      <c r="P2273" t="s">
        <v>49</v>
      </c>
      <c r="Q2273" t="s">
        <v>90</v>
      </c>
      <c r="R2273" s="3">
        <f t="shared" si="132"/>
        <v>50</v>
      </c>
      <c r="S2273">
        <v>50000000</v>
      </c>
      <c r="T2273">
        <v>2006</v>
      </c>
      <c r="U2273">
        <v>6.6</v>
      </c>
      <c r="V2273" s="3">
        <f t="shared" si="133"/>
        <v>-3.0173679999999976</v>
      </c>
      <c r="W2273" s="3"/>
    </row>
    <row r="2274" spans="1:23" x14ac:dyDescent="0.3">
      <c r="A2274" t="s">
        <v>9</v>
      </c>
      <c r="B2274" t="s">
        <v>631</v>
      </c>
      <c r="C2274">
        <v>116</v>
      </c>
      <c r="D2274">
        <v>1980338</v>
      </c>
      <c r="E2274" s="3">
        <f t="shared" si="131"/>
        <v>1.9803379999999999</v>
      </c>
      <c r="F2274" t="s">
        <v>205</v>
      </c>
      <c r="G2274" t="s">
        <v>1792</v>
      </c>
      <c r="H2274" t="s">
        <v>356</v>
      </c>
      <c r="I2274" t="s">
        <v>1796</v>
      </c>
      <c r="J2274" t="s">
        <v>918</v>
      </c>
      <c r="N2274" t="s">
        <v>4070</v>
      </c>
      <c r="O2274" t="s">
        <v>12</v>
      </c>
      <c r="P2274" t="s">
        <v>13</v>
      </c>
      <c r="Q2274" t="s">
        <v>90</v>
      </c>
      <c r="R2274" s="3">
        <f t="shared" si="132"/>
        <v>5</v>
      </c>
      <c r="S2274">
        <v>5000000</v>
      </c>
      <c r="T2274">
        <v>1998</v>
      </c>
      <c r="U2274">
        <v>7</v>
      </c>
      <c r="V2274" s="3">
        <f t="shared" si="133"/>
        <v>-3.0196620000000003</v>
      </c>
      <c r="W2274" s="3"/>
    </row>
    <row r="2275" spans="1:23" x14ac:dyDescent="0.3">
      <c r="A2275" t="s">
        <v>9</v>
      </c>
      <c r="B2275" t="s">
        <v>648</v>
      </c>
      <c r="C2275">
        <v>82</v>
      </c>
      <c r="D2275">
        <v>9975684</v>
      </c>
      <c r="E2275" s="3">
        <f t="shared" si="131"/>
        <v>9.9756839999999993</v>
      </c>
      <c r="F2275" t="s">
        <v>205</v>
      </c>
      <c r="N2275" t="s">
        <v>4071</v>
      </c>
      <c r="O2275" t="s">
        <v>12</v>
      </c>
      <c r="P2275" t="s">
        <v>49</v>
      </c>
      <c r="Q2275" t="s">
        <v>14</v>
      </c>
      <c r="R2275" s="3">
        <f t="shared" si="132"/>
        <v>13</v>
      </c>
      <c r="S2275">
        <v>13000000</v>
      </c>
      <c r="T2275">
        <v>1998</v>
      </c>
      <c r="U2275">
        <v>6.4</v>
      </c>
      <c r="V2275" s="3">
        <f t="shared" si="133"/>
        <v>-3.0243160000000007</v>
      </c>
      <c r="W2275" s="3"/>
    </row>
    <row r="2276" spans="1:23" x14ac:dyDescent="0.3">
      <c r="A2276" t="s">
        <v>9</v>
      </c>
      <c r="B2276" t="s">
        <v>675</v>
      </c>
      <c r="C2276">
        <v>112</v>
      </c>
      <c r="D2276">
        <v>34912982</v>
      </c>
      <c r="E2276" s="3">
        <f t="shared" si="131"/>
        <v>34.912982</v>
      </c>
      <c r="F2276" t="s">
        <v>171</v>
      </c>
      <c r="G2276" t="s">
        <v>134</v>
      </c>
      <c r="H2276" t="s">
        <v>1787</v>
      </c>
      <c r="I2276" t="s">
        <v>918</v>
      </c>
      <c r="N2276" t="s">
        <v>4072</v>
      </c>
      <c r="O2276" t="s">
        <v>12</v>
      </c>
      <c r="P2276" t="s">
        <v>13</v>
      </c>
      <c r="Q2276" t="s">
        <v>14</v>
      </c>
      <c r="R2276" s="3">
        <f t="shared" si="132"/>
        <v>38</v>
      </c>
      <c r="S2276">
        <v>38000000</v>
      </c>
      <c r="T2276">
        <v>2016</v>
      </c>
      <c r="U2276">
        <v>5.2</v>
      </c>
      <c r="V2276" s="3">
        <f t="shared" si="133"/>
        <v>-3.0870180000000005</v>
      </c>
      <c r="W2276" s="3"/>
    </row>
    <row r="2277" spans="1:23" x14ac:dyDescent="0.3">
      <c r="A2277" t="s">
        <v>9</v>
      </c>
      <c r="B2277" t="s">
        <v>1009</v>
      </c>
      <c r="C2277">
        <v>85</v>
      </c>
      <c r="D2277">
        <v>15911333</v>
      </c>
      <c r="E2277" s="3">
        <f t="shared" si="131"/>
        <v>15.911333000000001</v>
      </c>
      <c r="F2277" t="s">
        <v>134</v>
      </c>
      <c r="G2277" t="s">
        <v>205</v>
      </c>
      <c r="H2277" t="s">
        <v>356</v>
      </c>
      <c r="I2277" t="s">
        <v>1789</v>
      </c>
      <c r="J2277" t="s">
        <v>1786</v>
      </c>
      <c r="N2277" t="s">
        <v>4073</v>
      </c>
      <c r="O2277" t="s">
        <v>12</v>
      </c>
      <c r="P2277" t="s">
        <v>17</v>
      </c>
      <c r="Q2277" t="s">
        <v>52</v>
      </c>
      <c r="R2277" s="3">
        <f t="shared" si="132"/>
        <v>19</v>
      </c>
      <c r="S2277">
        <v>19000000</v>
      </c>
      <c r="T2277">
        <v>2000</v>
      </c>
      <c r="U2277">
        <v>3.6</v>
      </c>
      <c r="V2277" s="3">
        <f t="shared" si="133"/>
        <v>-3.0886669999999992</v>
      </c>
      <c r="W2277" s="3"/>
    </row>
    <row r="2278" spans="1:23" x14ac:dyDescent="0.3">
      <c r="A2278" t="s">
        <v>9</v>
      </c>
      <c r="B2278" t="s">
        <v>1539</v>
      </c>
      <c r="C2278">
        <v>101</v>
      </c>
      <c r="D2278">
        <v>864959</v>
      </c>
      <c r="E2278" s="3">
        <f t="shared" si="131"/>
        <v>0.86495900000000003</v>
      </c>
      <c r="F2278" t="s">
        <v>134</v>
      </c>
      <c r="G2278" t="s">
        <v>1786</v>
      </c>
      <c r="N2278" t="s">
        <v>4074</v>
      </c>
      <c r="O2278" t="s">
        <v>12</v>
      </c>
      <c r="P2278" t="s">
        <v>17</v>
      </c>
      <c r="Q2278" t="s">
        <v>24</v>
      </c>
      <c r="R2278" s="3">
        <f t="shared" si="132"/>
        <v>4</v>
      </c>
      <c r="S2278">
        <v>4000000</v>
      </c>
      <c r="T2278">
        <v>2005</v>
      </c>
      <c r="U2278">
        <v>6.9</v>
      </c>
      <c r="V2278" s="3">
        <f t="shared" si="133"/>
        <v>-3.1350410000000002</v>
      </c>
      <c r="W2278" s="3"/>
    </row>
    <row r="2279" spans="1:23" x14ac:dyDescent="0.3">
      <c r="A2279" t="s">
        <v>9</v>
      </c>
      <c r="B2279" t="s">
        <v>1314</v>
      </c>
      <c r="C2279">
        <v>82</v>
      </c>
      <c r="D2279">
        <v>6842058</v>
      </c>
      <c r="E2279" s="3">
        <f t="shared" si="131"/>
        <v>6.8420579999999998</v>
      </c>
      <c r="F2279" t="s">
        <v>171</v>
      </c>
      <c r="G2279" t="s">
        <v>620</v>
      </c>
      <c r="H2279" t="s">
        <v>918</v>
      </c>
      <c r="N2279" t="s">
        <v>4075</v>
      </c>
      <c r="O2279" t="s">
        <v>12</v>
      </c>
      <c r="P2279" t="s">
        <v>13</v>
      </c>
      <c r="Q2279" t="s">
        <v>90</v>
      </c>
      <c r="R2279" s="3">
        <f t="shared" si="132"/>
        <v>10</v>
      </c>
      <c r="S2279">
        <v>10000000</v>
      </c>
      <c r="T2279">
        <v>2012</v>
      </c>
      <c r="U2279">
        <v>6.1</v>
      </c>
      <c r="V2279" s="3">
        <f t="shared" si="133"/>
        <v>-3.1579420000000002</v>
      </c>
      <c r="W2279" s="3"/>
    </row>
    <row r="2280" spans="1:23" x14ac:dyDescent="0.3">
      <c r="A2280" t="s">
        <v>9</v>
      </c>
      <c r="B2280" t="s">
        <v>1397</v>
      </c>
      <c r="C2280">
        <v>115</v>
      </c>
      <c r="D2280">
        <v>610968</v>
      </c>
      <c r="E2280" s="3">
        <f t="shared" si="131"/>
        <v>0.61096799999999996</v>
      </c>
      <c r="F2280" t="s">
        <v>356</v>
      </c>
      <c r="N2280" t="s">
        <v>4076</v>
      </c>
      <c r="O2280" t="s">
        <v>1359</v>
      </c>
      <c r="P2280" t="s">
        <v>721</v>
      </c>
      <c r="Q2280" t="s">
        <v>90</v>
      </c>
      <c r="R2280" s="3">
        <f t="shared" si="132"/>
        <v>3.8</v>
      </c>
      <c r="S2280">
        <v>3800000</v>
      </c>
      <c r="T2280">
        <v>2012</v>
      </c>
      <c r="U2280">
        <v>8.3000000000000007</v>
      </c>
      <c r="V2280" s="3">
        <f t="shared" si="133"/>
        <v>-3.1890320000000001</v>
      </c>
      <c r="W2280" s="3"/>
    </row>
    <row r="2281" spans="1:23" x14ac:dyDescent="0.3">
      <c r="A2281" t="s">
        <v>9</v>
      </c>
      <c r="B2281" t="s">
        <v>1541</v>
      </c>
      <c r="C2281">
        <v>87</v>
      </c>
      <c r="D2281">
        <v>800000</v>
      </c>
      <c r="E2281" s="3">
        <f t="shared" si="131"/>
        <v>0.8</v>
      </c>
      <c r="F2281" t="s">
        <v>134</v>
      </c>
      <c r="G2281" t="s">
        <v>1786</v>
      </c>
      <c r="N2281" t="s">
        <v>4077</v>
      </c>
      <c r="O2281" t="s">
        <v>12</v>
      </c>
      <c r="P2281" t="s">
        <v>13</v>
      </c>
      <c r="Q2281" t="s">
        <v>90</v>
      </c>
      <c r="R2281" s="3">
        <f t="shared" si="132"/>
        <v>4</v>
      </c>
      <c r="S2281">
        <v>4000000</v>
      </c>
      <c r="T2281">
        <v>1987</v>
      </c>
      <c r="U2281">
        <v>4.8</v>
      </c>
      <c r="V2281" s="3">
        <f t="shared" si="133"/>
        <v>-3.2</v>
      </c>
      <c r="W2281" s="3"/>
    </row>
    <row r="2282" spans="1:23" x14ac:dyDescent="0.3">
      <c r="A2282" t="s">
        <v>9</v>
      </c>
      <c r="B2282" t="s">
        <v>163</v>
      </c>
      <c r="C2282">
        <v>102</v>
      </c>
      <c r="D2282">
        <v>14793904</v>
      </c>
      <c r="E2282" s="3">
        <f t="shared" si="131"/>
        <v>14.793903999999999</v>
      </c>
      <c r="F2282" t="s">
        <v>205</v>
      </c>
      <c r="G2282" t="s">
        <v>1788</v>
      </c>
      <c r="N2282" t="s">
        <v>4078</v>
      </c>
      <c r="O2282" t="s">
        <v>12</v>
      </c>
      <c r="P2282" t="s">
        <v>49</v>
      </c>
      <c r="Q2282" t="s">
        <v>14</v>
      </c>
      <c r="R2282" s="3">
        <f t="shared" si="132"/>
        <v>18</v>
      </c>
      <c r="S2282">
        <v>18000000</v>
      </c>
      <c r="T2282">
        <v>2009</v>
      </c>
      <c r="U2282">
        <v>5.3</v>
      </c>
      <c r="V2282" s="3">
        <f t="shared" si="133"/>
        <v>-3.2060960000000005</v>
      </c>
      <c r="W2282" s="3"/>
    </row>
    <row r="2283" spans="1:23" x14ac:dyDescent="0.3">
      <c r="A2283" t="s">
        <v>9</v>
      </c>
      <c r="B2283" t="s">
        <v>832</v>
      </c>
      <c r="C2283">
        <v>100</v>
      </c>
      <c r="D2283">
        <v>5480996</v>
      </c>
      <c r="E2283" s="3">
        <f t="shared" si="131"/>
        <v>5.4809960000000002</v>
      </c>
      <c r="F2283" t="s">
        <v>1790</v>
      </c>
      <c r="G2283" t="s">
        <v>356</v>
      </c>
      <c r="H2283" t="s">
        <v>1796</v>
      </c>
      <c r="I2283" t="s">
        <v>1787</v>
      </c>
      <c r="J2283" t="s">
        <v>918</v>
      </c>
      <c r="N2283" t="s">
        <v>4079</v>
      </c>
      <c r="O2283" t="s">
        <v>12</v>
      </c>
      <c r="P2283" t="s">
        <v>13</v>
      </c>
      <c r="Q2283" t="s">
        <v>90</v>
      </c>
      <c r="R2283" s="3">
        <f t="shared" si="132"/>
        <v>8.6999999999999993</v>
      </c>
      <c r="S2283">
        <v>8700000</v>
      </c>
      <c r="T2283">
        <v>2006</v>
      </c>
      <c r="U2283">
        <v>7.1</v>
      </c>
      <c r="V2283" s="3">
        <f t="shared" si="133"/>
        <v>-3.2190039999999991</v>
      </c>
      <c r="W2283" s="3"/>
    </row>
    <row r="2284" spans="1:23" x14ac:dyDescent="0.3">
      <c r="A2284" t="s">
        <v>9</v>
      </c>
      <c r="B2284" t="s">
        <v>1468</v>
      </c>
      <c r="C2284">
        <v>93</v>
      </c>
      <c r="D2284">
        <v>611709</v>
      </c>
      <c r="E2284" s="3">
        <f t="shared" si="131"/>
        <v>0.61170899999999995</v>
      </c>
      <c r="F2284" t="s">
        <v>205</v>
      </c>
      <c r="G2284" t="s">
        <v>356</v>
      </c>
      <c r="N2284" t="s">
        <v>4080</v>
      </c>
      <c r="O2284" t="s">
        <v>183</v>
      </c>
      <c r="P2284" t="s">
        <v>1469</v>
      </c>
      <c r="Q2284" t="s">
        <v>482</v>
      </c>
      <c r="R2284" s="3">
        <f t="shared" si="132"/>
        <v>3.85</v>
      </c>
      <c r="S2284">
        <v>3850000</v>
      </c>
      <c r="T2284">
        <v>2011</v>
      </c>
      <c r="U2284">
        <v>7.2</v>
      </c>
      <c r="V2284" s="3">
        <f t="shared" si="133"/>
        <v>-3.2382910000000003</v>
      </c>
      <c r="W2284" s="3"/>
    </row>
    <row r="2285" spans="1:23" x14ac:dyDescent="0.3">
      <c r="A2285" t="s">
        <v>111</v>
      </c>
      <c r="B2285" t="s">
        <v>934</v>
      </c>
      <c r="C2285">
        <v>104</v>
      </c>
      <c r="D2285">
        <v>17757087</v>
      </c>
      <c r="E2285" s="3">
        <f t="shared" si="131"/>
        <v>17.757086999999999</v>
      </c>
      <c r="F2285" t="s">
        <v>620</v>
      </c>
      <c r="G2285" t="s">
        <v>1787</v>
      </c>
      <c r="H2285" t="s">
        <v>918</v>
      </c>
      <c r="N2285" t="s">
        <v>4081</v>
      </c>
      <c r="O2285" t="s">
        <v>12</v>
      </c>
      <c r="P2285" t="s">
        <v>13</v>
      </c>
      <c r="Q2285" t="s">
        <v>90</v>
      </c>
      <c r="R2285" s="3">
        <f t="shared" si="132"/>
        <v>21</v>
      </c>
      <c r="S2285">
        <v>21000000</v>
      </c>
      <c r="T2285">
        <v>1999</v>
      </c>
      <c r="U2285">
        <v>4.5999999999999996</v>
      </c>
      <c r="V2285" s="3">
        <f t="shared" si="133"/>
        <v>-3.2429130000000015</v>
      </c>
      <c r="W2285" s="3"/>
    </row>
    <row r="2286" spans="1:23" x14ac:dyDescent="0.3">
      <c r="A2286" t="s">
        <v>9</v>
      </c>
      <c r="B2286" t="s">
        <v>801</v>
      </c>
      <c r="C2286">
        <v>102</v>
      </c>
      <c r="D2286">
        <v>4239767</v>
      </c>
      <c r="E2286" s="3">
        <f t="shared" si="131"/>
        <v>4.2397669999999996</v>
      </c>
      <c r="F2286" t="s">
        <v>205</v>
      </c>
      <c r="G2286" t="s">
        <v>356</v>
      </c>
      <c r="H2286" t="s">
        <v>1788</v>
      </c>
      <c r="I2286" t="s">
        <v>1797</v>
      </c>
      <c r="N2286" t="s">
        <v>4082</v>
      </c>
      <c r="O2286" t="s">
        <v>12</v>
      </c>
      <c r="P2286" t="s">
        <v>49</v>
      </c>
      <c r="Q2286" t="s">
        <v>90</v>
      </c>
      <c r="R2286" s="3">
        <f t="shared" si="132"/>
        <v>7.5</v>
      </c>
      <c r="S2286">
        <v>7500000</v>
      </c>
      <c r="T2286">
        <v>2002</v>
      </c>
      <c r="U2286">
        <v>6</v>
      </c>
      <c r="V2286" s="3">
        <f t="shared" si="133"/>
        <v>-3.2602330000000004</v>
      </c>
      <c r="W2286" s="3"/>
    </row>
    <row r="2287" spans="1:23" x14ac:dyDescent="0.3">
      <c r="A2287" t="s">
        <v>9</v>
      </c>
      <c r="B2287" t="s">
        <v>1037</v>
      </c>
      <c r="C2287">
        <v>121</v>
      </c>
      <c r="D2287">
        <v>1729969</v>
      </c>
      <c r="E2287" s="3">
        <f t="shared" si="131"/>
        <v>1.7299690000000001</v>
      </c>
      <c r="F2287" t="s">
        <v>356</v>
      </c>
      <c r="G2287" t="s">
        <v>918</v>
      </c>
      <c r="N2287" t="s">
        <v>4083</v>
      </c>
      <c r="O2287" t="s">
        <v>12</v>
      </c>
      <c r="P2287" t="s">
        <v>13</v>
      </c>
      <c r="Q2287" t="s">
        <v>90</v>
      </c>
      <c r="R2287" s="3">
        <f t="shared" si="132"/>
        <v>5</v>
      </c>
      <c r="S2287">
        <v>5000000</v>
      </c>
      <c r="T2287">
        <v>2011</v>
      </c>
      <c r="U2287">
        <v>7.4</v>
      </c>
      <c r="V2287" s="3">
        <f t="shared" si="133"/>
        <v>-3.2700309999999999</v>
      </c>
      <c r="W2287" s="3"/>
    </row>
    <row r="2288" spans="1:23" x14ac:dyDescent="0.3">
      <c r="A2288" t="s">
        <v>9</v>
      </c>
      <c r="B2288" t="s">
        <v>1563</v>
      </c>
      <c r="C2288">
        <v>101</v>
      </c>
      <c r="D2288">
        <v>220234</v>
      </c>
      <c r="E2288" s="3">
        <f t="shared" si="131"/>
        <v>0.22023400000000001</v>
      </c>
      <c r="F2288" t="s">
        <v>205</v>
      </c>
      <c r="G2288" t="s">
        <v>1788</v>
      </c>
      <c r="N2288" t="s">
        <v>4084</v>
      </c>
      <c r="O2288" t="s">
        <v>12</v>
      </c>
      <c r="P2288" t="s">
        <v>13</v>
      </c>
      <c r="Q2288" t="s">
        <v>90</v>
      </c>
      <c r="R2288" s="3">
        <f t="shared" si="132"/>
        <v>3.5</v>
      </c>
      <c r="S2288">
        <v>3500000</v>
      </c>
      <c r="T2288">
        <v>2006</v>
      </c>
      <c r="U2288">
        <v>6.5</v>
      </c>
      <c r="V2288" s="3">
        <f t="shared" si="133"/>
        <v>-3.279766</v>
      </c>
      <c r="W2288" s="3"/>
    </row>
    <row r="2289" spans="1:23" x14ac:dyDescent="0.3">
      <c r="A2289" t="s">
        <v>9</v>
      </c>
      <c r="B2289" t="s">
        <v>418</v>
      </c>
      <c r="C2289">
        <v>115</v>
      </c>
      <c r="D2289">
        <v>56702901</v>
      </c>
      <c r="E2289" s="3">
        <f t="shared" si="131"/>
        <v>56.702900999999997</v>
      </c>
      <c r="F2289" t="s">
        <v>356</v>
      </c>
      <c r="N2289" t="s">
        <v>4085</v>
      </c>
      <c r="O2289" t="s">
        <v>12</v>
      </c>
      <c r="P2289" t="s">
        <v>13</v>
      </c>
      <c r="Q2289" t="s">
        <v>14</v>
      </c>
      <c r="R2289" s="3">
        <f t="shared" si="132"/>
        <v>60</v>
      </c>
      <c r="S2289">
        <v>60000000</v>
      </c>
      <c r="T2289">
        <v>1998</v>
      </c>
      <c r="U2289">
        <v>6.5</v>
      </c>
      <c r="V2289" s="3">
        <f t="shared" si="133"/>
        <v>-3.2970990000000029</v>
      </c>
      <c r="W2289" s="3"/>
    </row>
    <row r="2290" spans="1:23" x14ac:dyDescent="0.3">
      <c r="A2290" t="s">
        <v>9</v>
      </c>
      <c r="B2290" t="s">
        <v>972</v>
      </c>
      <c r="C2290">
        <v>89</v>
      </c>
      <c r="D2290">
        <v>4692814</v>
      </c>
      <c r="E2290" s="3">
        <f t="shared" si="131"/>
        <v>4.6928140000000003</v>
      </c>
      <c r="F2290" t="s">
        <v>205</v>
      </c>
      <c r="N2290" t="s">
        <v>4086</v>
      </c>
      <c r="O2290" t="s">
        <v>12</v>
      </c>
      <c r="P2290" t="s">
        <v>13</v>
      </c>
      <c r="Q2290" t="s">
        <v>14</v>
      </c>
      <c r="R2290" s="3">
        <f t="shared" si="132"/>
        <v>8</v>
      </c>
      <c r="S2290">
        <v>8000000</v>
      </c>
      <c r="T2290">
        <v>1999</v>
      </c>
      <c r="U2290">
        <v>5.0999999999999996</v>
      </c>
      <c r="V2290" s="3">
        <f t="shared" si="133"/>
        <v>-3.3071859999999997</v>
      </c>
      <c r="W2290" s="3"/>
    </row>
    <row r="2291" spans="1:23" x14ac:dyDescent="0.3">
      <c r="A2291" t="s">
        <v>9</v>
      </c>
      <c r="B2291" t="s">
        <v>779</v>
      </c>
      <c r="C2291">
        <v>63</v>
      </c>
      <c r="D2291">
        <v>26687172</v>
      </c>
      <c r="E2291" s="3">
        <f t="shared" si="131"/>
        <v>26.687172</v>
      </c>
      <c r="F2291" t="s">
        <v>134</v>
      </c>
      <c r="G2291" t="s">
        <v>1790</v>
      </c>
      <c r="H2291" t="s">
        <v>205</v>
      </c>
      <c r="I2291" t="s">
        <v>1789</v>
      </c>
      <c r="J2291" t="s">
        <v>1791</v>
      </c>
      <c r="N2291" t="s">
        <v>4087</v>
      </c>
      <c r="O2291" t="s">
        <v>12</v>
      </c>
      <c r="P2291" t="s">
        <v>13</v>
      </c>
      <c r="Q2291" t="s">
        <v>52</v>
      </c>
      <c r="R2291" s="3">
        <f t="shared" si="132"/>
        <v>30</v>
      </c>
      <c r="S2291">
        <v>30000000</v>
      </c>
      <c r="T2291">
        <v>2011</v>
      </c>
      <c r="U2291">
        <v>7.3</v>
      </c>
      <c r="V2291" s="3">
        <f t="shared" si="133"/>
        <v>-3.3128279999999997</v>
      </c>
      <c r="W2291" s="3"/>
    </row>
    <row r="2292" spans="1:23" x14ac:dyDescent="0.3">
      <c r="A2292" t="s">
        <v>9</v>
      </c>
      <c r="B2292" t="s">
        <v>552</v>
      </c>
      <c r="C2292">
        <v>112</v>
      </c>
      <c r="D2292">
        <v>36665854</v>
      </c>
      <c r="E2292" s="3">
        <f t="shared" si="131"/>
        <v>36.665854000000003</v>
      </c>
      <c r="F2292" t="s">
        <v>171</v>
      </c>
      <c r="G2292" t="s">
        <v>1792</v>
      </c>
      <c r="H2292" t="s">
        <v>356</v>
      </c>
      <c r="I2292" t="s">
        <v>918</v>
      </c>
      <c r="N2292" t="s">
        <v>4088</v>
      </c>
      <c r="O2292" t="s">
        <v>12</v>
      </c>
      <c r="P2292" t="s">
        <v>184</v>
      </c>
      <c r="Q2292" t="s">
        <v>14</v>
      </c>
      <c r="R2292" s="3">
        <f t="shared" si="132"/>
        <v>40</v>
      </c>
      <c r="S2292">
        <v>40000000</v>
      </c>
      <c r="T2292">
        <v>2011</v>
      </c>
      <c r="U2292">
        <v>6.4</v>
      </c>
      <c r="V2292" s="3">
        <f t="shared" si="133"/>
        <v>-3.3341459999999969</v>
      </c>
      <c r="W2292" s="3"/>
    </row>
    <row r="2293" spans="1:23" x14ac:dyDescent="0.3">
      <c r="A2293" t="s">
        <v>9</v>
      </c>
      <c r="B2293" t="s">
        <v>1403</v>
      </c>
      <c r="C2293">
        <v>97</v>
      </c>
      <c r="D2293">
        <v>4131640</v>
      </c>
      <c r="E2293" s="3">
        <f t="shared" si="131"/>
        <v>4.13164</v>
      </c>
      <c r="F2293" t="s">
        <v>205</v>
      </c>
      <c r="G2293" t="s">
        <v>1792</v>
      </c>
      <c r="N2293" t="s">
        <v>4089</v>
      </c>
      <c r="O2293" t="s">
        <v>12</v>
      </c>
      <c r="P2293" t="s">
        <v>13</v>
      </c>
      <c r="Q2293" t="s">
        <v>14</v>
      </c>
      <c r="R2293" s="3">
        <f t="shared" si="132"/>
        <v>7.5</v>
      </c>
      <c r="S2293">
        <v>7500000</v>
      </c>
      <c r="T2293">
        <v>2008</v>
      </c>
      <c r="U2293">
        <v>3.1</v>
      </c>
      <c r="V2293" s="3">
        <f t="shared" si="133"/>
        <v>-3.36836</v>
      </c>
      <c r="W2293" s="3"/>
    </row>
    <row r="2294" spans="1:23" x14ac:dyDescent="0.3">
      <c r="A2294" t="s">
        <v>111</v>
      </c>
      <c r="B2294" t="s">
        <v>1313</v>
      </c>
      <c r="C2294">
        <v>101</v>
      </c>
      <c r="D2294">
        <v>6619173</v>
      </c>
      <c r="E2294" s="3">
        <f t="shared" si="131"/>
        <v>6.619173</v>
      </c>
      <c r="F2294" t="s">
        <v>134</v>
      </c>
      <c r="G2294" t="s">
        <v>205</v>
      </c>
      <c r="H2294" t="s">
        <v>356</v>
      </c>
      <c r="I2294" t="s">
        <v>1788</v>
      </c>
      <c r="J2294" t="s">
        <v>1787</v>
      </c>
      <c r="N2294" t="s">
        <v>4090</v>
      </c>
      <c r="O2294" t="s">
        <v>12</v>
      </c>
      <c r="P2294" t="s">
        <v>13</v>
      </c>
      <c r="Q2294" t="s">
        <v>90</v>
      </c>
      <c r="R2294" s="3">
        <f t="shared" si="132"/>
        <v>10</v>
      </c>
      <c r="S2294">
        <v>10000000</v>
      </c>
      <c r="T2294">
        <v>2012</v>
      </c>
      <c r="U2294">
        <v>6.7</v>
      </c>
      <c r="V2294" s="3">
        <f t="shared" si="133"/>
        <v>-3.380827</v>
      </c>
      <c r="W2294" s="3"/>
    </row>
    <row r="2295" spans="1:23" x14ac:dyDescent="0.3">
      <c r="A2295" t="s">
        <v>9</v>
      </c>
      <c r="B2295" t="s">
        <v>324</v>
      </c>
      <c r="C2295">
        <v>97</v>
      </c>
      <c r="D2295">
        <v>11614236</v>
      </c>
      <c r="E2295" s="3">
        <f t="shared" si="131"/>
        <v>11.614236</v>
      </c>
      <c r="F2295" t="s">
        <v>205</v>
      </c>
      <c r="N2295" t="s">
        <v>4091</v>
      </c>
      <c r="O2295" t="s">
        <v>12</v>
      </c>
      <c r="P2295" t="s">
        <v>13</v>
      </c>
      <c r="Q2295" t="s">
        <v>14</v>
      </c>
      <c r="R2295" s="3">
        <f t="shared" si="132"/>
        <v>15</v>
      </c>
      <c r="S2295">
        <v>15000000</v>
      </c>
      <c r="T2295">
        <v>1999</v>
      </c>
      <c r="U2295">
        <v>5.6</v>
      </c>
      <c r="V2295" s="3">
        <f t="shared" si="133"/>
        <v>-3.385764</v>
      </c>
      <c r="W2295" s="3"/>
    </row>
    <row r="2296" spans="1:23" x14ac:dyDescent="0.3">
      <c r="A2296" t="s">
        <v>9</v>
      </c>
      <c r="B2296" t="s">
        <v>1564</v>
      </c>
      <c r="C2296">
        <v>98</v>
      </c>
      <c r="D2296">
        <v>101228</v>
      </c>
      <c r="E2296" s="3">
        <f t="shared" si="131"/>
        <v>0.101228</v>
      </c>
      <c r="F2296" t="s">
        <v>205</v>
      </c>
      <c r="G2296" t="s">
        <v>356</v>
      </c>
      <c r="N2296" t="s">
        <v>4092</v>
      </c>
      <c r="O2296" t="s">
        <v>12</v>
      </c>
      <c r="P2296" t="s">
        <v>13</v>
      </c>
      <c r="Q2296" t="s">
        <v>90</v>
      </c>
      <c r="R2296" s="3">
        <f t="shared" si="132"/>
        <v>3.5</v>
      </c>
      <c r="S2296">
        <v>3500000</v>
      </c>
      <c r="T2296">
        <v>2005</v>
      </c>
      <c r="U2296">
        <v>6.4</v>
      </c>
      <c r="V2296" s="3">
        <f t="shared" si="133"/>
        <v>-3.3987720000000001</v>
      </c>
      <c r="W2296" s="3"/>
    </row>
    <row r="2297" spans="1:23" x14ac:dyDescent="0.3">
      <c r="A2297" t="s">
        <v>9</v>
      </c>
      <c r="B2297" t="s">
        <v>520</v>
      </c>
      <c r="C2297">
        <v>104</v>
      </c>
      <c r="D2297">
        <v>2600000</v>
      </c>
      <c r="E2297" s="3">
        <f t="shared" si="131"/>
        <v>2.6</v>
      </c>
      <c r="F2297" t="s">
        <v>356</v>
      </c>
      <c r="G2297" t="s">
        <v>1795</v>
      </c>
      <c r="N2297" t="s">
        <v>4093</v>
      </c>
      <c r="O2297" t="s">
        <v>12</v>
      </c>
      <c r="P2297" t="s">
        <v>17</v>
      </c>
      <c r="Q2297" t="s">
        <v>90</v>
      </c>
      <c r="R2297" s="3">
        <f t="shared" si="132"/>
        <v>6</v>
      </c>
      <c r="S2297">
        <v>6000000</v>
      </c>
      <c r="T2297">
        <v>1995</v>
      </c>
      <c r="U2297">
        <v>7.5</v>
      </c>
      <c r="V2297" s="3">
        <f t="shared" si="133"/>
        <v>-3.4</v>
      </c>
      <c r="W2297" s="3"/>
    </row>
    <row r="2298" spans="1:23" x14ac:dyDescent="0.3">
      <c r="A2298" t="s">
        <v>9</v>
      </c>
      <c r="B2298" t="s">
        <v>296</v>
      </c>
      <c r="C2298">
        <v>122</v>
      </c>
      <c r="D2298">
        <v>31598308</v>
      </c>
      <c r="E2298" s="3">
        <f t="shared" si="131"/>
        <v>31.598307999999999</v>
      </c>
      <c r="F2298" t="s">
        <v>620</v>
      </c>
      <c r="G2298" t="s">
        <v>1796</v>
      </c>
      <c r="H2298" t="s">
        <v>918</v>
      </c>
      <c r="N2298" t="s">
        <v>4094</v>
      </c>
      <c r="O2298" t="s">
        <v>12</v>
      </c>
      <c r="P2298" t="s">
        <v>13</v>
      </c>
      <c r="Q2298" t="s">
        <v>90</v>
      </c>
      <c r="R2298" s="3">
        <f t="shared" si="132"/>
        <v>35</v>
      </c>
      <c r="S2298">
        <v>35000000</v>
      </c>
      <c r="T2298">
        <v>2001</v>
      </c>
      <c r="U2298">
        <v>6.8</v>
      </c>
      <c r="V2298" s="3">
        <f t="shared" si="133"/>
        <v>-3.4016920000000006</v>
      </c>
      <c r="W2298" s="3"/>
    </row>
    <row r="2299" spans="1:23" x14ac:dyDescent="0.3">
      <c r="A2299" t="s">
        <v>9</v>
      </c>
      <c r="B2299" t="s">
        <v>514</v>
      </c>
      <c r="C2299">
        <v>91</v>
      </c>
      <c r="D2299">
        <v>96793</v>
      </c>
      <c r="E2299" s="3">
        <f t="shared" si="131"/>
        <v>9.6793000000000004E-2</v>
      </c>
      <c r="F2299" t="s">
        <v>171</v>
      </c>
      <c r="G2299" t="s">
        <v>205</v>
      </c>
      <c r="H2299" t="s">
        <v>1788</v>
      </c>
      <c r="N2299" t="s">
        <v>4095</v>
      </c>
      <c r="O2299" t="s">
        <v>12</v>
      </c>
      <c r="P2299" t="s">
        <v>13</v>
      </c>
      <c r="Q2299" t="s">
        <v>14</v>
      </c>
      <c r="R2299" s="3">
        <f t="shared" si="132"/>
        <v>3.5</v>
      </c>
      <c r="S2299">
        <v>3500000</v>
      </c>
      <c r="T2299">
        <v>2004</v>
      </c>
      <c r="U2299">
        <v>5.3</v>
      </c>
      <c r="V2299" s="3">
        <f t="shared" si="133"/>
        <v>-3.4032070000000001</v>
      </c>
      <c r="W2299" s="3"/>
    </row>
    <row r="2300" spans="1:23" x14ac:dyDescent="0.3">
      <c r="A2300" t="s">
        <v>9</v>
      </c>
      <c r="B2300" t="s">
        <v>1542</v>
      </c>
      <c r="C2300">
        <v>99</v>
      </c>
      <c r="D2300">
        <v>562059</v>
      </c>
      <c r="E2300" s="3">
        <f t="shared" si="131"/>
        <v>0.56205899999999998</v>
      </c>
      <c r="F2300" t="s">
        <v>356</v>
      </c>
      <c r="G2300" t="s">
        <v>918</v>
      </c>
      <c r="N2300" t="s">
        <v>4096</v>
      </c>
      <c r="O2300" t="s">
        <v>12</v>
      </c>
      <c r="P2300" t="s">
        <v>13</v>
      </c>
      <c r="Q2300" t="s">
        <v>90</v>
      </c>
      <c r="R2300" s="3">
        <f t="shared" si="132"/>
        <v>4</v>
      </c>
      <c r="S2300">
        <v>4000000</v>
      </c>
      <c r="T2300">
        <v>2002</v>
      </c>
      <c r="U2300">
        <v>7</v>
      </c>
      <c r="V2300" s="3">
        <f t="shared" si="133"/>
        <v>-3.4379409999999999</v>
      </c>
      <c r="W2300" s="3"/>
    </row>
    <row r="2301" spans="1:23" x14ac:dyDescent="0.3">
      <c r="A2301" t="s">
        <v>9</v>
      </c>
      <c r="B2301" t="s">
        <v>503</v>
      </c>
      <c r="C2301">
        <v>136</v>
      </c>
      <c r="D2301">
        <v>21554585</v>
      </c>
      <c r="E2301" s="3">
        <f t="shared" si="131"/>
        <v>21.554584999999999</v>
      </c>
      <c r="F2301" t="s">
        <v>356</v>
      </c>
      <c r="G2301" t="s">
        <v>1797</v>
      </c>
      <c r="N2301" t="s">
        <v>4097</v>
      </c>
      <c r="O2301" t="s">
        <v>12</v>
      </c>
      <c r="P2301" t="s">
        <v>13</v>
      </c>
      <c r="Q2301" t="s">
        <v>90</v>
      </c>
      <c r="R2301" s="3">
        <f t="shared" si="132"/>
        <v>25</v>
      </c>
      <c r="S2301">
        <v>25000000</v>
      </c>
      <c r="T2301">
        <v>1998</v>
      </c>
      <c r="U2301">
        <v>6.9</v>
      </c>
      <c r="V2301" s="3">
        <f t="shared" si="133"/>
        <v>-3.4454150000000006</v>
      </c>
      <c r="W2301" s="3"/>
    </row>
    <row r="2302" spans="1:23" x14ac:dyDescent="0.3">
      <c r="A2302" t="s">
        <v>9</v>
      </c>
      <c r="B2302" t="s">
        <v>1461</v>
      </c>
      <c r="C2302">
        <v>103</v>
      </c>
      <c r="D2302">
        <v>542860</v>
      </c>
      <c r="E2302" s="3">
        <f t="shared" si="131"/>
        <v>0.54286000000000001</v>
      </c>
      <c r="F2302" t="s">
        <v>356</v>
      </c>
      <c r="G2302" t="s">
        <v>1794</v>
      </c>
      <c r="H2302" t="s">
        <v>1795</v>
      </c>
      <c r="N2302" t="s">
        <v>4098</v>
      </c>
      <c r="O2302" t="s">
        <v>925</v>
      </c>
      <c r="P2302" t="s">
        <v>926</v>
      </c>
      <c r="Q2302" t="s">
        <v>90</v>
      </c>
      <c r="R2302" s="3">
        <f t="shared" si="132"/>
        <v>4</v>
      </c>
      <c r="S2302">
        <v>4000000</v>
      </c>
      <c r="T2302">
        <v>2008</v>
      </c>
      <c r="U2302">
        <v>7.1</v>
      </c>
      <c r="V2302" s="3">
        <f t="shared" si="133"/>
        <v>-3.4571399999999999</v>
      </c>
      <c r="W2302" s="3"/>
    </row>
    <row r="2303" spans="1:23" x14ac:dyDescent="0.3">
      <c r="A2303" t="s">
        <v>9</v>
      </c>
      <c r="B2303" t="s">
        <v>1552</v>
      </c>
      <c r="C2303">
        <v>95</v>
      </c>
      <c r="D2303">
        <v>37606</v>
      </c>
      <c r="E2303" s="3">
        <f t="shared" si="131"/>
        <v>3.7606000000000001E-2</v>
      </c>
      <c r="F2303" t="s">
        <v>205</v>
      </c>
      <c r="G2303" t="s">
        <v>1792</v>
      </c>
      <c r="H2303" t="s">
        <v>356</v>
      </c>
      <c r="N2303" t="s">
        <v>4099</v>
      </c>
      <c r="O2303" t="s">
        <v>12</v>
      </c>
      <c r="P2303" t="s">
        <v>49</v>
      </c>
      <c r="Q2303" t="s">
        <v>90</v>
      </c>
      <c r="R2303" s="3">
        <f t="shared" si="132"/>
        <v>3.5</v>
      </c>
      <c r="S2303">
        <v>3500000</v>
      </c>
      <c r="T2303">
        <v>2009</v>
      </c>
      <c r="U2303">
        <v>6.8</v>
      </c>
      <c r="V2303" s="3">
        <f t="shared" si="133"/>
        <v>-3.4623940000000002</v>
      </c>
      <c r="W2303" s="3"/>
    </row>
    <row r="2304" spans="1:23" x14ac:dyDescent="0.3">
      <c r="A2304" t="s">
        <v>9</v>
      </c>
      <c r="B2304" t="s">
        <v>1216</v>
      </c>
      <c r="C2304">
        <v>94</v>
      </c>
      <c r="D2304">
        <v>9030581</v>
      </c>
      <c r="E2304" s="3">
        <f t="shared" si="131"/>
        <v>9.0305809999999997</v>
      </c>
      <c r="F2304" t="s">
        <v>356</v>
      </c>
      <c r="G2304" t="s">
        <v>1795</v>
      </c>
      <c r="N2304" t="s">
        <v>4100</v>
      </c>
      <c r="O2304" t="s">
        <v>12</v>
      </c>
      <c r="P2304" t="s">
        <v>17</v>
      </c>
      <c r="Q2304" t="s">
        <v>14</v>
      </c>
      <c r="R2304" s="3">
        <f t="shared" si="132"/>
        <v>12.5</v>
      </c>
      <c r="S2304">
        <v>12500000</v>
      </c>
      <c r="T2304">
        <v>2008</v>
      </c>
      <c r="U2304">
        <v>7.8</v>
      </c>
      <c r="V2304" s="3">
        <f t="shared" si="133"/>
        <v>-3.4694190000000003</v>
      </c>
      <c r="W2304" s="3"/>
    </row>
    <row r="2305" spans="1:23" x14ac:dyDescent="0.3">
      <c r="A2305" t="s">
        <v>9</v>
      </c>
      <c r="B2305" t="s">
        <v>207</v>
      </c>
      <c r="C2305">
        <v>108</v>
      </c>
      <c r="D2305">
        <v>26525834</v>
      </c>
      <c r="E2305" s="3">
        <f t="shared" si="131"/>
        <v>26.525834</v>
      </c>
      <c r="F2305" t="s">
        <v>205</v>
      </c>
      <c r="G2305" t="s">
        <v>356</v>
      </c>
      <c r="H2305" t="s">
        <v>1788</v>
      </c>
      <c r="N2305" t="s">
        <v>4101</v>
      </c>
      <c r="O2305" t="s">
        <v>12</v>
      </c>
      <c r="P2305" t="s">
        <v>13</v>
      </c>
      <c r="Q2305" t="s">
        <v>90</v>
      </c>
      <c r="R2305" s="3">
        <f t="shared" si="132"/>
        <v>30</v>
      </c>
      <c r="S2305">
        <v>30000000</v>
      </c>
      <c r="T2305">
        <v>1998</v>
      </c>
      <c r="U2305">
        <v>6.8</v>
      </c>
      <c r="V2305" s="3">
        <f t="shared" si="133"/>
        <v>-3.4741660000000003</v>
      </c>
      <c r="W2305" s="3"/>
    </row>
    <row r="2306" spans="1:23" x14ac:dyDescent="0.3">
      <c r="A2306" t="s">
        <v>9</v>
      </c>
      <c r="B2306" t="s">
        <v>1315</v>
      </c>
      <c r="C2306">
        <v>74</v>
      </c>
      <c r="D2306">
        <v>6491350</v>
      </c>
      <c r="E2306" s="3">
        <f t="shared" ref="E2306:E2369" si="134">D2306/1000000</f>
        <v>6.4913499999999997</v>
      </c>
      <c r="F2306" t="s">
        <v>1790</v>
      </c>
      <c r="G2306" t="s">
        <v>205</v>
      </c>
      <c r="H2306" t="s">
        <v>1789</v>
      </c>
      <c r="I2306" t="s">
        <v>1786</v>
      </c>
      <c r="J2306" t="s">
        <v>1791</v>
      </c>
      <c r="N2306" t="s">
        <v>4102</v>
      </c>
      <c r="O2306" t="s">
        <v>12</v>
      </c>
      <c r="P2306" t="s">
        <v>13</v>
      </c>
      <c r="Q2306" t="s">
        <v>24</v>
      </c>
      <c r="R2306" s="3">
        <f t="shared" ref="R2306:R2369" si="135">S2306/1000000</f>
        <v>10</v>
      </c>
      <c r="S2306">
        <v>10000000</v>
      </c>
      <c r="T2306">
        <v>2004</v>
      </c>
      <c r="U2306">
        <v>5.8</v>
      </c>
      <c r="V2306" s="3">
        <f t="shared" ref="V2306:V2369" si="136">E2306-R2306</f>
        <v>-3.5086500000000003</v>
      </c>
      <c r="W2306" s="3"/>
    </row>
    <row r="2307" spans="1:23" x14ac:dyDescent="0.3">
      <c r="A2307" t="s">
        <v>9</v>
      </c>
      <c r="B2307" t="s">
        <v>1331</v>
      </c>
      <c r="C2307">
        <v>96</v>
      </c>
      <c r="D2307">
        <v>1474508</v>
      </c>
      <c r="E2307" s="3">
        <f t="shared" si="134"/>
        <v>1.4745079999999999</v>
      </c>
      <c r="F2307" t="s">
        <v>205</v>
      </c>
      <c r="G2307" t="s">
        <v>356</v>
      </c>
      <c r="N2307" t="s">
        <v>4103</v>
      </c>
      <c r="O2307" t="s">
        <v>12</v>
      </c>
      <c r="P2307" t="s">
        <v>13</v>
      </c>
      <c r="Q2307" t="s">
        <v>90</v>
      </c>
      <c r="R2307" s="3">
        <f t="shared" si="135"/>
        <v>5</v>
      </c>
      <c r="S2307">
        <v>5000000</v>
      </c>
      <c r="T2307">
        <v>2009</v>
      </c>
      <c r="U2307">
        <v>6.5</v>
      </c>
      <c r="V2307" s="3">
        <f t="shared" si="136"/>
        <v>-3.5254919999999998</v>
      </c>
      <c r="W2307" s="3"/>
    </row>
    <row r="2308" spans="1:23" x14ac:dyDescent="0.3">
      <c r="A2308" t="s">
        <v>9</v>
      </c>
      <c r="B2308" t="s">
        <v>38</v>
      </c>
      <c r="C2308">
        <v>124</v>
      </c>
      <c r="D2308">
        <v>126464904</v>
      </c>
      <c r="E2308" s="3">
        <f t="shared" si="134"/>
        <v>126.464904</v>
      </c>
      <c r="F2308" t="s">
        <v>134</v>
      </c>
      <c r="G2308" t="s">
        <v>1796</v>
      </c>
      <c r="H2308" t="s">
        <v>1787</v>
      </c>
      <c r="N2308" t="s">
        <v>4104</v>
      </c>
      <c r="O2308" t="s">
        <v>12</v>
      </c>
      <c r="P2308" t="s">
        <v>13</v>
      </c>
      <c r="Q2308" t="s">
        <v>90</v>
      </c>
      <c r="R2308" s="3">
        <f t="shared" si="135"/>
        <v>130</v>
      </c>
      <c r="S2308">
        <v>130000000</v>
      </c>
      <c r="T2308">
        <v>2012</v>
      </c>
      <c r="U2308">
        <v>7</v>
      </c>
      <c r="V2308" s="3">
        <f t="shared" si="136"/>
        <v>-3.5350959999999958</v>
      </c>
      <c r="W2308" s="3"/>
    </row>
    <row r="2309" spans="1:23" x14ac:dyDescent="0.3">
      <c r="A2309" t="s">
        <v>9</v>
      </c>
      <c r="B2309" t="s">
        <v>424</v>
      </c>
      <c r="C2309">
        <v>124</v>
      </c>
      <c r="D2309">
        <v>56443482</v>
      </c>
      <c r="E2309" s="3">
        <f t="shared" si="134"/>
        <v>56.443482000000003</v>
      </c>
      <c r="F2309" t="s">
        <v>1793</v>
      </c>
      <c r="G2309" t="s">
        <v>205</v>
      </c>
      <c r="H2309" t="s">
        <v>356</v>
      </c>
      <c r="N2309" t="s">
        <v>4105</v>
      </c>
      <c r="O2309" t="s">
        <v>12</v>
      </c>
      <c r="P2309" t="s">
        <v>13</v>
      </c>
      <c r="Q2309" t="s">
        <v>14</v>
      </c>
      <c r="R2309" s="3">
        <f t="shared" si="135"/>
        <v>60</v>
      </c>
      <c r="S2309">
        <v>60000000</v>
      </c>
      <c r="T2309">
        <v>2015</v>
      </c>
      <c r="U2309">
        <v>6.6</v>
      </c>
      <c r="V2309" s="3">
        <f t="shared" si="136"/>
        <v>-3.556517999999997</v>
      </c>
      <c r="W2309" s="3"/>
    </row>
    <row r="2310" spans="1:23" x14ac:dyDescent="0.3">
      <c r="A2310" t="s">
        <v>9</v>
      </c>
      <c r="B2310" t="s">
        <v>490</v>
      </c>
      <c r="C2310">
        <v>119</v>
      </c>
      <c r="D2310">
        <v>4992159</v>
      </c>
      <c r="E2310" s="3">
        <f t="shared" si="134"/>
        <v>4.992159</v>
      </c>
      <c r="F2310" t="s">
        <v>205</v>
      </c>
      <c r="G2310" t="s">
        <v>620</v>
      </c>
      <c r="H2310" t="s">
        <v>918</v>
      </c>
      <c r="N2310" t="s">
        <v>4106</v>
      </c>
      <c r="O2310" t="s">
        <v>12</v>
      </c>
      <c r="P2310" t="s">
        <v>13</v>
      </c>
      <c r="Q2310" t="s">
        <v>90</v>
      </c>
      <c r="R2310" s="3">
        <f t="shared" si="135"/>
        <v>8.5500000000000007</v>
      </c>
      <c r="S2310">
        <v>8550000</v>
      </c>
      <c r="T2310">
        <v>2004</v>
      </c>
      <c r="U2310">
        <v>5.6</v>
      </c>
      <c r="V2310" s="3">
        <f t="shared" si="136"/>
        <v>-3.5578410000000007</v>
      </c>
      <c r="W2310" s="3"/>
    </row>
    <row r="2311" spans="1:23" x14ac:dyDescent="0.3">
      <c r="A2311" t="s">
        <v>9</v>
      </c>
      <c r="B2311" t="s">
        <v>1529</v>
      </c>
      <c r="C2311">
        <v>106</v>
      </c>
      <c r="D2311">
        <v>399793</v>
      </c>
      <c r="E2311" s="3">
        <f t="shared" si="134"/>
        <v>0.39979300000000001</v>
      </c>
      <c r="F2311" t="s">
        <v>356</v>
      </c>
      <c r="N2311" t="s">
        <v>4107</v>
      </c>
      <c r="O2311" t="s">
        <v>12</v>
      </c>
      <c r="P2311" t="s">
        <v>13</v>
      </c>
      <c r="Q2311" t="s">
        <v>90</v>
      </c>
      <c r="R2311" s="3">
        <f t="shared" si="135"/>
        <v>4</v>
      </c>
      <c r="S2311">
        <v>4000000</v>
      </c>
      <c r="T2311">
        <v>1999</v>
      </c>
      <c r="U2311">
        <v>5.4</v>
      </c>
      <c r="V2311" s="3">
        <f t="shared" si="136"/>
        <v>-3.6002070000000002</v>
      </c>
      <c r="W2311" s="3"/>
    </row>
    <row r="2312" spans="1:23" x14ac:dyDescent="0.3">
      <c r="A2312" t="s">
        <v>9</v>
      </c>
      <c r="B2312" t="s">
        <v>248</v>
      </c>
      <c r="C2312">
        <v>86</v>
      </c>
      <c r="D2312">
        <v>10397365</v>
      </c>
      <c r="E2312" s="3">
        <f t="shared" si="134"/>
        <v>10.397365000000001</v>
      </c>
      <c r="F2312" t="s">
        <v>205</v>
      </c>
      <c r="G2312" t="s">
        <v>1796</v>
      </c>
      <c r="H2312" t="s">
        <v>1788</v>
      </c>
      <c r="N2312" t="s">
        <v>4108</v>
      </c>
      <c r="O2312" t="s">
        <v>12</v>
      </c>
      <c r="P2312" t="s">
        <v>13</v>
      </c>
      <c r="Q2312" t="s">
        <v>14</v>
      </c>
      <c r="R2312" s="3">
        <f t="shared" si="135"/>
        <v>14</v>
      </c>
      <c r="S2312">
        <v>14000000</v>
      </c>
      <c r="T2312">
        <v>2001</v>
      </c>
      <c r="U2312">
        <v>5.4</v>
      </c>
      <c r="V2312" s="3">
        <f t="shared" si="136"/>
        <v>-3.6026349999999994</v>
      </c>
      <c r="W2312" s="3"/>
    </row>
    <row r="2313" spans="1:23" x14ac:dyDescent="0.3">
      <c r="A2313" t="s">
        <v>9</v>
      </c>
      <c r="B2313" t="s">
        <v>1675</v>
      </c>
      <c r="C2313">
        <v>112</v>
      </c>
      <c r="D2313">
        <v>375723</v>
      </c>
      <c r="E2313" s="3">
        <f t="shared" si="134"/>
        <v>0.37572299999999997</v>
      </c>
      <c r="F2313" t="s">
        <v>205</v>
      </c>
      <c r="G2313" t="s">
        <v>356</v>
      </c>
      <c r="N2313" t="s">
        <v>4109</v>
      </c>
      <c r="O2313" t="s">
        <v>1266</v>
      </c>
      <c r="P2313" t="s">
        <v>1427</v>
      </c>
      <c r="Q2313" t="s">
        <v>90</v>
      </c>
      <c r="R2313" s="3">
        <f t="shared" si="135"/>
        <v>4</v>
      </c>
      <c r="S2313">
        <v>4000000</v>
      </c>
      <c r="T2313">
        <v>2015</v>
      </c>
      <c r="U2313">
        <v>7.9</v>
      </c>
      <c r="V2313" s="3">
        <f t="shared" si="136"/>
        <v>-3.6242770000000002</v>
      </c>
      <c r="W2313" s="3"/>
    </row>
    <row r="2314" spans="1:23" x14ac:dyDescent="0.3">
      <c r="A2314" t="s">
        <v>9</v>
      </c>
      <c r="B2314" t="s">
        <v>540</v>
      </c>
      <c r="C2314">
        <v>117</v>
      </c>
      <c r="D2314">
        <v>371897</v>
      </c>
      <c r="E2314" s="3">
        <f t="shared" si="134"/>
        <v>0.37189699999999998</v>
      </c>
      <c r="F2314" t="s">
        <v>356</v>
      </c>
      <c r="N2314" t="s">
        <v>4110</v>
      </c>
      <c r="O2314" t="s">
        <v>12</v>
      </c>
      <c r="P2314" t="s">
        <v>13</v>
      </c>
      <c r="Q2314" t="s">
        <v>90</v>
      </c>
      <c r="R2314" s="3">
        <f t="shared" si="135"/>
        <v>4</v>
      </c>
      <c r="S2314">
        <v>4000000</v>
      </c>
      <c r="T2314">
        <v>2013</v>
      </c>
      <c r="U2314">
        <v>6.9</v>
      </c>
      <c r="V2314" s="3">
        <f t="shared" si="136"/>
        <v>-3.6281029999999999</v>
      </c>
      <c r="W2314" s="3"/>
    </row>
    <row r="2315" spans="1:23" x14ac:dyDescent="0.3">
      <c r="A2315" t="s">
        <v>111</v>
      </c>
      <c r="B2315" t="s">
        <v>953</v>
      </c>
      <c r="C2315">
        <v>122</v>
      </c>
      <c r="D2315">
        <v>871577</v>
      </c>
      <c r="E2315" s="3">
        <f t="shared" si="134"/>
        <v>0.87157700000000005</v>
      </c>
      <c r="F2315" t="s">
        <v>1793</v>
      </c>
      <c r="G2315" t="s">
        <v>356</v>
      </c>
      <c r="H2315" t="s">
        <v>1798</v>
      </c>
      <c r="N2315" t="s">
        <v>4111</v>
      </c>
      <c r="O2315" t="s">
        <v>12</v>
      </c>
      <c r="P2315" t="s">
        <v>17</v>
      </c>
      <c r="Q2315" t="s">
        <v>90</v>
      </c>
      <c r="R2315" s="3">
        <f t="shared" si="135"/>
        <v>4.5</v>
      </c>
      <c r="S2315">
        <v>4500000</v>
      </c>
      <c r="T2315">
        <v>2007</v>
      </c>
      <c r="U2315">
        <v>7.7</v>
      </c>
      <c r="V2315" s="3">
        <f t="shared" si="136"/>
        <v>-3.6284229999999997</v>
      </c>
      <c r="W2315" s="3"/>
    </row>
    <row r="2316" spans="1:23" x14ac:dyDescent="0.3">
      <c r="A2316" t="s">
        <v>9</v>
      </c>
      <c r="B2316" t="s">
        <v>196</v>
      </c>
      <c r="C2316">
        <v>102</v>
      </c>
      <c r="D2316">
        <v>106369117</v>
      </c>
      <c r="E2316" s="3">
        <f t="shared" si="134"/>
        <v>106.369117</v>
      </c>
      <c r="F2316" t="s">
        <v>171</v>
      </c>
      <c r="G2316" t="s">
        <v>356</v>
      </c>
      <c r="H2316" t="s">
        <v>1786</v>
      </c>
      <c r="I2316" t="s">
        <v>1795</v>
      </c>
      <c r="N2316" t="s">
        <v>4112</v>
      </c>
      <c r="O2316" t="s">
        <v>12</v>
      </c>
      <c r="P2316" t="s">
        <v>13</v>
      </c>
      <c r="Q2316" t="s">
        <v>90</v>
      </c>
      <c r="R2316" s="3">
        <f t="shared" si="135"/>
        <v>110</v>
      </c>
      <c r="S2316">
        <v>110000000</v>
      </c>
      <c r="T2316">
        <v>2014</v>
      </c>
      <c r="U2316">
        <v>6.2</v>
      </c>
      <c r="V2316" s="3">
        <f t="shared" si="136"/>
        <v>-3.6308829999999972</v>
      </c>
      <c r="W2316" s="3"/>
    </row>
    <row r="2317" spans="1:23" x14ac:dyDescent="0.3">
      <c r="A2317" t="s">
        <v>9</v>
      </c>
      <c r="B2317" t="s">
        <v>1354</v>
      </c>
      <c r="C2317">
        <v>79</v>
      </c>
      <c r="D2317">
        <v>4350774</v>
      </c>
      <c r="E2317" s="3">
        <f t="shared" si="134"/>
        <v>4.3507740000000004</v>
      </c>
      <c r="F2317" t="s">
        <v>205</v>
      </c>
      <c r="N2317" t="s">
        <v>4113</v>
      </c>
      <c r="O2317" t="s">
        <v>12</v>
      </c>
      <c r="P2317" t="s">
        <v>13</v>
      </c>
      <c r="Q2317" t="s">
        <v>14</v>
      </c>
      <c r="R2317" s="3">
        <f t="shared" si="135"/>
        <v>8</v>
      </c>
      <c r="S2317">
        <v>8000000</v>
      </c>
      <c r="T2317">
        <v>1994</v>
      </c>
      <c r="U2317">
        <v>6.5</v>
      </c>
      <c r="V2317" s="3">
        <f t="shared" si="136"/>
        <v>-3.6492259999999996</v>
      </c>
      <c r="W2317" s="3"/>
    </row>
    <row r="2318" spans="1:23" x14ac:dyDescent="0.3">
      <c r="A2318" t="s">
        <v>9</v>
      </c>
      <c r="B2318" t="s">
        <v>1636</v>
      </c>
      <c r="C2318">
        <v>85</v>
      </c>
      <c r="D2318">
        <v>100669</v>
      </c>
      <c r="E2318" s="3">
        <f t="shared" si="134"/>
        <v>0.10066899999999999</v>
      </c>
      <c r="F2318" t="s">
        <v>205</v>
      </c>
      <c r="G2318" t="s">
        <v>356</v>
      </c>
      <c r="N2318" t="s">
        <v>4114</v>
      </c>
      <c r="O2318" t="s">
        <v>12</v>
      </c>
      <c r="P2318" t="s">
        <v>13</v>
      </c>
      <c r="Q2318" t="s">
        <v>90</v>
      </c>
      <c r="R2318" s="3">
        <f t="shared" si="135"/>
        <v>3.8</v>
      </c>
      <c r="S2318">
        <v>3800000</v>
      </c>
      <c r="T2318">
        <v>2009</v>
      </c>
      <c r="U2318">
        <v>5.8</v>
      </c>
      <c r="V2318" s="3">
        <f t="shared" si="136"/>
        <v>-3.6993309999999999</v>
      </c>
      <c r="W2318" s="3"/>
    </row>
    <row r="2319" spans="1:23" x14ac:dyDescent="0.3">
      <c r="A2319" t="s">
        <v>111</v>
      </c>
      <c r="B2319" t="s">
        <v>47</v>
      </c>
      <c r="C2319">
        <v>87</v>
      </c>
      <c r="D2319">
        <v>35287788</v>
      </c>
      <c r="E2319" s="3">
        <f t="shared" si="134"/>
        <v>35.287787999999999</v>
      </c>
      <c r="F2319" t="s">
        <v>1790</v>
      </c>
      <c r="G2319" t="s">
        <v>205</v>
      </c>
      <c r="H2319" t="s">
        <v>1789</v>
      </c>
      <c r="I2319" t="s">
        <v>620</v>
      </c>
      <c r="J2319" t="s">
        <v>1787</v>
      </c>
      <c r="N2319" t="s">
        <v>4115</v>
      </c>
      <c r="O2319" t="s">
        <v>12</v>
      </c>
      <c r="P2319" t="s">
        <v>13</v>
      </c>
      <c r="Q2319" t="s">
        <v>24</v>
      </c>
      <c r="R2319" s="3">
        <f t="shared" si="135"/>
        <v>39</v>
      </c>
      <c r="S2319">
        <v>39000000</v>
      </c>
      <c r="T2319">
        <v>2012</v>
      </c>
      <c r="U2319">
        <v>7</v>
      </c>
      <c r="V2319" s="3">
        <f t="shared" si="136"/>
        <v>-3.712212000000001</v>
      </c>
      <c r="W2319" s="3"/>
    </row>
    <row r="2320" spans="1:23" x14ac:dyDescent="0.3">
      <c r="A2320" t="s">
        <v>9</v>
      </c>
      <c r="B2320" t="s">
        <v>1404</v>
      </c>
      <c r="C2320">
        <v>125</v>
      </c>
      <c r="D2320">
        <v>1110286</v>
      </c>
      <c r="E2320" s="3">
        <f t="shared" si="134"/>
        <v>1.1102860000000001</v>
      </c>
      <c r="F2320" t="s">
        <v>356</v>
      </c>
      <c r="G2320" t="s">
        <v>1788</v>
      </c>
      <c r="N2320" t="s">
        <v>4116</v>
      </c>
      <c r="O2320" t="s">
        <v>12</v>
      </c>
      <c r="P2320" t="s">
        <v>13</v>
      </c>
      <c r="Q2320" t="s">
        <v>90</v>
      </c>
      <c r="R2320" s="3">
        <f t="shared" si="135"/>
        <v>4.8250000000000002</v>
      </c>
      <c r="S2320">
        <v>4825000</v>
      </c>
      <c r="T2320">
        <v>2009</v>
      </c>
      <c r="U2320">
        <v>7.2</v>
      </c>
      <c r="V2320" s="3">
        <f t="shared" si="136"/>
        <v>-3.7147139999999998</v>
      </c>
      <c r="W2320" s="3"/>
    </row>
    <row r="2321" spans="1:23" x14ac:dyDescent="0.3">
      <c r="A2321" t="s">
        <v>9</v>
      </c>
      <c r="B2321" t="s">
        <v>170</v>
      </c>
      <c r="C2321">
        <v>123</v>
      </c>
      <c r="D2321">
        <v>36283504</v>
      </c>
      <c r="E2321" s="3">
        <f t="shared" si="134"/>
        <v>36.283504000000001</v>
      </c>
      <c r="F2321" t="s">
        <v>1796</v>
      </c>
      <c r="G2321" t="s">
        <v>918</v>
      </c>
      <c r="N2321" t="s">
        <v>4117</v>
      </c>
      <c r="O2321" t="s">
        <v>12</v>
      </c>
      <c r="P2321" t="s">
        <v>113</v>
      </c>
      <c r="Q2321" t="s">
        <v>90</v>
      </c>
      <c r="R2321" s="3">
        <f t="shared" si="135"/>
        <v>40</v>
      </c>
      <c r="S2321">
        <v>40000000</v>
      </c>
      <c r="T2321">
        <v>1999</v>
      </c>
      <c r="U2321">
        <v>6.5</v>
      </c>
      <c r="V2321" s="3">
        <f t="shared" si="136"/>
        <v>-3.7164959999999994</v>
      </c>
      <c r="W2321" s="3"/>
    </row>
    <row r="2322" spans="1:23" x14ac:dyDescent="0.3">
      <c r="A2322" t="s">
        <v>9</v>
      </c>
      <c r="B2322" t="s">
        <v>417</v>
      </c>
      <c r="C2322">
        <v>94</v>
      </c>
      <c r="D2322">
        <v>24268828</v>
      </c>
      <c r="E2322" s="3">
        <f t="shared" si="134"/>
        <v>24.268827999999999</v>
      </c>
      <c r="F2322" t="s">
        <v>171</v>
      </c>
      <c r="G2322" t="s">
        <v>205</v>
      </c>
      <c r="H2322" t="s">
        <v>1789</v>
      </c>
      <c r="N2322" t="s">
        <v>4118</v>
      </c>
      <c r="O2322" t="s">
        <v>12</v>
      </c>
      <c r="P2322" t="s">
        <v>13</v>
      </c>
      <c r="Q2322" t="s">
        <v>24</v>
      </c>
      <c r="R2322" s="3">
        <f t="shared" si="135"/>
        <v>28</v>
      </c>
      <c r="S2322">
        <v>28000000</v>
      </c>
      <c r="T2322">
        <v>2010</v>
      </c>
      <c r="U2322">
        <v>5.4</v>
      </c>
      <c r="V2322" s="3">
        <f t="shared" si="136"/>
        <v>-3.7311720000000008</v>
      </c>
      <c r="W2322" s="3"/>
    </row>
    <row r="2323" spans="1:23" x14ac:dyDescent="0.3">
      <c r="A2323" t="s">
        <v>9</v>
      </c>
      <c r="B2323" t="s">
        <v>47</v>
      </c>
      <c r="C2323">
        <v>125</v>
      </c>
      <c r="D2323">
        <v>66257002</v>
      </c>
      <c r="E2323" s="3">
        <f t="shared" si="134"/>
        <v>66.257002</v>
      </c>
      <c r="F2323" t="s">
        <v>134</v>
      </c>
      <c r="G2323" t="s">
        <v>356</v>
      </c>
      <c r="H2323" t="s">
        <v>1786</v>
      </c>
      <c r="N2323" t="s">
        <v>4119</v>
      </c>
      <c r="O2323" t="s">
        <v>12</v>
      </c>
      <c r="P2323" t="s">
        <v>13</v>
      </c>
      <c r="Q2323" t="s">
        <v>14</v>
      </c>
      <c r="R2323" s="3">
        <f t="shared" si="135"/>
        <v>70</v>
      </c>
      <c r="S2323">
        <v>70000000</v>
      </c>
      <c r="T2323">
        <v>2003</v>
      </c>
      <c r="U2323">
        <v>8</v>
      </c>
      <c r="V2323" s="3">
        <f t="shared" si="136"/>
        <v>-3.742998</v>
      </c>
      <c r="W2323" s="3"/>
    </row>
    <row r="2324" spans="1:23" x14ac:dyDescent="0.3">
      <c r="A2324" t="s">
        <v>9</v>
      </c>
      <c r="B2324" t="s">
        <v>152</v>
      </c>
      <c r="C2324">
        <v>124</v>
      </c>
      <c r="D2324">
        <v>16248701</v>
      </c>
      <c r="E2324" s="3">
        <f t="shared" si="134"/>
        <v>16.248701000000001</v>
      </c>
      <c r="F2324" t="s">
        <v>356</v>
      </c>
      <c r="N2324" t="s">
        <v>4120</v>
      </c>
      <c r="O2324" t="s">
        <v>12</v>
      </c>
      <c r="P2324" t="s">
        <v>13</v>
      </c>
      <c r="Q2324" t="s">
        <v>90</v>
      </c>
      <c r="R2324" s="3">
        <f t="shared" si="135"/>
        <v>20</v>
      </c>
      <c r="S2324">
        <v>20000000</v>
      </c>
      <c r="T2324">
        <v>2003</v>
      </c>
      <c r="U2324">
        <v>7.7</v>
      </c>
      <c r="V2324" s="3">
        <f t="shared" si="136"/>
        <v>-3.7512989999999995</v>
      </c>
      <c r="W2324" s="3"/>
    </row>
    <row r="2325" spans="1:23" x14ac:dyDescent="0.3">
      <c r="A2325" t="s">
        <v>9</v>
      </c>
      <c r="B2325" t="s">
        <v>1335</v>
      </c>
      <c r="C2325">
        <v>111</v>
      </c>
      <c r="D2325">
        <v>228524</v>
      </c>
      <c r="E2325" s="3">
        <f t="shared" si="134"/>
        <v>0.228524</v>
      </c>
      <c r="F2325" t="s">
        <v>205</v>
      </c>
      <c r="G2325" t="s">
        <v>356</v>
      </c>
      <c r="N2325" t="s">
        <v>4121</v>
      </c>
      <c r="O2325" t="s">
        <v>12</v>
      </c>
      <c r="P2325" t="s">
        <v>13</v>
      </c>
      <c r="Q2325" t="s">
        <v>90</v>
      </c>
      <c r="R2325" s="3">
        <f t="shared" si="135"/>
        <v>4</v>
      </c>
      <c r="S2325">
        <v>4000000</v>
      </c>
      <c r="T2325">
        <v>2004</v>
      </c>
      <c r="U2325">
        <v>7.3</v>
      </c>
      <c r="V2325" s="3">
        <f t="shared" si="136"/>
        <v>-3.7714759999999998</v>
      </c>
      <c r="W2325" s="3"/>
    </row>
    <row r="2326" spans="1:23" x14ac:dyDescent="0.3">
      <c r="A2326" t="s">
        <v>9</v>
      </c>
      <c r="B2326" t="s">
        <v>880</v>
      </c>
      <c r="C2326">
        <v>133</v>
      </c>
      <c r="D2326">
        <v>727883</v>
      </c>
      <c r="E2326" s="3">
        <f t="shared" si="134"/>
        <v>0.72788299999999995</v>
      </c>
      <c r="F2326" t="s">
        <v>356</v>
      </c>
      <c r="G2326" t="s">
        <v>1787</v>
      </c>
      <c r="H2326" t="s">
        <v>918</v>
      </c>
      <c r="N2326" t="s">
        <v>4122</v>
      </c>
      <c r="O2326" t="s">
        <v>12</v>
      </c>
      <c r="P2326" t="s">
        <v>13</v>
      </c>
      <c r="Q2326" t="s">
        <v>90</v>
      </c>
      <c r="R2326" s="3">
        <f t="shared" si="135"/>
        <v>4.5</v>
      </c>
      <c r="S2326">
        <v>4500000</v>
      </c>
      <c r="T2326">
        <v>2001</v>
      </c>
      <c r="U2326">
        <v>8.1</v>
      </c>
      <c r="V2326" s="3">
        <f t="shared" si="136"/>
        <v>-3.7721170000000002</v>
      </c>
      <c r="W2326" s="3"/>
    </row>
    <row r="2327" spans="1:23" x14ac:dyDescent="0.3">
      <c r="A2327" t="s">
        <v>9</v>
      </c>
      <c r="B2327" t="s">
        <v>1554</v>
      </c>
      <c r="C2327">
        <v>99</v>
      </c>
      <c r="D2327">
        <v>19959</v>
      </c>
      <c r="E2327" s="3">
        <f t="shared" si="134"/>
        <v>1.9959000000000001E-2</v>
      </c>
      <c r="F2327" t="s">
        <v>356</v>
      </c>
      <c r="N2327" t="s">
        <v>4123</v>
      </c>
      <c r="O2327" t="s">
        <v>12</v>
      </c>
      <c r="P2327" t="s">
        <v>802</v>
      </c>
      <c r="Q2327" t="s">
        <v>90</v>
      </c>
      <c r="R2327" s="3">
        <f t="shared" si="135"/>
        <v>3.8</v>
      </c>
      <c r="S2327">
        <v>3800000</v>
      </c>
      <c r="T2327">
        <v>2009</v>
      </c>
      <c r="U2327">
        <v>6.9</v>
      </c>
      <c r="V2327" s="3">
        <f t="shared" si="136"/>
        <v>-3.7800409999999998</v>
      </c>
      <c r="W2327" s="3"/>
    </row>
    <row r="2328" spans="1:23" x14ac:dyDescent="0.3">
      <c r="A2328" t="s">
        <v>9</v>
      </c>
      <c r="B2328" t="s">
        <v>1456</v>
      </c>
      <c r="C2328">
        <v>152</v>
      </c>
      <c r="D2328">
        <v>14873</v>
      </c>
      <c r="E2328" s="3">
        <f t="shared" si="134"/>
        <v>1.4873000000000001E-2</v>
      </c>
      <c r="F2328" t="s">
        <v>134</v>
      </c>
      <c r="G2328" t="s">
        <v>1795</v>
      </c>
      <c r="H2328" t="s">
        <v>1304</v>
      </c>
      <c r="N2328" t="s">
        <v>4124</v>
      </c>
      <c r="O2328" t="s">
        <v>12</v>
      </c>
      <c r="P2328" t="s">
        <v>13</v>
      </c>
      <c r="Q2328" t="s">
        <v>591</v>
      </c>
      <c r="R2328" s="3">
        <f t="shared" si="135"/>
        <v>3.8</v>
      </c>
      <c r="S2328">
        <v>3800000</v>
      </c>
      <c r="T2328">
        <v>1965</v>
      </c>
      <c r="U2328">
        <v>6.8</v>
      </c>
      <c r="V2328" s="3">
        <f t="shared" si="136"/>
        <v>-3.7851269999999997</v>
      </c>
      <c r="W2328" s="3"/>
    </row>
    <row r="2329" spans="1:23" x14ac:dyDescent="0.3">
      <c r="A2329" t="s">
        <v>9</v>
      </c>
      <c r="B2329" t="s">
        <v>1520</v>
      </c>
      <c r="C2329">
        <v>122</v>
      </c>
      <c r="D2329">
        <v>713413</v>
      </c>
      <c r="E2329" s="3">
        <f t="shared" si="134"/>
        <v>0.71341299999999996</v>
      </c>
      <c r="F2329" t="s">
        <v>1792</v>
      </c>
      <c r="G2329" t="s">
        <v>356</v>
      </c>
      <c r="H2329" t="s">
        <v>1796</v>
      </c>
      <c r="N2329" t="s">
        <v>4125</v>
      </c>
      <c r="O2329" t="s">
        <v>925</v>
      </c>
      <c r="P2329" t="s">
        <v>926</v>
      </c>
      <c r="Q2329" t="s">
        <v>90</v>
      </c>
      <c r="R2329" s="3">
        <f t="shared" si="135"/>
        <v>4.5</v>
      </c>
      <c r="S2329">
        <v>4500000</v>
      </c>
      <c r="T2329">
        <v>1997</v>
      </c>
      <c r="U2329">
        <v>7.8</v>
      </c>
      <c r="V2329" s="3">
        <f t="shared" si="136"/>
        <v>-3.7865869999999999</v>
      </c>
      <c r="W2329" s="3"/>
    </row>
    <row r="2330" spans="1:23" x14ac:dyDescent="0.3">
      <c r="A2330" t="s">
        <v>9</v>
      </c>
      <c r="B2330" t="s">
        <v>983</v>
      </c>
      <c r="C2330">
        <v>99</v>
      </c>
      <c r="D2330">
        <v>2207975</v>
      </c>
      <c r="E2330" s="3">
        <f t="shared" si="134"/>
        <v>2.2079749999999998</v>
      </c>
      <c r="F2330" t="s">
        <v>356</v>
      </c>
      <c r="G2330" t="s">
        <v>1794</v>
      </c>
      <c r="N2330" t="s">
        <v>4126</v>
      </c>
      <c r="O2330" t="s">
        <v>12</v>
      </c>
      <c r="P2330" t="s">
        <v>13</v>
      </c>
      <c r="Q2330" t="s">
        <v>14</v>
      </c>
      <c r="R2330" s="3">
        <f t="shared" si="135"/>
        <v>6</v>
      </c>
      <c r="S2330">
        <v>6000000</v>
      </c>
      <c r="T2330">
        <v>2003</v>
      </c>
      <c r="U2330">
        <v>7.2</v>
      </c>
      <c r="V2330" s="3">
        <f t="shared" si="136"/>
        <v>-3.7920250000000002</v>
      </c>
      <c r="W2330" s="3"/>
    </row>
    <row r="2331" spans="1:23" x14ac:dyDescent="0.3">
      <c r="A2331" t="s">
        <v>9</v>
      </c>
      <c r="B2331" t="s">
        <v>995</v>
      </c>
      <c r="C2331">
        <v>154</v>
      </c>
      <c r="D2331">
        <v>6201757</v>
      </c>
      <c r="E2331" s="3">
        <f t="shared" si="134"/>
        <v>6.2017569999999997</v>
      </c>
      <c r="F2331" t="s">
        <v>1793</v>
      </c>
      <c r="G2331" t="s">
        <v>205</v>
      </c>
      <c r="H2331" t="s">
        <v>356</v>
      </c>
      <c r="I2331" t="s">
        <v>1794</v>
      </c>
      <c r="J2331" t="s">
        <v>1798</v>
      </c>
      <c r="K2331" t="s">
        <v>1791</v>
      </c>
      <c r="N2331" t="s">
        <v>4127</v>
      </c>
      <c r="O2331" t="s">
        <v>12</v>
      </c>
      <c r="P2331" t="s">
        <v>17</v>
      </c>
      <c r="Q2331" t="s">
        <v>90</v>
      </c>
      <c r="R2331" s="3">
        <f t="shared" si="135"/>
        <v>10</v>
      </c>
      <c r="S2331">
        <v>10000000</v>
      </c>
      <c r="T2331">
        <v>1999</v>
      </c>
      <c r="U2331">
        <v>7.4</v>
      </c>
      <c r="V2331" s="3">
        <f t="shared" si="136"/>
        <v>-3.7982430000000003</v>
      </c>
      <c r="W2331" s="3"/>
    </row>
    <row r="2332" spans="1:23" x14ac:dyDescent="0.3">
      <c r="A2332" t="s">
        <v>9</v>
      </c>
      <c r="B2332" t="s">
        <v>576</v>
      </c>
      <c r="C2332">
        <v>112</v>
      </c>
      <c r="D2332">
        <v>6197866</v>
      </c>
      <c r="E2332" s="3">
        <f t="shared" si="134"/>
        <v>6.1978660000000003</v>
      </c>
      <c r="F2332" t="s">
        <v>1793</v>
      </c>
      <c r="G2332" t="s">
        <v>356</v>
      </c>
      <c r="N2332" t="s">
        <v>4128</v>
      </c>
      <c r="O2332" t="s">
        <v>12</v>
      </c>
      <c r="P2332" t="s">
        <v>184</v>
      </c>
      <c r="Q2332" t="s">
        <v>52</v>
      </c>
      <c r="R2332" s="3">
        <f t="shared" si="135"/>
        <v>10</v>
      </c>
      <c r="S2332">
        <v>10000000</v>
      </c>
      <c r="T2332">
        <v>1999</v>
      </c>
      <c r="U2332">
        <v>8</v>
      </c>
      <c r="V2332" s="3">
        <f t="shared" si="136"/>
        <v>-3.8021339999999997</v>
      </c>
      <c r="W2332" s="3"/>
    </row>
    <row r="2333" spans="1:23" x14ac:dyDescent="0.3">
      <c r="A2333" t="s">
        <v>9</v>
      </c>
      <c r="B2333" t="s">
        <v>837</v>
      </c>
      <c r="C2333">
        <v>86</v>
      </c>
      <c r="D2333">
        <v>185577</v>
      </c>
      <c r="E2333" s="3">
        <f t="shared" si="134"/>
        <v>0.18557699999999999</v>
      </c>
      <c r="F2333" t="s">
        <v>205</v>
      </c>
      <c r="N2333" t="s">
        <v>4129</v>
      </c>
      <c r="O2333" t="s">
        <v>12</v>
      </c>
      <c r="P2333" t="s">
        <v>17</v>
      </c>
      <c r="Q2333" t="s">
        <v>90</v>
      </c>
      <c r="R2333" s="3">
        <f t="shared" si="135"/>
        <v>4</v>
      </c>
      <c r="S2333">
        <v>4000000</v>
      </c>
      <c r="T2333">
        <v>1999</v>
      </c>
      <c r="U2333">
        <v>6.3</v>
      </c>
      <c r="V2333" s="3">
        <f t="shared" si="136"/>
        <v>-3.8144230000000001</v>
      </c>
      <c r="W2333" s="3"/>
    </row>
    <row r="2334" spans="1:23" x14ac:dyDescent="0.3">
      <c r="A2334" t="s">
        <v>9</v>
      </c>
      <c r="B2334" t="s">
        <v>1545</v>
      </c>
      <c r="C2334">
        <v>113</v>
      </c>
      <c r="D2334">
        <v>146402</v>
      </c>
      <c r="E2334" s="3">
        <f t="shared" si="134"/>
        <v>0.146402</v>
      </c>
      <c r="F2334" t="s">
        <v>205</v>
      </c>
      <c r="G2334" t="s">
        <v>356</v>
      </c>
      <c r="N2334" t="s">
        <v>4130</v>
      </c>
      <c r="O2334" t="s">
        <v>306</v>
      </c>
      <c r="P2334" t="s">
        <v>374</v>
      </c>
      <c r="Q2334" t="s">
        <v>90</v>
      </c>
      <c r="R2334" s="3">
        <f t="shared" si="135"/>
        <v>4</v>
      </c>
      <c r="S2334">
        <v>4000000</v>
      </c>
      <c r="T2334">
        <v>2002</v>
      </c>
      <c r="U2334">
        <v>7.7</v>
      </c>
      <c r="V2334" s="3">
        <f t="shared" si="136"/>
        <v>-3.8535979999999999</v>
      </c>
      <c r="W2334" s="3"/>
    </row>
    <row r="2335" spans="1:23" x14ac:dyDescent="0.3">
      <c r="A2335" t="s">
        <v>9</v>
      </c>
      <c r="B2335" t="s">
        <v>1139</v>
      </c>
      <c r="C2335">
        <v>76</v>
      </c>
      <c r="D2335">
        <v>11144518</v>
      </c>
      <c r="E2335" s="3">
        <f t="shared" si="134"/>
        <v>11.144518</v>
      </c>
      <c r="F2335" t="s">
        <v>134</v>
      </c>
      <c r="G2335" t="s">
        <v>1789</v>
      </c>
      <c r="N2335" t="s">
        <v>4131</v>
      </c>
      <c r="O2335" t="s">
        <v>12</v>
      </c>
      <c r="P2335" t="s">
        <v>49</v>
      </c>
      <c r="Q2335" t="s">
        <v>52</v>
      </c>
      <c r="R2335" s="3">
        <f t="shared" si="135"/>
        <v>15</v>
      </c>
      <c r="S2335">
        <v>15000000</v>
      </c>
      <c r="T2335">
        <v>1998</v>
      </c>
      <c r="U2335">
        <v>2.8</v>
      </c>
      <c r="V2335" s="3">
        <f t="shared" si="136"/>
        <v>-3.8554820000000003</v>
      </c>
      <c r="W2335" s="3"/>
    </row>
    <row r="2336" spans="1:23" x14ac:dyDescent="0.3">
      <c r="A2336" t="s">
        <v>9</v>
      </c>
      <c r="B2336" t="s">
        <v>1550</v>
      </c>
      <c r="C2336">
        <v>104</v>
      </c>
      <c r="D2336">
        <v>143653</v>
      </c>
      <c r="E2336" s="3">
        <f t="shared" si="134"/>
        <v>0.143653</v>
      </c>
      <c r="F2336" t="s">
        <v>1793</v>
      </c>
      <c r="G2336" t="s">
        <v>356</v>
      </c>
      <c r="N2336" t="s">
        <v>4132</v>
      </c>
      <c r="O2336" t="s">
        <v>12</v>
      </c>
      <c r="P2336" t="s">
        <v>17</v>
      </c>
      <c r="Q2336" t="s">
        <v>14</v>
      </c>
      <c r="R2336" s="3">
        <f t="shared" si="135"/>
        <v>4</v>
      </c>
      <c r="S2336">
        <v>4000000</v>
      </c>
      <c r="T2336">
        <v>2014</v>
      </c>
      <c r="U2336">
        <v>6</v>
      </c>
      <c r="V2336" s="3">
        <f t="shared" si="136"/>
        <v>-3.856347</v>
      </c>
      <c r="W2336" s="3"/>
    </row>
    <row r="2337" spans="1:23" x14ac:dyDescent="0.3">
      <c r="A2337" t="s">
        <v>9</v>
      </c>
      <c r="B2337" t="s">
        <v>1242</v>
      </c>
      <c r="C2337">
        <v>109</v>
      </c>
      <c r="D2337">
        <v>8134217</v>
      </c>
      <c r="E2337" s="3">
        <f t="shared" si="134"/>
        <v>8.1342169999999996</v>
      </c>
      <c r="F2337" t="s">
        <v>1793</v>
      </c>
      <c r="G2337" t="s">
        <v>356</v>
      </c>
      <c r="H2337" t="s">
        <v>1798</v>
      </c>
      <c r="N2337" t="s">
        <v>4133</v>
      </c>
      <c r="O2337" t="s">
        <v>12</v>
      </c>
      <c r="P2337" t="s">
        <v>13</v>
      </c>
      <c r="Q2337" t="s">
        <v>90</v>
      </c>
      <c r="R2337" s="3">
        <f t="shared" si="135"/>
        <v>12</v>
      </c>
      <c r="S2337">
        <v>12000000</v>
      </c>
      <c r="T2337">
        <v>2008</v>
      </c>
      <c r="U2337">
        <v>7</v>
      </c>
      <c r="V2337" s="3">
        <f t="shared" si="136"/>
        <v>-3.8657830000000004</v>
      </c>
      <c r="W2337" s="3"/>
    </row>
    <row r="2338" spans="1:23" x14ac:dyDescent="0.3">
      <c r="A2338" t="s">
        <v>9</v>
      </c>
      <c r="B2338" t="s">
        <v>680</v>
      </c>
      <c r="C2338">
        <v>123</v>
      </c>
      <c r="D2338">
        <v>2122561</v>
      </c>
      <c r="E2338" s="3">
        <f t="shared" si="134"/>
        <v>2.1225610000000001</v>
      </c>
      <c r="F2338" t="s">
        <v>205</v>
      </c>
      <c r="G2338" t="s">
        <v>1788</v>
      </c>
      <c r="N2338" t="s">
        <v>4134</v>
      </c>
      <c r="O2338" t="s">
        <v>12</v>
      </c>
      <c r="P2338" t="s">
        <v>13</v>
      </c>
      <c r="Q2338" t="s">
        <v>90</v>
      </c>
      <c r="R2338" s="3">
        <f t="shared" si="135"/>
        <v>6</v>
      </c>
      <c r="S2338">
        <v>6000000</v>
      </c>
      <c r="T2338">
        <v>1995</v>
      </c>
      <c r="U2338">
        <v>7.2</v>
      </c>
      <c r="V2338" s="3">
        <f t="shared" si="136"/>
        <v>-3.8774389999999999</v>
      </c>
      <c r="W2338" s="3"/>
    </row>
    <row r="2339" spans="1:23" x14ac:dyDescent="0.3">
      <c r="A2339" t="s">
        <v>9</v>
      </c>
      <c r="B2339" t="s">
        <v>285</v>
      </c>
      <c r="C2339">
        <v>90</v>
      </c>
      <c r="D2339">
        <v>101055</v>
      </c>
      <c r="E2339" s="3">
        <f t="shared" si="134"/>
        <v>0.10105500000000001</v>
      </c>
      <c r="F2339" t="s">
        <v>620</v>
      </c>
      <c r="N2339" t="s">
        <v>4135</v>
      </c>
      <c r="O2339" t="s">
        <v>12</v>
      </c>
      <c r="P2339" t="s">
        <v>13</v>
      </c>
      <c r="Q2339" t="s">
        <v>90</v>
      </c>
      <c r="R2339" s="3">
        <f t="shared" si="135"/>
        <v>4</v>
      </c>
      <c r="S2339">
        <v>4000000</v>
      </c>
      <c r="T2339">
        <v>2009</v>
      </c>
      <c r="U2339">
        <v>5</v>
      </c>
      <c r="V2339" s="3">
        <f t="shared" si="136"/>
        <v>-3.8989449999999999</v>
      </c>
      <c r="W2339" s="3"/>
    </row>
    <row r="2340" spans="1:23" x14ac:dyDescent="0.3">
      <c r="A2340" t="s">
        <v>9</v>
      </c>
      <c r="B2340" t="s">
        <v>1214</v>
      </c>
      <c r="C2340">
        <v>103</v>
      </c>
      <c r="D2340">
        <v>1100000</v>
      </c>
      <c r="E2340" s="3">
        <f t="shared" si="134"/>
        <v>1.1000000000000001</v>
      </c>
      <c r="F2340" t="s">
        <v>1792</v>
      </c>
      <c r="G2340" t="s">
        <v>356</v>
      </c>
      <c r="N2340" t="s">
        <v>4136</v>
      </c>
      <c r="O2340" t="s">
        <v>12</v>
      </c>
      <c r="P2340" t="s">
        <v>13</v>
      </c>
      <c r="Q2340" t="s">
        <v>90</v>
      </c>
      <c r="R2340" s="3">
        <f t="shared" si="135"/>
        <v>5</v>
      </c>
      <c r="S2340">
        <v>5000000</v>
      </c>
      <c r="T2340">
        <v>1992</v>
      </c>
      <c r="U2340">
        <v>6.8</v>
      </c>
      <c r="V2340" s="3">
        <f t="shared" si="136"/>
        <v>-3.9</v>
      </c>
      <c r="W2340" s="3"/>
    </row>
    <row r="2341" spans="1:23" x14ac:dyDescent="0.3">
      <c r="A2341" t="s">
        <v>9</v>
      </c>
      <c r="B2341" t="s">
        <v>1153</v>
      </c>
      <c r="C2341">
        <v>94</v>
      </c>
      <c r="D2341">
        <v>1082044</v>
      </c>
      <c r="E2341" s="3">
        <f t="shared" si="134"/>
        <v>1.082044</v>
      </c>
      <c r="F2341" t="s">
        <v>356</v>
      </c>
      <c r="G2341" t="s">
        <v>918</v>
      </c>
      <c r="N2341" t="s">
        <v>4137</v>
      </c>
      <c r="O2341" t="s">
        <v>12</v>
      </c>
      <c r="P2341" t="s">
        <v>374</v>
      </c>
      <c r="Q2341" t="s">
        <v>90</v>
      </c>
      <c r="R2341" s="3">
        <f t="shared" si="135"/>
        <v>5</v>
      </c>
      <c r="S2341">
        <v>5000000</v>
      </c>
      <c r="T2341">
        <v>2004</v>
      </c>
      <c r="U2341">
        <v>7.7</v>
      </c>
      <c r="V2341" s="3">
        <f t="shared" si="136"/>
        <v>-3.9179560000000002</v>
      </c>
      <c r="W2341" s="3"/>
    </row>
    <row r="2342" spans="1:23" x14ac:dyDescent="0.3">
      <c r="A2342" t="s">
        <v>9</v>
      </c>
      <c r="B2342" t="s">
        <v>761</v>
      </c>
      <c r="C2342">
        <v>99</v>
      </c>
      <c r="D2342">
        <v>2077046</v>
      </c>
      <c r="E2342" s="3">
        <f t="shared" si="134"/>
        <v>2.0770460000000002</v>
      </c>
      <c r="F2342" t="s">
        <v>205</v>
      </c>
      <c r="G2342" t="s">
        <v>356</v>
      </c>
      <c r="H2342" t="s">
        <v>1788</v>
      </c>
      <c r="N2342" t="s">
        <v>4138</v>
      </c>
      <c r="O2342" t="s">
        <v>12</v>
      </c>
      <c r="P2342" t="s">
        <v>13</v>
      </c>
      <c r="Q2342" t="s">
        <v>90</v>
      </c>
      <c r="R2342" s="3">
        <f t="shared" si="135"/>
        <v>6</v>
      </c>
      <c r="S2342">
        <v>6000000</v>
      </c>
      <c r="T2342">
        <v>2008</v>
      </c>
      <c r="U2342">
        <v>7</v>
      </c>
      <c r="V2342" s="3">
        <f t="shared" si="136"/>
        <v>-3.9229539999999998</v>
      </c>
      <c r="W2342" s="3"/>
    </row>
    <row r="2343" spans="1:23" x14ac:dyDescent="0.3">
      <c r="A2343" t="s">
        <v>9</v>
      </c>
      <c r="B2343" t="s">
        <v>1466</v>
      </c>
      <c r="C2343">
        <v>104</v>
      </c>
      <c r="D2343">
        <v>1056102</v>
      </c>
      <c r="E2343" s="3">
        <f t="shared" si="134"/>
        <v>1.0561020000000001</v>
      </c>
      <c r="F2343" t="s">
        <v>1792</v>
      </c>
      <c r="G2343" t="s">
        <v>356</v>
      </c>
      <c r="H2343" t="s">
        <v>1796</v>
      </c>
      <c r="I2343" t="s">
        <v>918</v>
      </c>
      <c r="N2343" t="s">
        <v>4139</v>
      </c>
      <c r="O2343" t="s">
        <v>12</v>
      </c>
      <c r="P2343" t="s">
        <v>13</v>
      </c>
      <c r="Q2343" t="s">
        <v>90</v>
      </c>
      <c r="R2343" s="3">
        <f t="shared" si="135"/>
        <v>5</v>
      </c>
      <c r="S2343">
        <v>5000000</v>
      </c>
      <c r="T2343">
        <v>2003</v>
      </c>
      <c r="U2343">
        <v>6.6</v>
      </c>
      <c r="V2343" s="3">
        <f t="shared" si="136"/>
        <v>-3.9438979999999999</v>
      </c>
      <c r="W2343" s="3"/>
    </row>
    <row r="2344" spans="1:23" x14ac:dyDescent="0.3">
      <c r="A2344" t="s">
        <v>9</v>
      </c>
      <c r="B2344" t="s">
        <v>1317</v>
      </c>
      <c r="C2344">
        <v>96</v>
      </c>
      <c r="D2344">
        <v>6044618</v>
      </c>
      <c r="E2344" s="3">
        <f t="shared" si="134"/>
        <v>6.0446179999999998</v>
      </c>
      <c r="F2344" t="s">
        <v>171</v>
      </c>
      <c r="G2344" t="s">
        <v>1792</v>
      </c>
      <c r="H2344" t="s">
        <v>356</v>
      </c>
      <c r="N2344" t="s">
        <v>4140</v>
      </c>
      <c r="O2344" t="s">
        <v>12</v>
      </c>
      <c r="P2344" t="s">
        <v>13</v>
      </c>
      <c r="Q2344" t="s">
        <v>90</v>
      </c>
      <c r="R2344" s="3">
        <f t="shared" si="135"/>
        <v>10</v>
      </c>
      <c r="S2344">
        <v>10000000</v>
      </c>
      <c r="T2344">
        <v>2002</v>
      </c>
      <c r="U2344">
        <v>5.6</v>
      </c>
      <c r="V2344" s="3">
        <f t="shared" si="136"/>
        <v>-3.9553820000000002</v>
      </c>
      <c r="W2344" s="3"/>
    </row>
    <row r="2345" spans="1:23" x14ac:dyDescent="0.3">
      <c r="A2345" t="s">
        <v>9</v>
      </c>
      <c r="B2345" t="s">
        <v>369</v>
      </c>
      <c r="C2345">
        <v>114</v>
      </c>
      <c r="D2345">
        <v>33037754</v>
      </c>
      <c r="E2345" s="3">
        <f t="shared" si="134"/>
        <v>33.037754</v>
      </c>
      <c r="F2345" t="s">
        <v>356</v>
      </c>
      <c r="G2345" t="s">
        <v>620</v>
      </c>
      <c r="H2345" t="s">
        <v>1796</v>
      </c>
      <c r="I2345" t="s">
        <v>918</v>
      </c>
      <c r="N2345" t="s">
        <v>4141</v>
      </c>
      <c r="O2345" t="s">
        <v>12</v>
      </c>
      <c r="P2345" t="s">
        <v>13</v>
      </c>
      <c r="Q2345" t="s">
        <v>14</v>
      </c>
      <c r="R2345" s="3">
        <f t="shared" si="135"/>
        <v>37</v>
      </c>
      <c r="S2345">
        <v>37000000</v>
      </c>
      <c r="T2345">
        <v>2011</v>
      </c>
      <c r="U2345">
        <v>6</v>
      </c>
      <c r="V2345" s="3">
        <f t="shared" si="136"/>
        <v>-3.9622460000000004</v>
      </c>
      <c r="W2345" s="3"/>
    </row>
    <row r="2346" spans="1:23" x14ac:dyDescent="0.3">
      <c r="A2346" t="s">
        <v>9</v>
      </c>
      <c r="B2346" t="s">
        <v>1454</v>
      </c>
      <c r="C2346">
        <v>95</v>
      </c>
      <c r="D2346">
        <v>2025238</v>
      </c>
      <c r="E2346" s="3">
        <f t="shared" si="134"/>
        <v>2.0252379999999999</v>
      </c>
      <c r="F2346" t="s">
        <v>205</v>
      </c>
      <c r="G2346" t="s">
        <v>1792</v>
      </c>
      <c r="H2346" t="s">
        <v>356</v>
      </c>
      <c r="I2346" t="s">
        <v>918</v>
      </c>
      <c r="N2346" t="s">
        <v>4142</v>
      </c>
      <c r="O2346" t="s">
        <v>12</v>
      </c>
      <c r="P2346" t="s">
        <v>13</v>
      </c>
      <c r="Q2346" t="s">
        <v>90</v>
      </c>
      <c r="R2346" s="3">
        <f t="shared" si="135"/>
        <v>6</v>
      </c>
      <c r="S2346">
        <v>6000000</v>
      </c>
      <c r="T2346">
        <v>2001</v>
      </c>
      <c r="U2346">
        <v>5.8</v>
      </c>
      <c r="V2346" s="3">
        <f t="shared" si="136"/>
        <v>-3.9747620000000001</v>
      </c>
      <c r="W2346" s="3"/>
    </row>
    <row r="2347" spans="1:23" x14ac:dyDescent="0.3">
      <c r="A2347" t="s">
        <v>9</v>
      </c>
      <c r="B2347" t="s">
        <v>1547</v>
      </c>
      <c r="C2347">
        <v>106</v>
      </c>
      <c r="D2347">
        <v>20262</v>
      </c>
      <c r="E2347" s="3">
        <f t="shared" si="134"/>
        <v>2.0261999999999999E-2</v>
      </c>
      <c r="F2347" t="s">
        <v>356</v>
      </c>
      <c r="N2347" t="s">
        <v>4143</v>
      </c>
      <c r="O2347" t="s">
        <v>1266</v>
      </c>
      <c r="P2347" t="s">
        <v>1427</v>
      </c>
      <c r="Q2347" t="s">
        <v>555</v>
      </c>
      <c r="R2347" s="3">
        <f t="shared" si="135"/>
        <v>4</v>
      </c>
      <c r="S2347">
        <v>4000000</v>
      </c>
      <c r="T2347">
        <v>2014</v>
      </c>
      <c r="U2347">
        <v>6.1</v>
      </c>
      <c r="V2347" s="3">
        <f t="shared" si="136"/>
        <v>-3.9797380000000002</v>
      </c>
      <c r="W2347" s="3"/>
    </row>
    <row r="2348" spans="1:23" x14ac:dyDescent="0.3">
      <c r="A2348" t="s">
        <v>9</v>
      </c>
      <c r="B2348" t="s">
        <v>644</v>
      </c>
      <c r="C2348">
        <v>92</v>
      </c>
      <c r="D2348">
        <v>12836</v>
      </c>
      <c r="E2348" s="3">
        <f t="shared" si="134"/>
        <v>1.2836E-2</v>
      </c>
      <c r="F2348" t="s">
        <v>1793</v>
      </c>
      <c r="G2348" t="s">
        <v>356</v>
      </c>
      <c r="N2348" t="s">
        <v>4144</v>
      </c>
      <c r="O2348" t="s">
        <v>12</v>
      </c>
      <c r="P2348" t="s">
        <v>13</v>
      </c>
      <c r="Q2348" t="s">
        <v>90</v>
      </c>
      <c r="R2348" s="3">
        <f t="shared" si="135"/>
        <v>4</v>
      </c>
      <c r="S2348">
        <v>4000000</v>
      </c>
      <c r="T2348">
        <v>1997</v>
      </c>
      <c r="U2348">
        <v>5.8</v>
      </c>
      <c r="V2348" s="3">
        <f t="shared" si="136"/>
        <v>-3.9871639999999999</v>
      </c>
      <c r="W2348" s="3"/>
    </row>
    <row r="2349" spans="1:23" x14ac:dyDescent="0.3">
      <c r="A2349" t="s">
        <v>9</v>
      </c>
      <c r="B2349" t="s">
        <v>177</v>
      </c>
      <c r="C2349">
        <v>115</v>
      </c>
      <c r="D2349">
        <v>8060</v>
      </c>
      <c r="E2349" s="3">
        <f t="shared" si="134"/>
        <v>8.0599999999999995E-3</v>
      </c>
      <c r="F2349" t="s">
        <v>171</v>
      </c>
      <c r="G2349" t="s">
        <v>1792</v>
      </c>
      <c r="H2349" t="s">
        <v>356</v>
      </c>
      <c r="I2349" t="s">
        <v>918</v>
      </c>
      <c r="N2349" t="s">
        <v>4145</v>
      </c>
      <c r="O2349" t="s">
        <v>1266</v>
      </c>
      <c r="P2349" t="s">
        <v>1427</v>
      </c>
      <c r="Q2349" t="s">
        <v>90</v>
      </c>
      <c r="R2349" s="3">
        <f t="shared" si="135"/>
        <v>4</v>
      </c>
      <c r="S2349">
        <v>4000000</v>
      </c>
      <c r="T2349">
        <v>2007</v>
      </c>
      <c r="U2349">
        <v>8.1</v>
      </c>
      <c r="V2349" s="3">
        <f t="shared" si="136"/>
        <v>-3.99194</v>
      </c>
      <c r="W2349" s="3"/>
    </row>
    <row r="2350" spans="1:23" x14ac:dyDescent="0.3">
      <c r="A2350" t="s">
        <v>9</v>
      </c>
      <c r="B2350" t="s">
        <v>419</v>
      </c>
      <c r="C2350">
        <v>92</v>
      </c>
      <c r="D2350">
        <v>55994557</v>
      </c>
      <c r="E2350" s="3">
        <f t="shared" si="134"/>
        <v>55.994557</v>
      </c>
      <c r="F2350" t="s">
        <v>134</v>
      </c>
      <c r="G2350" t="s">
        <v>1790</v>
      </c>
      <c r="H2350" t="s">
        <v>205</v>
      </c>
      <c r="I2350" t="s">
        <v>1789</v>
      </c>
      <c r="J2350" t="s">
        <v>1786</v>
      </c>
      <c r="N2350" t="s">
        <v>4146</v>
      </c>
      <c r="O2350" t="s">
        <v>12</v>
      </c>
      <c r="P2350" t="s">
        <v>13</v>
      </c>
      <c r="Q2350" t="s">
        <v>24</v>
      </c>
      <c r="R2350" s="3">
        <f t="shared" si="135"/>
        <v>60</v>
      </c>
      <c r="S2350">
        <v>60000000</v>
      </c>
      <c r="T2350">
        <v>2012</v>
      </c>
      <c r="U2350">
        <v>7</v>
      </c>
      <c r="V2350" s="3">
        <f t="shared" si="136"/>
        <v>-4.0054429999999996</v>
      </c>
      <c r="W2350" s="3"/>
    </row>
    <row r="2351" spans="1:23" x14ac:dyDescent="0.3">
      <c r="A2351" t="s">
        <v>9</v>
      </c>
      <c r="B2351" t="s">
        <v>1114</v>
      </c>
      <c r="C2351">
        <v>90</v>
      </c>
      <c r="D2351">
        <v>778565</v>
      </c>
      <c r="E2351" s="3">
        <f t="shared" si="134"/>
        <v>0.77856499999999995</v>
      </c>
      <c r="F2351" t="s">
        <v>1792</v>
      </c>
      <c r="G2351" t="s">
        <v>356</v>
      </c>
      <c r="N2351" t="s">
        <v>4147</v>
      </c>
      <c r="O2351" t="s">
        <v>12</v>
      </c>
      <c r="P2351" t="s">
        <v>721</v>
      </c>
      <c r="Q2351" t="s">
        <v>90</v>
      </c>
      <c r="R2351" s="3">
        <f t="shared" si="135"/>
        <v>4.8</v>
      </c>
      <c r="S2351">
        <v>4800000</v>
      </c>
      <c r="T2351">
        <v>2013</v>
      </c>
      <c r="U2351">
        <v>5.7</v>
      </c>
      <c r="V2351" s="3">
        <f t="shared" si="136"/>
        <v>-4.0214350000000003</v>
      </c>
      <c r="W2351" s="3"/>
    </row>
    <row r="2352" spans="1:23" x14ac:dyDescent="0.3">
      <c r="A2352" t="s">
        <v>9</v>
      </c>
      <c r="B2352" t="s">
        <v>1215</v>
      </c>
      <c r="C2352">
        <v>101</v>
      </c>
      <c r="D2352">
        <v>11956207</v>
      </c>
      <c r="E2352" s="3">
        <f t="shared" si="134"/>
        <v>11.956206999999999</v>
      </c>
      <c r="F2352" t="s">
        <v>620</v>
      </c>
      <c r="G2352" t="s">
        <v>1796</v>
      </c>
      <c r="N2352" t="s">
        <v>4148</v>
      </c>
      <c r="O2352" t="s">
        <v>12</v>
      </c>
      <c r="P2352" t="s">
        <v>13</v>
      </c>
      <c r="Q2352" t="s">
        <v>90</v>
      </c>
      <c r="R2352" s="3">
        <f t="shared" si="135"/>
        <v>16</v>
      </c>
      <c r="S2352">
        <v>16000000</v>
      </c>
      <c r="T2352">
        <v>2009</v>
      </c>
      <c r="U2352">
        <v>5.0999999999999996</v>
      </c>
      <c r="V2352" s="3">
        <f t="shared" si="136"/>
        <v>-4.0437930000000009</v>
      </c>
      <c r="W2352" s="3"/>
    </row>
    <row r="2353" spans="1:23" x14ac:dyDescent="0.3">
      <c r="A2353" t="s">
        <v>9</v>
      </c>
      <c r="B2353" t="s">
        <v>1245</v>
      </c>
      <c r="C2353">
        <v>119</v>
      </c>
      <c r="D2353">
        <v>4440055</v>
      </c>
      <c r="E2353" s="3">
        <f t="shared" si="134"/>
        <v>4.4400550000000001</v>
      </c>
      <c r="F2353" t="s">
        <v>1793</v>
      </c>
      <c r="G2353" t="s">
        <v>356</v>
      </c>
      <c r="H2353" t="s">
        <v>1788</v>
      </c>
      <c r="N2353" t="s">
        <v>4149</v>
      </c>
      <c r="O2353" t="s">
        <v>12</v>
      </c>
      <c r="P2353" t="s">
        <v>17</v>
      </c>
      <c r="Q2353" t="s">
        <v>24</v>
      </c>
      <c r="R2353" s="3">
        <f t="shared" si="135"/>
        <v>8.5</v>
      </c>
      <c r="S2353">
        <v>8500000</v>
      </c>
      <c r="T2353">
        <v>2009</v>
      </c>
      <c r="U2353">
        <v>7</v>
      </c>
      <c r="V2353" s="3">
        <f t="shared" si="136"/>
        <v>-4.0599449999999999</v>
      </c>
      <c r="W2353" s="3"/>
    </row>
    <row r="2354" spans="1:23" x14ac:dyDescent="0.3">
      <c r="A2354" t="s">
        <v>9</v>
      </c>
      <c r="B2354" t="s">
        <v>194</v>
      </c>
      <c r="C2354">
        <v>93</v>
      </c>
      <c r="D2354">
        <v>18934858</v>
      </c>
      <c r="E2354" s="3">
        <f t="shared" si="134"/>
        <v>18.934857999999998</v>
      </c>
      <c r="F2354" t="s">
        <v>171</v>
      </c>
      <c r="G2354" t="s">
        <v>918</v>
      </c>
      <c r="N2354" t="s">
        <v>4150</v>
      </c>
      <c r="O2354" t="s">
        <v>12</v>
      </c>
      <c r="P2354" t="s">
        <v>743</v>
      </c>
      <c r="Q2354" t="s">
        <v>90</v>
      </c>
      <c r="R2354" s="3">
        <f t="shared" si="135"/>
        <v>23</v>
      </c>
      <c r="S2354">
        <v>23000000</v>
      </c>
      <c r="T2354">
        <v>2011</v>
      </c>
      <c r="U2354">
        <v>5.8</v>
      </c>
      <c r="V2354" s="3">
        <f t="shared" si="136"/>
        <v>-4.0651420000000016</v>
      </c>
      <c r="W2354" s="3"/>
    </row>
    <row r="2355" spans="1:23" x14ac:dyDescent="0.3">
      <c r="A2355" t="s">
        <v>9</v>
      </c>
      <c r="B2355" t="s">
        <v>732</v>
      </c>
      <c r="C2355">
        <v>97</v>
      </c>
      <c r="D2355">
        <v>28927720</v>
      </c>
      <c r="E2355" s="3">
        <f t="shared" si="134"/>
        <v>28.927720000000001</v>
      </c>
      <c r="F2355" t="s">
        <v>1792</v>
      </c>
      <c r="G2355" t="s">
        <v>620</v>
      </c>
      <c r="H2355" t="s">
        <v>1796</v>
      </c>
      <c r="I2355" t="s">
        <v>918</v>
      </c>
      <c r="N2355" t="s">
        <v>4151</v>
      </c>
      <c r="O2355" t="s">
        <v>12</v>
      </c>
      <c r="P2355" t="s">
        <v>13</v>
      </c>
      <c r="Q2355" t="s">
        <v>90</v>
      </c>
      <c r="R2355" s="3">
        <f t="shared" si="135"/>
        <v>33</v>
      </c>
      <c r="S2355">
        <v>33000000</v>
      </c>
      <c r="T2355">
        <v>2000</v>
      </c>
      <c r="U2355">
        <v>5.3</v>
      </c>
      <c r="V2355" s="3">
        <f t="shared" si="136"/>
        <v>-4.0722799999999992</v>
      </c>
      <c r="W2355" s="3"/>
    </row>
    <row r="2356" spans="1:23" x14ac:dyDescent="0.3">
      <c r="A2356" t="s">
        <v>9</v>
      </c>
      <c r="B2356" t="s">
        <v>1240</v>
      </c>
      <c r="C2356">
        <v>107</v>
      </c>
      <c r="D2356">
        <v>7918283</v>
      </c>
      <c r="E2356" s="3">
        <f t="shared" si="134"/>
        <v>7.9182829999999997</v>
      </c>
      <c r="F2356" t="s">
        <v>356</v>
      </c>
      <c r="G2356" t="s">
        <v>918</v>
      </c>
      <c r="N2356" t="s">
        <v>4152</v>
      </c>
      <c r="O2356" t="s">
        <v>12</v>
      </c>
      <c r="P2356" t="s">
        <v>13</v>
      </c>
      <c r="Q2356" t="s">
        <v>90</v>
      </c>
      <c r="R2356" s="3">
        <f t="shared" si="135"/>
        <v>12</v>
      </c>
      <c r="S2356">
        <v>12000000</v>
      </c>
      <c r="T2356">
        <v>2012</v>
      </c>
      <c r="U2356">
        <v>6.6</v>
      </c>
      <c r="V2356" s="3">
        <f t="shared" si="136"/>
        <v>-4.0817170000000003</v>
      </c>
      <c r="W2356" s="3"/>
    </row>
    <row r="2357" spans="1:23" x14ac:dyDescent="0.3">
      <c r="A2357" t="s">
        <v>9</v>
      </c>
      <c r="B2357" t="s">
        <v>1516</v>
      </c>
      <c r="C2357">
        <v>100</v>
      </c>
      <c r="D2357">
        <v>513836</v>
      </c>
      <c r="E2357" s="3">
        <f t="shared" si="134"/>
        <v>0.51383599999999996</v>
      </c>
      <c r="F2357" t="s">
        <v>205</v>
      </c>
      <c r="G2357" t="s">
        <v>356</v>
      </c>
      <c r="H2357" t="s">
        <v>1788</v>
      </c>
      <c r="N2357" t="s">
        <v>4153</v>
      </c>
      <c r="O2357" t="s">
        <v>183</v>
      </c>
      <c r="P2357" t="s">
        <v>184</v>
      </c>
      <c r="Q2357" t="s">
        <v>90</v>
      </c>
      <c r="R2357" s="3">
        <f t="shared" si="135"/>
        <v>4.5999999999999996</v>
      </c>
      <c r="S2357">
        <v>4600000</v>
      </c>
      <c r="T2357">
        <v>2010</v>
      </c>
      <c r="U2357">
        <v>7.2</v>
      </c>
      <c r="V2357" s="3">
        <f t="shared" si="136"/>
        <v>-4.0861640000000001</v>
      </c>
      <c r="W2357" s="3"/>
    </row>
    <row r="2358" spans="1:23" x14ac:dyDescent="0.3">
      <c r="A2358" t="s">
        <v>9</v>
      </c>
      <c r="B2358" t="s">
        <v>256</v>
      </c>
      <c r="C2358">
        <v>92</v>
      </c>
      <c r="D2358">
        <v>85884815</v>
      </c>
      <c r="E2358" s="3">
        <f t="shared" si="134"/>
        <v>85.884815000000003</v>
      </c>
      <c r="F2358" t="s">
        <v>134</v>
      </c>
      <c r="G2358" t="s">
        <v>1790</v>
      </c>
      <c r="H2358" t="s">
        <v>205</v>
      </c>
      <c r="I2358" t="s">
        <v>1789</v>
      </c>
      <c r="J2358" t="s">
        <v>1786</v>
      </c>
      <c r="K2358" t="s">
        <v>1798</v>
      </c>
      <c r="N2358" t="s">
        <v>4154</v>
      </c>
      <c r="O2358" t="s">
        <v>12</v>
      </c>
      <c r="P2358" t="s">
        <v>13</v>
      </c>
      <c r="Q2358" t="s">
        <v>24</v>
      </c>
      <c r="R2358" s="3">
        <f t="shared" si="135"/>
        <v>90</v>
      </c>
      <c r="S2358">
        <v>90000000</v>
      </c>
      <c r="T2358">
        <v>2015</v>
      </c>
      <c r="U2358">
        <v>5</v>
      </c>
      <c r="V2358" s="3">
        <f t="shared" si="136"/>
        <v>-4.1151849999999968</v>
      </c>
      <c r="W2358" s="3"/>
    </row>
    <row r="2359" spans="1:23" x14ac:dyDescent="0.3">
      <c r="A2359" t="s">
        <v>9</v>
      </c>
      <c r="B2359" t="s">
        <v>961</v>
      </c>
      <c r="C2359">
        <v>92</v>
      </c>
      <c r="D2359">
        <v>4881867</v>
      </c>
      <c r="E2359" s="3">
        <f t="shared" si="134"/>
        <v>4.8818669999999997</v>
      </c>
      <c r="F2359" t="s">
        <v>205</v>
      </c>
      <c r="G2359" t="s">
        <v>1798</v>
      </c>
      <c r="N2359" t="s">
        <v>4155</v>
      </c>
      <c r="O2359" t="s">
        <v>12</v>
      </c>
      <c r="P2359" t="s">
        <v>13</v>
      </c>
      <c r="Q2359" t="s">
        <v>90</v>
      </c>
      <c r="R2359" s="3">
        <f t="shared" si="135"/>
        <v>9</v>
      </c>
      <c r="S2359">
        <v>9000000</v>
      </c>
      <c r="T2359">
        <v>2008</v>
      </c>
      <c r="U2359">
        <v>6.4</v>
      </c>
      <c r="V2359" s="3">
        <f t="shared" si="136"/>
        <v>-4.1181330000000003</v>
      </c>
      <c r="W2359" s="3"/>
    </row>
    <row r="2360" spans="1:23" x14ac:dyDescent="0.3">
      <c r="A2360" t="s">
        <v>9</v>
      </c>
      <c r="B2360" t="s">
        <v>1517</v>
      </c>
      <c r="C2360">
        <v>97</v>
      </c>
      <c r="D2360">
        <v>434417</v>
      </c>
      <c r="E2360" s="3">
        <f t="shared" si="134"/>
        <v>0.434417</v>
      </c>
      <c r="F2360" t="s">
        <v>356</v>
      </c>
      <c r="N2360" t="s">
        <v>4156</v>
      </c>
      <c r="O2360" t="s">
        <v>12</v>
      </c>
      <c r="P2360" t="s">
        <v>374</v>
      </c>
      <c r="Q2360" t="s">
        <v>482</v>
      </c>
      <c r="R2360" s="3">
        <f t="shared" si="135"/>
        <v>4.5999999999999996</v>
      </c>
      <c r="S2360">
        <v>4600000</v>
      </c>
      <c r="T2360">
        <v>2007</v>
      </c>
      <c r="U2360">
        <v>5.9</v>
      </c>
      <c r="V2360" s="3">
        <f t="shared" si="136"/>
        <v>-4.1655829999999998</v>
      </c>
      <c r="W2360" s="3"/>
    </row>
    <row r="2361" spans="1:23" x14ac:dyDescent="0.3">
      <c r="A2361" t="s">
        <v>9</v>
      </c>
      <c r="B2361" t="s">
        <v>1349</v>
      </c>
      <c r="C2361">
        <v>176</v>
      </c>
      <c r="D2361">
        <v>3047539</v>
      </c>
      <c r="E2361" s="3">
        <f t="shared" si="134"/>
        <v>3.047539</v>
      </c>
      <c r="F2361" t="s">
        <v>356</v>
      </c>
      <c r="G2361" t="s">
        <v>1788</v>
      </c>
      <c r="N2361" t="s">
        <v>4157</v>
      </c>
      <c r="O2361" t="s">
        <v>553</v>
      </c>
      <c r="P2361" t="s">
        <v>554</v>
      </c>
      <c r="Q2361" t="s">
        <v>482</v>
      </c>
      <c r="R2361" s="3">
        <f t="shared" si="135"/>
        <v>7.2176</v>
      </c>
      <c r="S2361">
        <v>7217600</v>
      </c>
      <c r="T2361">
        <v>2012</v>
      </c>
      <c r="U2361">
        <v>6.9</v>
      </c>
      <c r="V2361" s="3">
        <f t="shared" si="136"/>
        <v>-4.1700610000000005</v>
      </c>
      <c r="W2361" s="3"/>
    </row>
    <row r="2362" spans="1:23" x14ac:dyDescent="0.3">
      <c r="A2362" t="s">
        <v>9</v>
      </c>
      <c r="B2362" t="s">
        <v>30</v>
      </c>
      <c r="C2362">
        <v>128</v>
      </c>
      <c r="D2362">
        <v>15797907</v>
      </c>
      <c r="E2362" s="3">
        <f t="shared" si="134"/>
        <v>15.797907</v>
      </c>
      <c r="F2362" t="s">
        <v>356</v>
      </c>
      <c r="N2362" t="s">
        <v>4158</v>
      </c>
      <c r="O2362" t="s">
        <v>978</v>
      </c>
      <c r="P2362" t="s">
        <v>13</v>
      </c>
      <c r="Q2362" t="s">
        <v>14</v>
      </c>
      <c r="R2362" s="3">
        <f t="shared" si="135"/>
        <v>20</v>
      </c>
      <c r="S2362">
        <v>20000000</v>
      </c>
      <c r="T2362">
        <v>2007</v>
      </c>
      <c r="U2362">
        <v>7.6</v>
      </c>
      <c r="V2362" s="3">
        <f t="shared" si="136"/>
        <v>-4.2020929999999996</v>
      </c>
      <c r="W2362" s="3"/>
    </row>
    <row r="2363" spans="1:23" x14ac:dyDescent="0.3">
      <c r="A2363" t="s">
        <v>9</v>
      </c>
      <c r="B2363" t="s">
        <v>826</v>
      </c>
      <c r="C2363">
        <v>91</v>
      </c>
      <c r="D2363">
        <v>1292119</v>
      </c>
      <c r="E2363" s="3">
        <f t="shared" si="134"/>
        <v>1.292119</v>
      </c>
      <c r="F2363" t="s">
        <v>1793</v>
      </c>
      <c r="G2363" t="s">
        <v>356</v>
      </c>
      <c r="H2363" t="s">
        <v>1788</v>
      </c>
      <c r="N2363" t="s">
        <v>4159</v>
      </c>
      <c r="O2363" t="s">
        <v>12</v>
      </c>
      <c r="P2363" t="s">
        <v>17</v>
      </c>
      <c r="Q2363" t="s">
        <v>90</v>
      </c>
      <c r="R2363" s="3">
        <f t="shared" si="135"/>
        <v>5.5</v>
      </c>
      <c r="S2363">
        <v>5500000</v>
      </c>
      <c r="T2363">
        <v>2001</v>
      </c>
      <c r="U2363">
        <v>7.1</v>
      </c>
      <c r="V2363" s="3">
        <f t="shared" si="136"/>
        <v>-4.2078810000000004</v>
      </c>
      <c r="W2363" s="3"/>
    </row>
    <row r="2364" spans="1:23" x14ac:dyDescent="0.3">
      <c r="A2364" t="s">
        <v>9</v>
      </c>
      <c r="B2364" t="s">
        <v>1433</v>
      </c>
      <c r="C2364">
        <v>116</v>
      </c>
      <c r="D2364">
        <v>2268296</v>
      </c>
      <c r="E2364" s="3">
        <f t="shared" si="134"/>
        <v>2.2682959999999999</v>
      </c>
      <c r="F2364" t="s">
        <v>356</v>
      </c>
      <c r="G2364" t="s">
        <v>918</v>
      </c>
      <c r="N2364" t="s">
        <v>4160</v>
      </c>
      <c r="O2364" t="s">
        <v>12</v>
      </c>
      <c r="P2364" t="s">
        <v>17</v>
      </c>
      <c r="Q2364" t="s">
        <v>14</v>
      </c>
      <c r="R2364" s="3">
        <f t="shared" si="135"/>
        <v>6.5</v>
      </c>
      <c r="S2364">
        <v>6500000</v>
      </c>
      <c r="T2364">
        <v>2013</v>
      </c>
      <c r="U2364">
        <v>6.9</v>
      </c>
      <c r="V2364" s="3">
        <f t="shared" si="136"/>
        <v>-4.2317040000000006</v>
      </c>
      <c r="W2364" s="3"/>
    </row>
    <row r="2365" spans="1:23" x14ac:dyDescent="0.3">
      <c r="A2365" t="s">
        <v>9</v>
      </c>
      <c r="B2365" t="s">
        <v>408</v>
      </c>
      <c r="C2365">
        <v>124</v>
      </c>
      <c r="D2365">
        <v>10763469</v>
      </c>
      <c r="E2365" s="3">
        <f t="shared" si="134"/>
        <v>10.763469000000001</v>
      </c>
      <c r="F2365" t="s">
        <v>205</v>
      </c>
      <c r="G2365" t="s">
        <v>356</v>
      </c>
      <c r="H2365" t="s">
        <v>1788</v>
      </c>
      <c r="N2365" t="s">
        <v>4161</v>
      </c>
      <c r="O2365" t="s">
        <v>12</v>
      </c>
      <c r="P2365" t="s">
        <v>13</v>
      </c>
      <c r="Q2365" t="s">
        <v>24</v>
      </c>
      <c r="R2365" s="3">
        <f t="shared" si="135"/>
        <v>15</v>
      </c>
      <c r="S2365">
        <v>15000000</v>
      </c>
      <c r="T2365">
        <v>1989</v>
      </c>
      <c r="U2365">
        <v>6.4</v>
      </c>
      <c r="V2365" s="3">
        <f t="shared" si="136"/>
        <v>-4.2365309999999994</v>
      </c>
      <c r="W2365" s="3"/>
    </row>
    <row r="2366" spans="1:23" x14ac:dyDescent="0.3">
      <c r="A2366" t="s">
        <v>9</v>
      </c>
      <c r="B2366" t="s">
        <v>995</v>
      </c>
      <c r="C2366">
        <v>150</v>
      </c>
      <c r="D2366">
        <v>3958500</v>
      </c>
      <c r="E2366" s="3">
        <f t="shared" si="134"/>
        <v>3.9584999999999999</v>
      </c>
      <c r="F2366" t="s">
        <v>1793</v>
      </c>
      <c r="G2366" t="s">
        <v>356</v>
      </c>
      <c r="H2366" t="s">
        <v>1794</v>
      </c>
      <c r="N2366" t="s">
        <v>4162</v>
      </c>
      <c r="O2366" t="s">
        <v>12</v>
      </c>
      <c r="P2366" t="s">
        <v>17</v>
      </c>
      <c r="Q2366" t="s">
        <v>90</v>
      </c>
      <c r="R2366" s="3">
        <f t="shared" si="135"/>
        <v>8.1999999999999993</v>
      </c>
      <c r="S2366">
        <v>8200000</v>
      </c>
      <c r="T2366">
        <v>2014</v>
      </c>
      <c r="U2366">
        <v>6.8</v>
      </c>
      <c r="V2366" s="3">
        <f t="shared" si="136"/>
        <v>-4.2414999999999994</v>
      </c>
      <c r="W2366" s="3"/>
    </row>
    <row r="2367" spans="1:23" x14ac:dyDescent="0.3">
      <c r="A2367" t="s">
        <v>9</v>
      </c>
      <c r="B2367" t="s">
        <v>1536</v>
      </c>
      <c r="C2367">
        <v>96</v>
      </c>
      <c r="D2367">
        <v>3713002</v>
      </c>
      <c r="E2367" s="3">
        <f t="shared" si="134"/>
        <v>3.7130019999999999</v>
      </c>
      <c r="F2367" t="s">
        <v>20</v>
      </c>
      <c r="N2367" t="s">
        <v>4163</v>
      </c>
      <c r="O2367" t="s">
        <v>12</v>
      </c>
      <c r="P2367" t="s">
        <v>13</v>
      </c>
      <c r="Q2367" t="s">
        <v>90</v>
      </c>
      <c r="R2367" s="3">
        <f t="shared" si="135"/>
        <v>8</v>
      </c>
      <c r="S2367">
        <v>8000000</v>
      </c>
      <c r="T2367">
        <v>2003</v>
      </c>
      <c r="U2367">
        <v>2.7</v>
      </c>
      <c r="V2367" s="3">
        <f t="shared" si="136"/>
        <v>-4.2869980000000005</v>
      </c>
      <c r="W2367" s="3"/>
    </row>
    <row r="2368" spans="1:23" x14ac:dyDescent="0.3">
      <c r="A2368" t="s">
        <v>9</v>
      </c>
      <c r="B2368" t="s">
        <v>979</v>
      </c>
      <c r="C2368">
        <v>84</v>
      </c>
      <c r="D2368">
        <v>15712072</v>
      </c>
      <c r="E2368" s="3">
        <f t="shared" si="134"/>
        <v>15.712071999999999</v>
      </c>
      <c r="F2368" t="s">
        <v>171</v>
      </c>
      <c r="G2368" t="s">
        <v>1792</v>
      </c>
      <c r="H2368" t="s">
        <v>356</v>
      </c>
      <c r="I2368" t="s">
        <v>918</v>
      </c>
      <c r="N2368" t="s">
        <v>4164</v>
      </c>
      <c r="O2368" t="s">
        <v>12</v>
      </c>
      <c r="P2368" t="s">
        <v>13</v>
      </c>
      <c r="Q2368" t="s">
        <v>14</v>
      </c>
      <c r="R2368" s="3">
        <f t="shared" si="135"/>
        <v>20</v>
      </c>
      <c r="S2368">
        <v>20000000</v>
      </c>
      <c r="T2368">
        <v>2004</v>
      </c>
      <c r="U2368">
        <v>5.8</v>
      </c>
      <c r="V2368" s="3">
        <f t="shared" si="136"/>
        <v>-4.2879280000000008</v>
      </c>
      <c r="W2368" s="3"/>
    </row>
    <row r="2369" spans="1:23" x14ac:dyDescent="0.3">
      <c r="A2369" t="s">
        <v>9</v>
      </c>
      <c r="B2369" t="s">
        <v>1057</v>
      </c>
      <c r="C2369">
        <v>89</v>
      </c>
      <c r="D2369">
        <v>12693621</v>
      </c>
      <c r="E2369" s="3">
        <f t="shared" si="134"/>
        <v>12.693621</v>
      </c>
      <c r="F2369" t="s">
        <v>620</v>
      </c>
      <c r="G2369" t="s">
        <v>1796</v>
      </c>
      <c r="H2369" t="s">
        <v>918</v>
      </c>
      <c r="N2369" t="s">
        <v>4165</v>
      </c>
      <c r="O2369" t="s">
        <v>12</v>
      </c>
      <c r="P2369" t="s">
        <v>13</v>
      </c>
      <c r="Q2369" t="s">
        <v>14</v>
      </c>
      <c r="R2369" s="3">
        <f t="shared" si="135"/>
        <v>17</v>
      </c>
      <c r="S2369">
        <v>17000000</v>
      </c>
      <c r="T2369">
        <v>2002</v>
      </c>
      <c r="U2369">
        <v>4.8</v>
      </c>
      <c r="V2369" s="3">
        <f t="shared" si="136"/>
        <v>-4.3063789999999997</v>
      </c>
      <c r="W2369" s="3"/>
    </row>
    <row r="2370" spans="1:23" x14ac:dyDescent="0.3">
      <c r="A2370" t="s">
        <v>9</v>
      </c>
      <c r="B2370" t="s">
        <v>703</v>
      </c>
      <c r="C2370">
        <v>112</v>
      </c>
      <c r="D2370">
        <v>30691439</v>
      </c>
      <c r="E2370" s="3">
        <f t="shared" ref="E2370:E2433" si="137">D2370/1000000</f>
        <v>30.691438999999999</v>
      </c>
      <c r="F2370" t="s">
        <v>620</v>
      </c>
      <c r="G2370" t="s">
        <v>1796</v>
      </c>
      <c r="N2370" t="s">
        <v>4166</v>
      </c>
      <c r="O2370" t="s">
        <v>12</v>
      </c>
      <c r="P2370" t="s">
        <v>13</v>
      </c>
      <c r="Q2370" t="s">
        <v>90</v>
      </c>
      <c r="R2370" s="3">
        <f t="shared" ref="R2370:R2433" si="138">S2370/1000000</f>
        <v>35</v>
      </c>
      <c r="S2370">
        <v>35000000</v>
      </c>
      <c r="T2370">
        <v>2008</v>
      </c>
      <c r="U2370">
        <v>6.2</v>
      </c>
      <c r="V2370" s="3">
        <f t="shared" ref="V2370:V2433" si="139">E2370-R2370</f>
        <v>-4.308561000000001</v>
      </c>
      <c r="W2370" s="3"/>
    </row>
    <row r="2371" spans="1:23" x14ac:dyDescent="0.3">
      <c r="A2371" t="s">
        <v>9</v>
      </c>
      <c r="B2371" t="s">
        <v>596</v>
      </c>
      <c r="C2371">
        <v>99</v>
      </c>
      <c r="D2371">
        <v>4681503</v>
      </c>
      <c r="E2371" s="3">
        <f t="shared" si="137"/>
        <v>4.6815030000000002</v>
      </c>
      <c r="F2371" t="s">
        <v>205</v>
      </c>
      <c r="G2371" t="s">
        <v>356</v>
      </c>
      <c r="N2371" t="s">
        <v>4167</v>
      </c>
      <c r="O2371" t="s">
        <v>12</v>
      </c>
      <c r="P2371" t="s">
        <v>13</v>
      </c>
      <c r="Q2371" t="s">
        <v>90</v>
      </c>
      <c r="R2371" s="3">
        <f t="shared" si="138"/>
        <v>9</v>
      </c>
      <c r="S2371">
        <v>9000000</v>
      </c>
      <c r="T2371">
        <v>2002</v>
      </c>
      <c r="U2371">
        <v>7</v>
      </c>
      <c r="V2371" s="3">
        <f t="shared" si="139"/>
        <v>-4.3184969999999998</v>
      </c>
      <c r="W2371" s="3"/>
    </row>
    <row r="2372" spans="1:23" x14ac:dyDescent="0.3">
      <c r="A2372" t="s">
        <v>9</v>
      </c>
      <c r="B2372" t="s">
        <v>303</v>
      </c>
      <c r="C2372">
        <v>103</v>
      </c>
      <c r="D2372">
        <v>30669413</v>
      </c>
      <c r="E2372" s="3">
        <f t="shared" si="137"/>
        <v>30.669412999999999</v>
      </c>
      <c r="F2372" t="s">
        <v>171</v>
      </c>
      <c r="G2372" t="s">
        <v>620</v>
      </c>
      <c r="H2372" t="s">
        <v>1787</v>
      </c>
      <c r="N2372" t="s">
        <v>4168</v>
      </c>
      <c r="O2372" t="s">
        <v>12</v>
      </c>
      <c r="P2372" t="s">
        <v>13</v>
      </c>
      <c r="Q2372" t="s">
        <v>90</v>
      </c>
      <c r="R2372" s="3">
        <f t="shared" si="138"/>
        <v>35</v>
      </c>
      <c r="S2372">
        <v>35000000</v>
      </c>
      <c r="T2372">
        <v>1990</v>
      </c>
      <c r="U2372">
        <v>6.2</v>
      </c>
      <c r="V2372" s="3">
        <f t="shared" si="139"/>
        <v>-4.3305870000000013</v>
      </c>
      <c r="W2372" s="3"/>
    </row>
    <row r="2373" spans="1:23" x14ac:dyDescent="0.3">
      <c r="A2373" t="s">
        <v>9</v>
      </c>
      <c r="B2373" t="s">
        <v>464</v>
      </c>
      <c r="C2373">
        <v>114</v>
      </c>
      <c r="D2373">
        <v>18653615</v>
      </c>
      <c r="E2373" s="3">
        <f t="shared" si="137"/>
        <v>18.653614999999999</v>
      </c>
      <c r="F2373" t="s">
        <v>205</v>
      </c>
      <c r="G2373" t="s">
        <v>356</v>
      </c>
      <c r="N2373" t="s">
        <v>4169</v>
      </c>
      <c r="O2373" t="s">
        <v>12</v>
      </c>
      <c r="P2373" t="s">
        <v>13</v>
      </c>
      <c r="Q2373" t="s">
        <v>14</v>
      </c>
      <c r="R2373" s="3">
        <f t="shared" si="138"/>
        <v>23</v>
      </c>
      <c r="S2373">
        <v>23000000</v>
      </c>
      <c r="T2373">
        <v>1999</v>
      </c>
      <c r="U2373">
        <v>6.1</v>
      </c>
      <c r="V2373" s="3">
        <f t="shared" si="139"/>
        <v>-4.3463850000000015</v>
      </c>
      <c r="W2373" s="3"/>
    </row>
    <row r="2374" spans="1:23" x14ac:dyDescent="0.3">
      <c r="A2374" t="s">
        <v>9</v>
      </c>
      <c r="B2374" t="s">
        <v>603</v>
      </c>
      <c r="C2374">
        <v>100</v>
      </c>
      <c r="D2374">
        <v>37652565</v>
      </c>
      <c r="E2374" s="3">
        <f t="shared" si="137"/>
        <v>37.652565000000003</v>
      </c>
      <c r="F2374" t="s">
        <v>1786</v>
      </c>
      <c r="G2374" t="s">
        <v>620</v>
      </c>
      <c r="H2374" t="s">
        <v>1796</v>
      </c>
      <c r="I2374" t="s">
        <v>918</v>
      </c>
      <c r="N2374" t="s">
        <v>4170</v>
      </c>
      <c r="O2374" t="s">
        <v>12</v>
      </c>
      <c r="P2374" t="s">
        <v>13</v>
      </c>
      <c r="Q2374" t="s">
        <v>14</v>
      </c>
      <c r="R2374" s="3">
        <f t="shared" si="138"/>
        <v>42</v>
      </c>
      <c r="S2374">
        <v>42000000</v>
      </c>
      <c r="T2374">
        <v>2011</v>
      </c>
      <c r="U2374">
        <v>5.4</v>
      </c>
      <c r="V2374" s="3">
        <f t="shared" si="139"/>
        <v>-4.3474349999999973</v>
      </c>
      <c r="W2374" s="3"/>
    </row>
    <row r="2375" spans="1:23" x14ac:dyDescent="0.3">
      <c r="A2375" t="s">
        <v>9</v>
      </c>
      <c r="B2375" t="s">
        <v>1167</v>
      </c>
      <c r="C2375">
        <v>130</v>
      </c>
      <c r="D2375">
        <v>3029870</v>
      </c>
      <c r="E2375" s="3">
        <f t="shared" si="137"/>
        <v>3.0298699999999998</v>
      </c>
      <c r="F2375" t="s">
        <v>356</v>
      </c>
      <c r="G2375" t="s">
        <v>1787</v>
      </c>
      <c r="N2375" t="s">
        <v>4171</v>
      </c>
      <c r="O2375" t="s">
        <v>12</v>
      </c>
      <c r="P2375" t="s">
        <v>721</v>
      </c>
      <c r="Q2375" t="s">
        <v>90</v>
      </c>
      <c r="R2375" s="3">
        <f t="shared" si="138"/>
        <v>7.4</v>
      </c>
      <c r="S2375">
        <v>7400000</v>
      </c>
      <c r="T2375">
        <v>2011</v>
      </c>
      <c r="U2375">
        <v>7.1</v>
      </c>
      <c r="V2375" s="3">
        <f t="shared" si="139"/>
        <v>-4.3701300000000005</v>
      </c>
      <c r="W2375" s="3"/>
    </row>
    <row r="2376" spans="1:23" x14ac:dyDescent="0.3">
      <c r="A2376" t="s">
        <v>9</v>
      </c>
      <c r="B2376" t="s">
        <v>1525</v>
      </c>
      <c r="C2376">
        <v>104</v>
      </c>
      <c r="D2376">
        <v>108229</v>
      </c>
      <c r="E2376" s="3">
        <f t="shared" si="137"/>
        <v>0.10822900000000001</v>
      </c>
      <c r="F2376" t="s">
        <v>356</v>
      </c>
      <c r="G2376" t="s">
        <v>620</v>
      </c>
      <c r="H2376" t="s">
        <v>1796</v>
      </c>
      <c r="I2376" t="s">
        <v>918</v>
      </c>
      <c r="N2376" t="s">
        <v>4172</v>
      </c>
      <c r="O2376" t="s">
        <v>12</v>
      </c>
      <c r="P2376" t="s">
        <v>13</v>
      </c>
      <c r="Q2376" t="s">
        <v>90</v>
      </c>
      <c r="R2376" s="3">
        <f t="shared" si="138"/>
        <v>4.5</v>
      </c>
      <c r="S2376">
        <v>4500000</v>
      </c>
      <c r="T2376">
        <v>2009</v>
      </c>
      <c r="U2376">
        <v>5.9</v>
      </c>
      <c r="V2376" s="3">
        <f t="shared" si="139"/>
        <v>-4.3917710000000003</v>
      </c>
      <c r="W2376" s="3"/>
    </row>
    <row r="2377" spans="1:23" x14ac:dyDescent="0.3">
      <c r="A2377" t="s">
        <v>9</v>
      </c>
      <c r="B2377" t="s">
        <v>1432</v>
      </c>
      <c r="C2377">
        <v>100</v>
      </c>
      <c r="D2377">
        <v>2024854</v>
      </c>
      <c r="E2377" s="3">
        <f t="shared" si="137"/>
        <v>2.0248539999999999</v>
      </c>
      <c r="F2377" t="s">
        <v>356</v>
      </c>
      <c r="G2377" t="s">
        <v>1304</v>
      </c>
      <c r="N2377" t="s">
        <v>4173</v>
      </c>
      <c r="O2377" t="s">
        <v>12</v>
      </c>
      <c r="P2377" t="s">
        <v>13</v>
      </c>
      <c r="Q2377" t="s">
        <v>14</v>
      </c>
      <c r="R2377" s="3">
        <f t="shared" si="138"/>
        <v>6.5</v>
      </c>
      <c r="S2377">
        <v>6500000</v>
      </c>
      <c r="T2377">
        <v>2005</v>
      </c>
      <c r="U2377">
        <v>6.6</v>
      </c>
      <c r="V2377" s="3">
        <f t="shared" si="139"/>
        <v>-4.4751460000000005</v>
      </c>
      <c r="W2377" s="3"/>
    </row>
    <row r="2378" spans="1:23" x14ac:dyDescent="0.3">
      <c r="A2378" t="s">
        <v>9</v>
      </c>
      <c r="B2378" t="s">
        <v>738</v>
      </c>
      <c r="C2378">
        <v>96</v>
      </c>
      <c r="D2378">
        <v>766487</v>
      </c>
      <c r="E2378" s="3">
        <f t="shared" si="137"/>
        <v>0.76648700000000003</v>
      </c>
      <c r="F2378" t="s">
        <v>205</v>
      </c>
      <c r="G2378" t="s">
        <v>1788</v>
      </c>
      <c r="N2378" t="s">
        <v>4174</v>
      </c>
      <c r="O2378" t="s">
        <v>12</v>
      </c>
      <c r="P2378" t="s">
        <v>13</v>
      </c>
      <c r="Q2378" t="s">
        <v>90</v>
      </c>
      <c r="R2378" s="3">
        <f t="shared" si="138"/>
        <v>5.25</v>
      </c>
      <c r="S2378">
        <v>5250000</v>
      </c>
      <c r="T2378">
        <v>2007</v>
      </c>
      <c r="U2378">
        <v>5</v>
      </c>
      <c r="V2378" s="3">
        <f t="shared" si="139"/>
        <v>-4.4835130000000003</v>
      </c>
      <c r="W2378" s="3"/>
    </row>
    <row r="2379" spans="1:23" x14ac:dyDescent="0.3">
      <c r="A2379" t="s">
        <v>9</v>
      </c>
      <c r="B2379" t="s">
        <v>593</v>
      </c>
      <c r="C2379">
        <v>110</v>
      </c>
      <c r="D2379">
        <v>22494487</v>
      </c>
      <c r="E2379" s="3">
        <f t="shared" si="137"/>
        <v>22.494486999999999</v>
      </c>
      <c r="F2379" t="s">
        <v>1792</v>
      </c>
      <c r="G2379" t="s">
        <v>356</v>
      </c>
      <c r="H2379" t="s">
        <v>1796</v>
      </c>
      <c r="I2379" t="s">
        <v>918</v>
      </c>
      <c r="N2379" t="s">
        <v>4175</v>
      </c>
      <c r="O2379" t="s">
        <v>12</v>
      </c>
      <c r="P2379" t="s">
        <v>113</v>
      </c>
      <c r="Q2379" t="s">
        <v>90</v>
      </c>
      <c r="R2379" s="3">
        <f t="shared" si="138"/>
        <v>27</v>
      </c>
      <c r="S2379">
        <v>27000000</v>
      </c>
      <c r="T2379">
        <v>2006</v>
      </c>
      <c r="U2379">
        <v>7.8</v>
      </c>
      <c r="V2379" s="3">
        <f t="shared" si="139"/>
        <v>-4.5055130000000005</v>
      </c>
      <c r="W2379" s="3"/>
    </row>
    <row r="2380" spans="1:23" x14ac:dyDescent="0.3">
      <c r="A2380" t="s">
        <v>9</v>
      </c>
      <c r="B2380" t="s">
        <v>1140</v>
      </c>
      <c r="C2380">
        <v>96</v>
      </c>
      <c r="D2380">
        <v>10494147</v>
      </c>
      <c r="E2380" s="3">
        <f t="shared" si="137"/>
        <v>10.494147</v>
      </c>
      <c r="F2380" t="s">
        <v>356</v>
      </c>
      <c r="G2380" t="s">
        <v>1788</v>
      </c>
      <c r="N2380" t="s">
        <v>4176</v>
      </c>
      <c r="O2380" t="s">
        <v>12</v>
      </c>
      <c r="P2380" t="s">
        <v>13</v>
      </c>
      <c r="Q2380" t="s">
        <v>14</v>
      </c>
      <c r="R2380" s="3">
        <f t="shared" si="138"/>
        <v>15</v>
      </c>
      <c r="S2380">
        <v>15000000</v>
      </c>
      <c r="T2380">
        <v>2000</v>
      </c>
      <c r="U2380">
        <v>5.0999999999999996</v>
      </c>
      <c r="V2380" s="3">
        <f t="shared" si="139"/>
        <v>-4.5058530000000001</v>
      </c>
      <c r="W2380" s="3"/>
    </row>
    <row r="2381" spans="1:23" x14ac:dyDescent="0.3">
      <c r="A2381" t="s">
        <v>9</v>
      </c>
      <c r="B2381" t="s">
        <v>1030</v>
      </c>
      <c r="C2381">
        <v>109</v>
      </c>
      <c r="D2381">
        <v>13491653</v>
      </c>
      <c r="E2381" s="3">
        <f t="shared" si="137"/>
        <v>13.491652999999999</v>
      </c>
      <c r="F2381" t="s">
        <v>356</v>
      </c>
      <c r="G2381" t="s">
        <v>918</v>
      </c>
      <c r="N2381" t="s">
        <v>4177</v>
      </c>
      <c r="O2381" t="s">
        <v>12</v>
      </c>
      <c r="P2381" t="s">
        <v>13</v>
      </c>
      <c r="Q2381" t="s">
        <v>90</v>
      </c>
      <c r="R2381" s="3">
        <f t="shared" si="138"/>
        <v>18</v>
      </c>
      <c r="S2381">
        <v>18000000</v>
      </c>
      <c r="T2381">
        <v>2001</v>
      </c>
      <c r="U2381">
        <v>6.1</v>
      </c>
      <c r="V2381" s="3">
        <f t="shared" si="139"/>
        <v>-4.5083470000000005</v>
      </c>
      <c r="W2381" s="3"/>
    </row>
    <row r="2382" spans="1:23" x14ac:dyDescent="0.3">
      <c r="A2382" t="s">
        <v>9</v>
      </c>
      <c r="B2382" t="s">
        <v>898</v>
      </c>
      <c r="C2382">
        <v>120</v>
      </c>
      <c r="D2382">
        <v>5484375</v>
      </c>
      <c r="E2382" s="3">
        <f t="shared" si="137"/>
        <v>5.484375</v>
      </c>
      <c r="F2382" t="s">
        <v>134</v>
      </c>
      <c r="G2382" t="s">
        <v>1793</v>
      </c>
      <c r="H2382" t="s">
        <v>356</v>
      </c>
      <c r="I2382" t="s">
        <v>1795</v>
      </c>
      <c r="N2382" t="s">
        <v>4178</v>
      </c>
      <c r="O2382" t="s">
        <v>12</v>
      </c>
      <c r="P2382" t="s">
        <v>13</v>
      </c>
      <c r="Q2382" t="s">
        <v>14</v>
      </c>
      <c r="R2382" s="3">
        <f t="shared" si="138"/>
        <v>10</v>
      </c>
      <c r="S2382">
        <v>10000000</v>
      </c>
      <c r="T2382">
        <v>2006</v>
      </c>
      <c r="U2382">
        <v>7.3</v>
      </c>
      <c r="V2382" s="3">
        <f t="shared" si="139"/>
        <v>-4.515625</v>
      </c>
      <c r="W2382" s="3"/>
    </row>
    <row r="2383" spans="1:23" x14ac:dyDescent="0.3">
      <c r="A2383" t="s">
        <v>9</v>
      </c>
      <c r="B2383" t="s">
        <v>446</v>
      </c>
      <c r="C2383">
        <v>103</v>
      </c>
      <c r="D2383">
        <v>25472967</v>
      </c>
      <c r="E2383" s="3">
        <f t="shared" si="137"/>
        <v>25.472967000000001</v>
      </c>
      <c r="F2383" t="s">
        <v>356</v>
      </c>
      <c r="G2383" t="s">
        <v>620</v>
      </c>
      <c r="H2383" t="s">
        <v>918</v>
      </c>
      <c r="N2383" t="s">
        <v>4179</v>
      </c>
      <c r="O2383" t="s">
        <v>12</v>
      </c>
      <c r="P2383" t="s">
        <v>13</v>
      </c>
      <c r="Q2383" t="s">
        <v>14</v>
      </c>
      <c r="R2383" s="3">
        <f t="shared" si="138"/>
        <v>30</v>
      </c>
      <c r="S2383">
        <v>30000000</v>
      </c>
      <c r="T2383">
        <v>2005</v>
      </c>
      <c r="U2383">
        <v>5.6</v>
      </c>
      <c r="V2383" s="3">
        <f t="shared" si="139"/>
        <v>-4.5270329999999994</v>
      </c>
      <c r="W2383" s="3"/>
    </row>
    <row r="2384" spans="1:23" x14ac:dyDescent="0.3">
      <c r="A2384" t="s">
        <v>9</v>
      </c>
      <c r="B2384" t="s">
        <v>981</v>
      </c>
      <c r="C2384">
        <v>98</v>
      </c>
      <c r="D2384">
        <v>15464026</v>
      </c>
      <c r="E2384" s="3">
        <f t="shared" si="137"/>
        <v>15.464026</v>
      </c>
      <c r="F2384" t="s">
        <v>205</v>
      </c>
      <c r="G2384" t="s">
        <v>1788</v>
      </c>
      <c r="N2384" t="s">
        <v>4180</v>
      </c>
      <c r="O2384" t="s">
        <v>12</v>
      </c>
      <c r="P2384" t="s">
        <v>13</v>
      </c>
      <c r="Q2384" t="s">
        <v>14</v>
      </c>
      <c r="R2384" s="3">
        <f t="shared" si="138"/>
        <v>20</v>
      </c>
      <c r="S2384">
        <v>20000000</v>
      </c>
      <c r="T2384">
        <v>2000</v>
      </c>
      <c r="U2384">
        <v>5.3</v>
      </c>
      <c r="V2384" s="3">
        <f t="shared" si="139"/>
        <v>-4.5359739999999995</v>
      </c>
      <c r="W2384" s="3"/>
    </row>
    <row r="2385" spans="1:23" x14ac:dyDescent="0.3">
      <c r="A2385" t="s">
        <v>9</v>
      </c>
      <c r="B2385" t="s">
        <v>139</v>
      </c>
      <c r="C2385">
        <v>91</v>
      </c>
      <c r="D2385">
        <v>10443316</v>
      </c>
      <c r="E2385" s="3">
        <f t="shared" si="137"/>
        <v>10.443315999999999</v>
      </c>
      <c r="F2385" t="s">
        <v>205</v>
      </c>
      <c r="G2385" t="s">
        <v>356</v>
      </c>
      <c r="H2385" t="s">
        <v>1788</v>
      </c>
      <c r="N2385" t="s">
        <v>4181</v>
      </c>
      <c r="O2385" t="s">
        <v>12</v>
      </c>
      <c r="P2385" t="s">
        <v>13</v>
      </c>
      <c r="Q2385" t="s">
        <v>14</v>
      </c>
      <c r="R2385" s="3">
        <f t="shared" si="138"/>
        <v>15</v>
      </c>
      <c r="S2385">
        <v>15000000</v>
      </c>
      <c r="T2385">
        <v>1998</v>
      </c>
      <c r="U2385">
        <v>5</v>
      </c>
      <c r="V2385" s="3">
        <f t="shared" si="139"/>
        <v>-4.5566840000000006</v>
      </c>
      <c r="W2385" s="3"/>
    </row>
    <row r="2386" spans="1:23" x14ac:dyDescent="0.3">
      <c r="A2386" t="s">
        <v>9</v>
      </c>
      <c r="B2386" t="s">
        <v>1385</v>
      </c>
      <c r="C2386">
        <v>90</v>
      </c>
      <c r="D2386">
        <v>3442820</v>
      </c>
      <c r="E2386" s="3">
        <f t="shared" si="137"/>
        <v>3.4428200000000002</v>
      </c>
      <c r="F2386" t="s">
        <v>1790</v>
      </c>
      <c r="G2386" t="s">
        <v>205</v>
      </c>
      <c r="H2386" t="s">
        <v>356</v>
      </c>
      <c r="I2386" t="s">
        <v>1788</v>
      </c>
      <c r="N2386" t="s">
        <v>4182</v>
      </c>
      <c r="O2386" t="s">
        <v>12</v>
      </c>
      <c r="P2386" t="s">
        <v>13</v>
      </c>
      <c r="Q2386" t="s">
        <v>90</v>
      </c>
      <c r="R2386" s="3">
        <f t="shared" si="138"/>
        <v>8</v>
      </c>
      <c r="S2386">
        <v>8000000</v>
      </c>
      <c r="T2386">
        <v>2015</v>
      </c>
      <c r="U2386">
        <v>7.3</v>
      </c>
      <c r="V2386" s="3">
        <f t="shared" si="139"/>
        <v>-4.5571799999999998</v>
      </c>
      <c r="W2386" s="3"/>
    </row>
    <row r="2387" spans="1:23" x14ac:dyDescent="0.3">
      <c r="A2387" t="s">
        <v>9</v>
      </c>
      <c r="B2387" t="s">
        <v>1023</v>
      </c>
      <c r="C2387">
        <v>103</v>
      </c>
      <c r="D2387">
        <v>10411980</v>
      </c>
      <c r="E2387" s="3">
        <f t="shared" si="137"/>
        <v>10.41198</v>
      </c>
      <c r="F2387" t="s">
        <v>1789</v>
      </c>
      <c r="G2387" t="s">
        <v>1798</v>
      </c>
      <c r="H2387" t="s">
        <v>1788</v>
      </c>
      <c r="N2387" t="s">
        <v>4183</v>
      </c>
      <c r="O2387" t="s">
        <v>12</v>
      </c>
      <c r="P2387" t="s">
        <v>13</v>
      </c>
      <c r="Q2387" t="s">
        <v>24</v>
      </c>
      <c r="R2387" s="3">
        <f t="shared" si="138"/>
        <v>15</v>
      </c>
      <c r="S2387">
        <v>15000000</v>
      </c>
      <c r="T2387">
        <v>2004</v>
      </c>
      <c r="U2387">
        <v>5.9</v>
      </c>
      <c r="V2387" s="3">
        <f t="shared" si="139"/>
        <v>-4.5880200000000002</v>
      </c>
      <c r="W2387" s="3"/>
    </row>
    <row r="2388" spans="1:23" x14ac:dyDescent="0.3">
      <c r="A2388" t="s">
        <v>9</v>
      </c>
      <c r="B2388" t="s">
        <v>980</v>
      </c>
      <c r="C2388">
        <v>101</v>
      </c>
      <c r="D2388">
        <v>15408822</v>
      </c>
      <c r="E2388" s="3">
        <f t="shared" si="137"/>
        <v>15.408822000000001</v>
      </c>
      <c r="F2388" t="s">
        <v>205</v>
      </c>
      <c r="G2388" t="s">
        <v>1788</v>
      </c>
      <c r="N2388" t="s">
        <v>4184</v>
      </c>
      <c r="O2388" t="s">
        <v>12</v>
      </c>
      <c r="P2388" t="s">
        <v>13</v>
      </c>
      <c r="Q2388" t="s">
        <v>14</v>
      </c>
      <c r="R2388" s="3">
        <f t="shared" si="138"/>
        <v>20</v>
      </c>
      <c r="S2388">
        <v>20000000</v>
      </c>
      <c r="T2388">
        <v>2003</v>
      </c>
      <c r="U2388">
        <v>5.6</v>
      </c>
      <c r="V2388" s="3">
        <f t="shared" si="139"/>
        <v>-4.5911779999999993</v>
      </c>
      <c r="W2388" s="3"/>
    </row>
    <row r="2389" spans="1:23" x14ac:dyDescent="0.3">
      <c r="A2389" t="s">
        <v>9</v>
      </c>
      <c r="B2389" t="s">
        <v>1177</v>
      </c>
      <c r="C2389">
        <v>86</v>
      </c>
      <c r="D2389">
        <v>9402410</v>
      </c>
      <c r="E2389" s="3">
        <f t="shared" si="137"/>
        <v>9.4024099999999997</v>
      </c>
      <c r="F2389" t="s">
        <v>134</v>
      </c>
      <c r="G2389" t="s">
        <v>205</v>
      </c>
      <c r="N2389" t="s">
        <v>4185</v>
      </c>
      <c r="O2389" t="s">
        <v>12</v>
      </c>
      <c r="P2389" t="s">
        <v>13</v>
      </c>
      <c r="Q2389" t="s">
        <v>14</v>
      </c>
      <c r="R2389" s="3">
        <f t="shared" si="138"/>
        <v>14</v>
      </c>
      <c r="S2389">
        <v>14000000</v>
      </c>
      <c r="T2389">
        <v>2012</v>
      </c>
      <c r="U2389">
        <v>5.4</v>
      </c>
      <c r="V2389" s="3">
        <f t="shared" si="139"/>
        <v>-4.5975900000000003</v>
      </c>
      <c r="W2389" s="3"/>
    </row>
    <row r="2390" spans="1:23" x14ac:dyDescent="0.3">
      <c r="A2390" t="s">
        <v>9</v>
      </c>
      <c r="B2390" t="s">
        <v>759</v>
      </c>
      <c r="C2390">
        <v>111</v>
      </c>
      <c r="D2390">
        <v>13362308</v>
      </c>
      <c r="E2390" s="3">
        <f t="shared" si="137"/>
        <v>13.362308000000001</v>
      </c>
      <c r="F2390" t="s">
        <v>356</v>
      </c>
      <c r="N2390" t="s">
        <v>4186</v>
      </c>
      <c r="O2390" t="s">
        <v>12</v>
      </c>
      <c r="P2390" t="s">
        <v>13</v>
      </c>
      <c r="Q2390" t="s">
        <v>14</v>
      </c>
      <c r="R2390" s="3">
        <f t="shared" si="138"/>
        <v>18</v>
      </c>
      <c r="S2390">
        <v>18000000</v>
      </c>
      <c r="T2390">
        <v>2013</v>
      </c>
      <c r="U2390">
        <v>6.9</v>
      </c>
      <c r="V2390" s="3">
        <f t="shared" si="139"/>
        <v>-4.6376919999999995</v>
      </c>
      <c r="W2390" s="3"/>
    </row>
    <row r="2391" spans="1:23" x14ac:dyDescent="0.3">
      <c r="A2391" t="s">
        <v>9</v>
      </c>
      <c r="B2391" t="s">
        <v>236</v>
      </c>
      <c r="C2391">
        <v>99</v>
      </c>
      <c r="D2391">
        <v>2344847</v>
      </c>
      <c r="E2391" s="3">
        <f t="shared" si="137"/>
        <v>2.3448470000000001</v>
      </c>
      <c r="F2391" t="s">
        <v>356</v>
      </c>
      <c r="G2391" t="s">
        <v>1797</v>
      </c>
      <c r="N2391" t="s">
        <v>4187</v>
      </c>
      <c r="O2391" t="s">
        <v>12</v>
      </c>
      <c r="P2391" t="s">
        <v>13</v>
      </c>
      <c r="Q2391" t="s">
        <v>90</v>
      </c>
      <c r="R2391" s="3">
        <f t="shared" si="138"/>
        <v>7</v>
      </c>
      <c r="S2391">
        <v>7000000</v>
      </c>
      <c r="T2391">
        <v>2008</v>
      </c>
      <c r="U2391">
        <v>6.8</v>
      </c>
      <c r="V2391" s="3">
        <f t="shared" si="139"/>
        <v>-4.6551530000000003</v>
      </c>
      <c r="W2391" s="3"/>
    </row>
    <row r="2392" spans="1:23" x14ac:dyDescent="0.3">
      <c r="A2392" t="s">
        <v>9</v>
      </c>
      <c r="B2392" t="s">
        <v>243</v>
      </c>
      <c r="C2392">
        <v>146</v>
      </c>
      <c r="D2392">
        <v>95328937</v>
      </c>
      <c r="E2392" s="3">
        <f t="shared" si="137"/>
        <v>95.328936999999996</v>
      </c>
      <c r="F2392" t="s">
        <v>205</v>
      </c>
      <c r="G2392" t="s">
        <v>356</v>
      </c>
      <c r="H2392" t="s">
        <v>1788</v>
      </c>
      <c r="N2392" t="s">
        <v>4188</v>
      </c>
      <c r="O2392" t="s">
        <v>12</v>
      </c>
      <c r="P2392" t="s">
        <v>13</v>
      </c>
      <c r="Q2392" t="s">
        <v>90</v>
      </c>
      <c r="R2392" s="3">
        <f t="shared" si="138"/>
        <v>100</v>
      </c>
      <c r="S2392">
        <v>100000000</v>
      </c>
      <c r="T2392">
        <v>2010</v>
      </c>
      <c r="U2392">
        <v>4.3</v>
      </c>
      <c r="V2392" s="3">
        <f t="shared" si="139"/>
        <v>-4.6710630000000037</v>
      </c>
      <c r="W2392" s="3"/>
    </row>
    <row r="2393" spans="1:23" x14ac:dyDescent="0.3">
      <c r="A2393" t="s">
        <v>9</v>
      </c>
      <c r="B2393" t="s">
        <v>29</v>
      </c>
      <c r="C2393">
        <v>97</v>
      </c>
      <c r="D2393">
        <v>326308</v>
      </c>
      <c r="E2393" s="3">
        <f t="shared" si="137"/>
        <v>0.32630799999999999</v>
      </c>
      <c r="F2393" t="s">
        <v>1792</v>
      </c>
      <c r="G2393" t="s">
        <v>356</v>
      </c>
      <c r="H2393" t="s">
        <v>918</v>
      </c>
      <c r="N2393" t="s">
        <v>4189</v>
      </c>
      <c r="O2393" t="s">
        <v>12</v>
      </c>
      <c r="P2393" t="s">
        <v>13</v>
      </c>
      <c r="Q2393" t="s">
        <v>90</v>
      </c>
      <c r="R2393" s="3">
        <f t="shared" si="138"/>
        <v>5</v>
      </c>
      <c r="S2393">
        <v>5000000</v>
      </c>
      <c r="T2393">
        <v>1996</v>
      </c>
      <c r="U2393">
        <v>6.1</v>
      </c>
      <c r="V2393" s="3">
        <f t="shared" si="139"/>
        <v>-4.673692</v>
      </c>
      <c r="W2393" s="3"/>
    </row>
    <row r="2394" spans="1:23" x14ac:dyDescent="0.3">
      <c r="A2394" t="s">
        <v>9</v>
      </c>
      <c r="B2394" t="s">
        <v>704</v>
      </c>
      <c r="C2394">
        <v>101</v>
      </c>
      <c r="D2394">
        <v>30307804</v>
      </c>
      <c r="E2394" s="3">
        <f t="shared" si="137"/>
        <v>30.307804000000001</v>
      </c>
      <c r="F2394" t="s">
        <v>356</v>
      </c>
      <c r="G2394" t="s">
        <v>1786</v>
      </c>
      <c r="H2394" t="s">
        <v>620</v>
      </c>
      <c r="N2394" t="s">
        <v>4190</v>
      </c>
      <c r="O2394" t="s">
        <v>12</v>
      </c>
      <c r="P2394" t="s">
        <v>13</v>
      </c>
      <c r="Q2394" t="s">
        <v>90</v>
      </c>
      <c r="R2394" s="3">
        <f t="shared" si="138"/>
        <v>35</v>
      </c>
      <c r="S2394">
        <v>35000000</v>
      </c>
      <c r="T2394">
        <v>2002</v>
      </c>
      <c r="U2394">
        <v>5.2</v>
      </c>
      <c r="V2394" s="3">
        <f t="shared" si="139"/>
        <v>-4.6921959999999991</v>
      </c>
      <c r="W2394" s="3"/>
    </row>
    <row r="2395" spans="1:23" x14ac:dyDescent="0.3">
      <c r="A2395" t="s">
        <v>9</v>
      </c>
      <c r="B2395" t="s">
        <v>1507</v>
      </c>
      <c r="C2395">
        <v>98</v>
      </c>
      <c r="D2395">
        <v>296665</v>
      </c>
      <c r="E2395" s="3">
        <f t="shared" si="137"/>
        <v>0.29666500000000001</v>
      </c>
      <c r="F2395" t="s">
        <v>1793</v>
      </c>
      <c r="G2395" t="s">
        <v>1792</v>
      </c>
      <c r="H2395" t="s">
        <v>356</v>
      </c>
      <c r="I2395" t="s">
        <v>918</v>
      </c>
      <c r="N2395" t="s">
        <v>4191</v>
      </c>
      <c r="O2395" t="s">
        <v>12</v>
      </c>
      <c r="P2395" t="s">
        <v>13</v>
      </c>
      <c r="Q2395" t="s">
        <v>90</v>
      </c>
      <c r="R2395" s="3">
        <f t="shared" si="138"/>
        <v>5</v>
      </c>
      <c r="S2395">
        <v>5000000</v>
      </c>
      <c r="T2395">
        <v>2003</v>
      </c>
      <c r="U2395">
        <v>6.3</v>
      </c>
      <c r="V2395" s="3">
        <f t="shared" si="139"/>
        <v>-4.703335</v>
      </c>
      <c r="W2395" s="3"/>
    </row>
    <row r="2396" spans="1:23" x14ac:dyDescent="0.3">
      <c r="A2396" t="s">
        <v>9</v>
      </c>
      <c r="B2396" t="s">
        <v>935</v>
      </c>
      <c r="C2396">
        <v>120</v>
      </c>
      <c r="D2396">
        <v>16284360</v>
      </c>
      <c r="E2396" s="3">
        <f t="shared" si="137"/>
        <v>16.28436</v>
      </c>
      <c r="F2396" t="s">
        <v>205</v>
      </c>
      <c r="G2396" t="s">
        <v>356</v>
      </c>
      <c r="N2396" t="s">
        <v>4192</v>
      </c>
      <c r="O2396" t="s">
        <v>12</v>
      </c>
      <c r="P2396" t="s">
        <v>13</v>
      </c>
      <c r="Q2396" t="s">
        <v>14</v>
      </c>
      <c r="R2396" s="3">
        <f t="shared" si="138"/>
        <v>21</v>
      </c>
      <c r="S2396">
        <v>21000000</v>
      </c>
      <c r="T2396">
        <v>2008</v>
      </c>
      <c r="U2396">
        <v>6.1</v>
      </c>
      <c r="V2396" s="3">
        <f t="shared" si="139"/>
        <v>-4.7156400000000005</v>
      </c>
      <c r="W2396" s="3"/>
    </row>
    <row r="2397" spans="1:23" x14ac:dyDescent="0.3">
      <c r="A2397" t="s">
        <v>9</v>
      </c>
      <c r="B2397" t="s">
        <v>465</v>
      </c>
      <c r="C2397">
        <v>125</v>
      </c>
      <c r="D2397">
        <v>223878</v>
      </c>
      <c r="E2397" s="3">
        <f t="shared" si="137"/>
        <v>0.22387799999999999</v>
      </c>
      <c r="F2397" t="s">
        <v>205</v>
      </c>
      <c r="G2397" t="s">
        <v>356</v>
      </c>
      <c r="H2397" t="s">
        <v>1788</v>
      </c>
      <c r="N2397" t="s">
        <v>4193</v>
      </c>
      <c r="O2397" t="s">
        <v>878</v>
      </c>
      <c r="P2397" t="s">
        <v>674</v>
      </c>
      <c r="Q2397" t="s">
        <v>90</v>
      </c>
      <c r="R2397" s="3">
        <f t="shared" si="138"/>
        <v>5</v>
      </c>
      <c r="S2397">
        <v>5000000</v>
      </c>
      <c r="T2397">
        <v>2003</v>
      </c>
      <c r="U2397">
        <v>6.5</v>
      </c>
      <c r="V2397" s="3">
        <f t="shared" si="139"/>
        <v>-4.776122</v>
      </c>
      <c r="W2397" s="3"/>
    </row>
    <row r="2398" spans="1:23" x14ac:dyDescent="0.3">
      <c r="A2398" t="s">
        <v>9</v>
      </c>
      <c r="B2398" t="s">
        <v>1070</v>
      </c>
      <c r="C2398">
        <v>108</v>
      </c>
      <c r="D2398">
        <v>11702090</v>
      </c>
      <c r="E2398" s="3">
        <f t="shared" si="137"/>
        <v>11.70209</v>
      </c>
      <c r="F2398" t="s">
        <v>205</v>
      </c>
      <c r="G2398" t="s">
        <v>1788</v>
      </c>
      <c r="N2398" t="s">
        <v>4194</v>
      </c>
      <c r="O2398" t="s">
        <v>12</v>
      </c>
      <c r="P2398" t="s">
        <v>13</v>
      </c>
      <c r="Q2398" t="s">
        <v>14</v>
      </c>
      <c r="R2398" s="3">
        <f t="shared" si="138"/>
        <v>16.5</v>
      </c>
      <c r="S2398">
        <v>16500000</v>
      </c>
      <c r="T2398">
        <v>2007</v>
      </c>
      <c r="U2398">
        <v>6.3</v>
      </c>
      <c r="V2398" s="3">
        <f t="shared" si="139"/>
        <v>-4.7979099999999999</v>
      </c>
      <c r="W2398" s="3"/>
    </row>
    <row r="2399" spans="1:23" x14ac:dyDescent="0.3">
      <c r="A2399" t="s">
        <v>9</v>
      </c>
      <c r="B2399" t="s">
        <v>81</v>
      </c>
      <c r="C2399">
        <v>88</v>
      </c>
      <c r="D2399">
        <v>80170146</v>
      </c>
      <c r="E2399" s="3">
        <f t="shared" si="137"/>
        <v>80.170146000000003</v>
      </c>
      <c r="F2399" t="s">
        <v>171</v>
      </c>
      <c r="G2399" t="s">
        <v>134</v>
      </c>
      <c r="H2399" t="s">
        <v>1787</v>
      </c>
      <c r="I2399" t="s">
        <v>918</v>
      </c>
      <c r="N2399" t="s">
        <v>4195</v>
      </c>
      <c r="O2399" t="s">
        <v>12</v>
      </c>
      <c r="P2399" t="s">
        <v>13</v>
      </c>
      <c r="Q2399" t="s">
        <v>14</v>
      </c>
      <c r="R2399" s="3">
        <f t="shared" si="138"/>
        <v>85</v>
      </c>
      <c r="S2399">
        <v>85000000</v>
      </c>
      <c r="T2399">
        <v>2008</v>
      </c>
      <c r="U2399">
        <v>6.1</v>
      </c>
      <c r="V2399" s="3">
        <f t="shared" si="139"/>
        <v>-4.8298539999999974</v>
      </c>
      <c r="W2399" s="3"/>
    </row>
    <row r="2400" spans="1:23" x14ac:dyDescent="0.3">
      <c r="A2400" t="s">
        <v>9</v>
      </c>
      <c r="B2400" t="s">
        <v>257</v>
      </c>
      <c r="C2400">
        <v>91</v>
      </c>
      <c r="D2400">
        <v>74158157</v>
      </c>
      <c r="E2400" s="3">
        <f t="shared" si="137"/>
        <v>74.158157000000003</v>
      </c>
      <c r="F2400" t="s">
        <v>205</v>
      </c>
      <c r="N2400" t="s">
        <v>4196</v>
      </c>
      <c r="O2400" t="s">
        <v>12</v>
      </c>
      <c r="P2400" t="s">
        <v>13</v>
      </c>
      <c r="Q2400" t="s">
        <v>24</v>
      </c>
      <c r="R2400" s="3">
        <f t="shared" si="138"/>
        <v>79</v>
      </c>
      <c r="S2400">
        <v>79000000</v>
      </c>
      <c r="T2400">
        <v>2011</v>
      </c>
      <c r="U2400">
        <v>3.4</v>
      </c>
      <c r="V2400" s="3">
        <f t="shared" si="139"/>
        <v>-4.8418429999999972</v>
      </c>
      <c r="W2400" s="3"/>
    </row>
    <row r="2401" spans="1:23" x14ac:dyDescent="0.3">
      <c r="A2401" t="s">
        <v>9</v>
      </c>
      <c r="B2401" t="s">
        <v>1415</v>
      </c>
      <c r="C2401">
        <v>100</v>
      </c>
      <c r="D2401">
        <v>2148212</v>
      </c>
      <c r="E2401" s="3">
        <f t="shared" si="137"/>
        <v>2.148212</v>
      </c>
      <c r="F2401" t="s">
        <v>356</v>
      </c>
      <c r="G2401" t="s">
        <v>1789</v>
      </c>
      <c r="N2401" t="s">
        <v>4197</v>
      </c>
      <c r="O2401" t="s">
        <v>12</v>
      </c>
      <c r="P2401" t="s">
        <v>13</v>
      </c>
      <c r="Q2401" t="s">
        <v>24</v>
      </c>
      <c r="R2401" s="3">
        <f t="shared" si="138"/>
        <v>7</v>
      </c>
      <c r="S2401">
        <v>7000000</v>
      </c>
      <c r="T2401">
        <v>1999</v>
      </c>
      <c r="U2401">
        <v>6.3</v>
      </c>
      <c r="V2401" s="3">
        <f t="shared" si="139"/>
        <v>-4.851788</v>
      </c>
      <c r="W2401" s="3"/>
    </row>
    <row r="2402" spans="1:23" x14ac:dyDescent="0.3">
      <c r="A2402" t="s">
        <v>9</v>
      </c>
      <c r="B2402" t="s">
        <v>1593</v>
      </c>
      <c r="C2402">
        <v>88</v>
      </c>
      <c r="D2402">
        <v>143000</v>
      </c>
      <c r="E2402" s="3">
        <f t="shared" si="137"/>
        <v>0.14299999999999999</v>
      </c>
      <c r="F2402" t="s">
        <v>620</v>
      </c>
      <c r="G2402" t="s">
        <v>918</v>
      </c>
      <c r="N2402" t="s">
        <v>4198</v>
      </c>
      <c r="O2402" t="s">
        <v>12</v>
      </c>
      <c r="P2402" t="s">
        <v>13</v>
      </c>
      <c r="Q2402" t="s">
        <v>90</v>
      </c>
      <c r="R2402" s="3">
        <f t="shared" si="138"/>
        <v>5</v>
      </c>
      <c r="S2402">
        <v>5000000</v>
      </c>
      <c r="T2402">
        <v>2009</v>
      </c>
      <c r="U2402">
        <v>4.0999999999999996</v>
      </c>
      <c r="V2402" s="3">
        <f t="shared" si="139"/>
        <v>-4.8570000000000002</v>
      </c>
      <c r="W2402" s="3"/>
    </row>
    <row r="2403" spans="1:23" x14ac:dyDescent="0.3">
      <c r="A2403" t="s">
        <v>9</v>
      </c>
      <c r="B2403" t="s">
        <v>1262</v>
      </c>
      <c r="C2403">
        <v>90</v>
      </c>
      <c r="D2403">
        <v>136432</v>
      </c>
      <c r="E2403" s="3">
        <f t="shared" si="137"/>
        <v>0.136432</v>
      </c>
      <c r="F2403" t="s">
        <v>205</v>
      </c>
      <c r="G2403" t="s">
        <v>620</v>
      </c>
      <c r="H2403" t="s">
        <v>918</v>
      </c>
      <c r="N2403" t="s">
        <v>4199</v>
      </c>
      <c r="O2403" t="s">
        <v>12</v>
      </c>
      <c r="P2403" t="s">
        <v>17</v>
      </c>
      <c r="Q2403" t="s">
        <v>90</v>
      </c>
      <c r="R2403" s="3">
        <f t="shared" si="138"/>
        <v>5</v>
      </c>
      <c r="S2403">
        <v>5000000</v>
      </c>
      <c r="T2403">
        <v>2006</v>
      </c>
      <c r="U2403">
        <v>6.6</v>
      </c>
      <c r="V2403" s="3">
        <f t="shared" si="139"/>
        <v>-4.8635679999999999</v>
      </c>
      <c r="W2403" s="3"/>
    </row>
    <row r="2404" spans="1:23" x14ac:dyDescent="0.3">
      <c r="A2404" t="s">
        <v>9</v>
      </c>
      <c r="B2404" t="s">
        <v>1509</v>
      </c>
      <c r="C2404">
        <v>90</v>
      </c>
      <c r="D2404">
        <v>124720</v>
      </c>
      <c r="E2404" s="3">
        <f t="shared" si="137"/>
        <v>0.12472</v>
      </c>
      <c r="F2404" t="s">
        <v>356</v>
      </c>
      <c r="G2404" t="s">
        <v>1788</v>
      </c>
      <c r="N2404" t="s">
        <v>4200</v>
      </c>
      <c r="O2404" t="s">
        <v>12</v>
      </c>
      <c r="P2404" t="s">
        <v>13</v>
      </c>
      <c r="Q2404" t="s">
        <v>24</v>
      </c>
      <c r="R2404" s="3">
        <f t="shared" si="138"/>
        <v>5</v>
      </c>
      <c r="S2404">
        <v>5000000</v>
      </c>
      <c r="T2404">
        <v>2008</v>
      </c>
      <c r="U2404">
        <v>7.3</v>
      </c>
      <c r="V2404" s="3">
        <f t="shared" si="139"/>
        <v>-4.8752800000000001</v>
      </c>
      <c r="W2404" s="3"/>
    </row>
    <row r="2405" spans="1:23" x14ac:dyDescent="0.3">
      <c r="A2405" t="s">
        <v>9</v>
      </c>
      <c r="B2405" t="s">
        <v>145</v>
      </c>
      <c r="C2405">
        <v>138</v>
      </c>
      <c r="D2405">
        <v>132122995</v>
      </c>
      <c r="E2405" s="3">
        <f t="shared" si="137"/>
        <v>132.122995</v>
      </c>
      <c r="F2405" t="s">
        <v>171</v>
      </c>
      <c r="G2405" t="s">
        <v>1787</v>
      </c>
      <c r="N2405" t="s">
        <v>4201</v>
      </c>
      <c r="O2405" t="s">
        <v>12</v>
      </c>
      <c r="P2405" t="s">
        <v>13</v>
      </c>
      <c r="Q2405" t="s">
        <v>14</v>
      </c>
      <c r="R2405" s="3">
        <f t="shared" si="138"/>
        <v>137</v>
      </c>
      <c r="S2405">
        <v>137000000</v>
      </c>
      <c r="T2405">
        <v>2003</v>
      </c>
      <c r="U2405">
        <v>5.7</v>
      </c>
      <c r="V2405" s="3">
        <f t="shared" si="139"/>
        <v>-4.8770049999999969</v>
      </c>
      <c r="W2405" s="3"/>
    </row>
    <row r="2406" spans="1:23" x14ac:dyDescent="0.3">
      <c r="A2406" t="s">
        <v>9</v>
      </c>
      <c r="B2406" t="s">
        <v>1341</v>
      </c>
      <c r="C2406">
        <v>90</v>
      </c>
      <c r="D2406">
        <v>92900</v>
      </c>
      <c r="E2406" s="3">
        <f t="shared" si="137"/>
        <v>9.2899999999999996E-2</v>
      </c>
      <c r="F2406" t="s">
        <v>205</v>
      </c>
      <c r="G2406" t="s">
        <v>356</v>
      </c>
      <c r="N2406" t="s">
        <v>4202</v>
      </c>
      <c r="O2406" t="s">
        <v>12</v>
      </c>
      <c r="P2406" t="s">
        <v>13</v>
      </c>
      <c r="Q2406" t="s">
        <v>14</v>
      </c>
      <c r="R2406" s="3">
        <f t="shared" si="138"/>
        <v>5</v>
      </c>
      <c r="S2406">
        <v>5000000</v>
      </c>
      <c r="T2406">
        <v>2009</v>
      </c>
      <c r="U2406">
        <v>4.7</v>
      </c>
      <c r="V2406" s="3">
        <f t="shared" si="139"/>
        <v>-4.9070999999999998</v>
      </c>
      <c r="W2406" s="3"/>
    </row>
    <row r="2407" spans="1:23" x14ac:dyDescent="0.3">
      <c r="A2407" t="s">
        <v>9</v>
      </c>
      <c r="B2407" t="s">
        <v>294</v>
      </c>
      <c r="C2407">
        <v>109</v>
      </c>
      <c r="D2407">
        <v>55092830</v>
      </c>
      <c r="E2407" s="3">
        <f t="shared" si="137"/>
        <v>55.092829999999999</v>
      </c>
      <c r="F2407" t="s">
        <v>171</v>
      </c>
      <c r="G2407" t="s">
        <v>134</v>
      </c>
      <c r="H2407" t="s">
        <v>1787</v>
      </c>
      <c r="I2407" t="s">
        <v>918</v>
      </c>
      <c r="N2407" t="s">
        <v>4203</v>
      </c>
      <c r="O2407" t="s">
        <v>12</v>
      </c>
      <c r="P2407" t="s">
        <v>13</v>
      </c>
      <c r="Q2407" t="s">
        <v>14</v>
      </c>
      <c r="R2407" s="3">
        <f t="shared" si="138"/>
        <v>60</v>
      </c>
      <c r="S2407">
        <v>60000000</v>
      </c>
      <c r="T2407">
        <v>2011</v>
      </c>
      <c r="U2407">
        <v>6.1</v>
      </c>
      <c r="V2407" s="3">
        <f t="shared" si="139"/>
        <v>-4.9071700000000007</v>
      </c>
      <c r="W2407" s="3"/>
    </row>
    <row r="2408" spans="1:23" x14ac:dyDescent="0.3">
      <c r="A2408" t="s">
        <v>9</v>
      </c>
      <c r="B2408" t="s">
        <v>956</v>
      </c>
      <c r="C2408">
        <v>91</v>
      </c>
      <c r="D2408">
        <v>30079316</v>
      </c>
      <c r="E2408" s="3">
        <f t="shared" si="137"/>
        <v>30.079315999999999</v>
      </c>
      <c r="F2408" t="s">
        <v>620</v>
      </c>
      <c r="N2408" t="s">
        <v>4204</v>
      </c>
      <c r="O2408" t="s">
        <v>12</v>
      </c>
      <c r="P2408" t="s">
        <v>13</v>
      </c>
      <c r="Q2408" t="s">
        <v>90</v>
      </c>
      <c r="R2408" s="3">
        <f t="shared" si="138"/>
        <v>35</v>
      </c>
      <c r="S2408">
        <v>35000000</v>
      </c>
      <c r="T2408">
        <v>2002</v>
      </c>
      <c r="U2408">
        <v>5.5</v>
      </c>
      <c r="V2408" s="3">
        <f t="shared" si="139"/>
        <v>-4.9206840000000014</v>
      </c>
      <c r="W2408" s="3"/>
    </row>
    <row r="2409" spans="1:23" x14ac:dyDescent="0.3">
      <c r="A2409" t="s">
        <v>9</v>
      </c>
      <c r="B2409" t="s">
        <v>384</v>
      </c>
      <c r="C2409">
        <v>155</v>
      </c>
      <c r="D2409">
        <v>25078937</v>
      </c>
      <c r="E2409" s="3">
        <f t="shared" si="137"/>
        <v>25.078937</v>
      </c>
      <c r="F2409" t="s">
        <v>1792</v>
      </c>
      <c r="G2409" t="s">
        <v>356</v>
      </c>
      <c r="H2409" t="s">
        <v>1796</v>
      </c>
      <c r="I2409" t="s">
        <v>918</v>
      </c>
      <c r="N2409" t="s">
        <v>4205</v>
      </c>
      <c r="O2409" t="s">
        <v>12</v>
      </c>
      <c r="P2409" t="s">
        <v>13</v>
      </c>
      <c r="Q2409" t="s">
        <v>90</v>
      </c>
      <c r="R2409" s="3">
        <f t="shared" si="138"/>
        <v>30</v>
      </c>
      <c r="S2409">
        <v>30000000</v>
      </c>
      <c r="T2409">
        <v>1997</v>
      </c>
      <c r="U2409">
        <v>6.6</v>
      </c>
      <c r="V2409" s="3">
        <f t="shared" si="139"/>
        <v>-4.9210630000000002</v>
      </c>
      <c r="W2409" s="3"/>
    </row>
    <row r="2410" spans="1:23" x14ac:dyDescent="0.3">
      <c r="A2410" t="s">
        <v>9</v>
      </c>
      <c r="B2410" t="s">
        <v>1386</v>
      </c>
      <c r="C2410">
        <v>111</v>
      </c>
      <c r="D2410">
        <v>3076425</v>
      </c>
      <c r="E2410" s="3">
        <f t="shared" si="137"/>
        <v>3.076425</v>
      </c>
      <c r="F2410" t="s">
        <v>205</v>
      </c>
      <c r="G2410" t="s">
        <v>1792</v>
      </c>
      <c r="H2410" t="s">
        <v>1791</v>
      </c>
      <c r="I2410" t="s">
        <v>1788</v>
      </c>
      <c r="N2410" t="s">
        <v>4206</v>
      </c>
      <c r="O2410" t="s">
        <v>183</v>
      </c>
      <c r="P2410" t="s">
        <v>184</v>
      </c>
      <c r="Q2410" t="s">
        <v>90</v>
      </c>
      <c r="R2410" s="3">
        <f t="shared" si="138"/>
        <v>8</v>
      </c>
      <c r="S2410">
        <v>8000000</v>
      </c>
      <c r="T2410">
        <v>2002</v>
      </c>
      <c r="U2410">
        <v>7.1</v>
      </c>
      <c r="V2410" s="3">
        <f t="shared" si="139"/>
        <v>-4.9235749999999996</v>
      </c>
      <c r="W2410" s="3"/>
    </row>
    <row r="2411" spans="1:23" x14ac:dyDescent="0.3">
      <c r="A2411" t="s">
        <v>9</v>
      </c>
      <c r="B2411" t="s">
        <v>261</v>
      </c>
      <c r="C2411">
        <v>90</v>
      </c>
      <c r="D2411">
        <v>65087</v>
      </c>
      <c r="E2411" s="3">
        <f t="shared" si="137"/>
        <v>6.5087000000000006E-2</v>
      </c>
      <c r="F2411" t="s">
        <v>1792</v>
      </c>
      <c r="G2411" t="s">
        <v>918</v>
      </c>
      <c r="H2411" t="s">
        <v>1795</v>
      </c>
      <c r="N2411" t="s">
        <v>4207</v>
      </c>
      <c r="O2411" t="s">
        <v>12</v>
      </c>
      <c r="P2411" t="s">
        <v>13</v>
      </c>
      <c r="Q2411" t="s">
        <v>90</v>
      </c>
      <c r="R2411" s="3">
        <f t="shared" si="138"/>
        <v>5</v>
      </c>
      <c r="S2411">
        <v>5000000</v>
      </c>
      <c r="T2411">
        <v>2007</v>
      </c>
      <c r="U2411">
        <v>6.2</v>
      </c>
      <c r="V2411" s="3">
        <f t="shared" si="139"/>
        <v>-4.9349129999999999</v>
      </c>
      <c r="W2411" s="3"/>
    </row>
    <row r="2412" spans="1:23" x14ac:dyDescent="0.3">
      <c r="A2412" t="s">
        <v>9</v>
      </c>
      <c r="B2412" t="s">
        <v>1214</v>
      </c>
      <c r="C2412">
        <v>105</v>
      </c>
      <c r="D2412">
        <v>2062066</v>
      </c>
      <c r="E2412" s="3">
        <f t="shared" si="137"/>
        <v>2.0620660000000002</v>
      </c>
      <c r="F2412" t="s">
        <v>1793</v>
      </c>
      <c r="G2412" t="s">
        <v>1792</v>
      </c>
      <c r="H2412" t="s">
        <v>356</v>
      </c>
      <c r="N2412" t="s">
        <v>4208</v>
      </c>
      <c r="O2412" t="s">
        <v>12</v>
      </c>
      <c r="P2412" t="s">
        <v>13</v>
      </c>
      <c r="Q2412" t="s">
        <v>90</v>
      </c>
      <c r="R2412" s="3">
        <f t="shared" si="138"/>
        <v>7</v>
      </c>
      <c r="S2412">
        <v>7000000</v>
      </c>
      <c r="T2412">
        <v>2002</v>
      </c>
      <c r="U2412">
        <v>6.6</v>
      </c>
      <c r="V2412" s="3">
        <f t="shared" si="139"/>
        <v>-4.9379340000000003</v>
      </c>
      <c r="W2412" s="3"/>
    </row>
    <row r="2413" spans="1:23" x14ac:dyDescent="0.3">
      <c r="A2413" t="s">
        <v>9</v>
      </c>
      <c r="B2413" t="s">
        <v>1511</v>
      </c>
      <c r="C2413">
        <v>103</v>
      </c>
      <c r="D2413">
        <v>16066</v>
      </c>
      <c r="E2413" s="3">
        <f t="shared" si="137"/>
        <v>1.6066E-2</v>
      </c>
      <c r="F2413" t="s">
        <v>1796</v>
      </c>
      <c r="G2413" t="s">
        <v>1788</v>
      </c>
      <c r="H2413" t="s">
        <v>918</v>
      </c>
      <c r="N2413" t="s">
        <v>4209</v>
      </c>
      <c r="O2413" t="s">
        <v>12</v>
      </c>
      <c r="P2413" t="s">
        <v>113</v>
      </c>
      <c r="Q2413" t="s">
        <v>90</v>
      </c>
      <c r="R2413" s="3">
        <f t="shared" si="138"/>
        <v>5</v>
      </c>
      <c r="S2413">
        <v>5000000</v>
      </c>
      <c r="T2413">
        <v>2004</v>
      </c>
      <c r="U2413">
        <v>3.3</v>
      </c>
      <c r="V2413" s="3">
        <f t="shared" si="139"/>
        <v>-4.9839339999999996</v>
      </c>
      <c r="W2413" s="3"/>
    </row>
    <row r="2414" spans="1:23" x14ac:dyDescent="0.3">
      <c r="A2414" t="s">
        <v>9</v>
      </c>
      <c r="B2414" t="s">
        <v>1404</v>
      </c>
      <c r="C2414">
        <v>113</v>
      </c>
      <c r="D2414">
        <v>3014541</v>
      </c>
      <c r="E2414" s="3">
        <f t="shared" si="137"/>
        <v>3.0145409999999999</v>
      </c>
      <c r="F2414" t="s">
        <v>356</v>
      </c>
      <c r="N2414" t="s">
        <v>4210</v>
      </c>
      <c r="O2414" t="s">
        <v>12</v>
      </c>
      <c r="P2414" t="s">
        <v>17</v>
      </c>
      <c r="Q2414" t="s">
        <v>90</v>
      </c>
      <c r="R2414" s="3">
        <f t="shared" si="138"/>
        <v>8</v>
      </c>
      <c r="S2414">
        <v>8000000</v>
      </c>
      <c r="T2414">
        <v>2011</v>
      </c>
      <c r="U2414">
        <v>6.7</v>
      </c>
      <c r="V2414" s="3">
        <f t="shared" si="139"/>
        <v>-4.9854590000000005</v>
      </c>
      <c r="W2414" s="3"/>
    </row>
    <row r="2415" spans="1:23" x14ac:dyDescent="0.3">
      <c r="A2415" t="s">
        <v>9</v>
      </c>
      <c r="B2415" t="s">
        <v>328</v>
      </c>
      <c r="C2415">
        <v>125</v>
      </c>
      <c r="D2415">
        <v>65012000</v>
      </c>
      <c r="E2415" s="3">
        <f t="shared" si="137"/>
        <v>65.012</v>
      </c>
      <c r="F2415" t="s">
        <v>356</v>
      </c>
      <c r="G2415" t="s">
        <v>620</v>
      </c>
      <c r="H2415" t="s">
        <v>1788</v>
      </c>
      <c r="I2415" t="s">
        <v>918</v>
      </c>
      <c r="N2415" t="s">
        <v>4211</v>
      </c>
      <c r="O2415" t="s">
        <v>12</v>
      </c>
      <c r="P2415" t="s">
        <v>13</v>
      </c>
      <c r="Q2415" t="s">
        <v>90</v>
      </c>
      <c r="R2415" s="3">
        <f t="shared" si="138"/>
        <v>70</v>
      </c>
      <c r="S2415">
        <v>70000000</v>
      </c>
      <c r="T2415">
        <v>1994</v>
      </c>
      <c r="U2415">
        <v>6.2</v>
      </c>
      <c r="V2415" s="3">
        <f t="shared" si="139"/>
        <v>-4.9879999999999995</v>
      </c>
      <c r="W2415" s="3"/>
    </row>
    <row r="2416" spans="1:23" x14ac:dyDescent="0.3">
      <c r="A2416" t="s">
        <v>9</v>
      </c>
      <c r="B2416" t="s">
        <v>1322</v>
      </c>
      <c r="C2416">
        <v>120</v>
      </c>
      <c r="D2416">
        <v>5004648</v>
      </c>
      <c r="E2416" s="3">
        <f t="shared" si="137"/>
        <v>5.0046480000000004</v>
      </c>
      <c r="F2416" t="s">
        <v>356</v>
      </c>
      <c r="G2416" t="s">
        <v>1788</v>
      </c>
      <c r="N2416" t="s">
        <v>4212</v>
      </c>
      <c r="O2416" t="s">
        <v>878</v>
      </c>
      <c r="P2416" t="s">
        <v>674</v>
      </c>
      <c r="Q2416" t="s">
        <v>90</v>
      </c>
      <c r="R2416" s="3">
        <f t="shared" si="138"/>
        <v>10</v>
      </c>
      <c r="S2416">
        <v>10000000</v>
      </c>
      <c r="T2416">
        <v>2009</v>
      </c>
      <c r="U2416">
        <v>7</v>
      </c>
      <c r="V2416" s="3">
        <f t="shared" si="139"/>
        <v>-4.9953519999999996</v>
      </c>
      <c r="W2416" s="3"/>
    </row>
    <row r="2417" spans="1:23" x14ac:dyDescent="0.3">
      <c r="A2417" t="s">
        <v>9</v>
      </c>
      <c r="B2417" t="s">
        <v>564</v>
      </c>
      <c r="C2417">
        <v>83</v>
      </c>
      <c r="D2417">
        <v>7001720</v>
      </c>
      <c r="E2417" s="3">
        <f t="shared" si="137"/>
        <v>7.0017199999999997</v>
      </c>
      <c r="F2417" t="s">
        <v>205</v>
      </c>
      <c r="G2417" t="s">
        <v>1786</v>
      </c>
      <c r="N2417" t="s">
        <v>4213</v>
      </c>
      <c r="O2417" t="s">
        <v>12</v>
      </c>
      <c r="P2417" t="s">
        <v>13</v>
      </c>
      <c r="Q2417" t="s">
        <v>14</v>
      </c>
      <c r="R2417" s="3">
        <f t="shared" si="138"/>
        <v>12</v>
      </c>
      <c r="S2417">
        <v>12000000</v>
      </c>
      <c r="T2417">
        <v>2008</v>
      </c>
      <c r="U2417">
        <v>4.3</v>
      </c>
      <c r="V2417" s="3">
        <f t="shared" si="139"/>
        <v>-4.9982800000000003</v>
      </c>
      <c r="W2417" s="3"/>
    </row>
    <row r="2418" spans="1:23" x14ac:dyDescent="0.3">
      <c r="A2418" t="s">
        <v>9</v>
      </c>
      <c r="B2418" t="s">
        <v>469</v>
      </c>
      <c r="C2418">
        <v>135</v>
      </c>
      <c r="D2418">
        <v>49994804</v>
      </c>
      <c r="E2418" s="3">
        <f t="shared" si="137"/>
        <v>49.994804000000002</v>
      </c>
      <c r="F2418" t="s">
        <v>1793</v>
      </c>
      <c r="G2418" t="s">
        <v>356</v>
      </c>
      <c r="H2418" t="s">
        <v>1794</v>
      </c>
      <c r="I2418" t="s">
        <v>1791</v>
      </c>
      <c r="N2418" t="s">
        <v>4214</v>
      </c>
      <c r="O2418" t="s">
        <v>12</v>
      </c>
      <c r="P2418" t="s">
        <v>13</v>
      </c>
      <c r="Q2418" t="s">
        <v>24</v>
      </c>
      <c r="R2418" s="3">
        <f t="shared" si="138"/>
        <v>55</v>
      </c>
      <c r="S2418">
        <v>55000000</v>
      </c>
      <c r="T2418">
        <v>1996</v>
      </c>
      <c r="U2418">
        <v>6.3</v>
      </c>
      <c r="V2418" s="3">
        <f t="shared" si="139"/>
        <v>-5.005195999999998</v>
      </c>
      <c r="W2418" s="3"/>
    </row>
    <row r="2419" spans="1:23" x14ac:dyDescent="0.3">
      <c r="A2419" t="s">
        <v>9</v>
      </c>
      <c r="B2419" t="s">
        <v>309</v>
      </c>
      <c r="C2419">
        <v>142</v>
      </c>
      <c r="D2419">
        <v>9929000</v>
      </c>
      <c r="E2419" s="3">
        <f t="shared" si="137"/>
        <v>9.9290000000000003</v>
      </c>
      <c r="F2419" t="s">
        <v>356</v>
      </c>
      <c r="G2419" t="s">
        <v>1787</v>
      </c>
      <c r="N2419" t="s">
        <v>4215</v>
      </c>
      <c r="O2419" t="s">
        <v>12</v>
      </c>
      <c r="P2419" t="s">
        <v>17</v>
      </c>
      <c r="Q2419" t="s">
        <v>90</v>
      </c>
      <c r="R2419" s="3">
        <f t="shared" si="138"/>
        <v>15</v>
      </c>
      <c r="S2419">
        <v>15000000</v>
      </c>
      <c r="T2419">
        <v>1985</v>
      </c>
      <c r="U2419">
        <v>8</v>
      </c>
      <c r="V2419" s="3">
        <f t="shared" si="139"/>
        <v>-5.0709999999999997</v>
      </c>
      <c r="W2419" s="3"/>
    </row>
    <row r="2420" spans="1:23" x14ac:dyDescent="0.3">
      <c r="A2420" t="s">
        <v>9</v>
      </c>
      <c r="B2420" t="s">
        <v>368</v>
      </c>
      <c r="C2420">
        <v>124</v>
      </c>
      <c r="D2420">
        <v>54910560</v>
      </c>
      <c r="E2420" s="3">
        <f t="shared" si="137"/>
        <v>54.910559999999997</v>
      </c>
      <c r="F2420" t="s">
        <v>171</v>
      </c>
      <c r="G2420" t="s">
        <v>134</v>
      </c>
      <c r="H2420" t="s">
        <v>1792</v>
      </c>
      <c r="I2420" t="s">
        <v>918</v>
      </c>
      <c r="N2420" t="s">
        <v>4216</v>
      </c>
      <c r="O2420" t="s">
        <v>12</v>
      </c>
      <c r="P2420" t="s">
        <v>13</v>
      </c>
      <c r="Q2420" t="s">
        <v>90</v>
      </c>
      <c r="R2420" s="3">
        <f t="shared" si="138"/>
        <v>60</v>
      </c>
      <c r="S2420">
        <v>60000000</v>
      </c>
      <c r="T2420">
        <v>1997</v>
      </c>
      <c r="U2420">
        <v>6.3</v>
      </c>
      <c r="V2420" s="3">
        <f t="shared" si="139"/>
        <v>-5.0894400000000033</v>
      </c>
      <c r="W2420" s="3"/>
    </row>
    <row r="2421" spans="1:23" x14ac:dyDescent="0.3">
      <c r="A2421" t="s">
        <v>9</v>
      </c>
      <c r="B2421" t="s">
        <v>549</v>
      </c>
      <c r="C2421">
        <v>85</v>
      </c>
      <c r="D2421">
        <v>43905746</v>
      </c>
      <c r="E2421" s="3">
        <f t="shared" si="137"/>
        <v>43.905746000000001</v>
      </c>
      <c r="F2421" t="s">
        <v>171</v>
      </c>
      <c r="G2421" t="s">
        <v>1787</v>
      </c>
      <c r="H2421" t="s">
        <v>918</v>
      </c>
      <c r="N2421" t="s">
        <v>4217</v>
      </c>
      <c r="O2421" t="s">
        <v>12</v>
      </c>
      <c r="P2421" t="s">
        <v>13</v>
      </c>
      <c r="Q2421" t="s">
        <v>14</v>
      </c>
      <c r="R2421" s="3">
        <f t="shared" si="138"/>
        <v>49</v>
      </c>
      <c r="S2421">
        <v>49000000</v>
      </c>
      <c r="T2421">
        <v>2001</v>
      </c>
      <c r="U2421">
        <v>5.9</v>
      </c>
      <c r="V2421" s="3">
        <f t="shared" si="139"/>
        <v>-5.0942539999999994</v>
      </c>
      <c r="W2421" s="3"/>
    </row>
    <row r="2422" spans="1:23" x14ac:dyDescent="0.3">
      <c r="A2422" t="s">
        <v>9</v>
      </c>
      <c r="B2422" t="s">
        <v>1417</v>
      </c>
      <c r="C2422">
        <v>99</v>
      </c>
      <c r="D2422">
        <v>1889522</v>
      </c>
      <c r="E2422" s="3">
        <f t="shared" si="137"/>
        <v>1.8895219999999999</v>
      </c>
      <c r="F2422" t="s">
        <v>356</v>
      </c>
      <c r="G2422" t="s">
        <v>1797</v>
      </c>
      <c r="N2422" t="s">
        <v>4218</v>
      </c>
      <c r="O2422" t="s">
        <v>12</v>
      </c>
      <c r="P2422" t="s">
        <v>13</v>
      </c>
      <c r="Q2422" t="s">
        <v>52</v>
      </c>
      <c r="R2422" s="3">
        <f t="shared" si="138"/>
        <v>7</v>
      </c>
      <c r="S2422">
        <v>7000000</v>
      </c>
      <c r="T2422">
        <v>2009</v>
      </c>
      <c r="U2422">
        <v>6.5</v>
      </c>
      <c r="V2422" s="3">
        <f t="shared" si="139"/>
        <v>-5.1104780000000005</v>
      </c>
      <c r="W2422" s="3"/>
    </row>
    <row r="2423" spans="1:23" x14ac:dyDescent="0.3">
      <c r="A2423" t="s">
        <v>9</v>
      </c>
      <c r="B2423" t="s">
        <v>1202</v>
      </c>
      <c r="C2423">
        <v>95</v>
      </c>
      <c r="D2423">
        <v>7881335</v>
      </c>
      <c r="E2423" s="3">
        <f t="shared" si="137"/>
        <v>7.881335</v>
      </c>
      <c r="F2423" t="s">
        <v>205</v>
      </c>
      <c r="G2423" t="s">
        <v>1792</v>
      </c>
      <c r="H2423" t="s">
        <v>918</v>
      </c>
      <c r="N2423" t="s">
        <v>4219</v>
      </c>
      <c r="O2423" t="s">
        <v>12</v>
      </c>
      <c r="P2423" t="s">
        <v>13</v>
      </c>
      <c r="Q2423" t="s">
        <v>90</v>
      </c>
      <c r="R2423" s="3">
        <f t="shared" si="138"/>
        <v>13</v>
      </c>
      <c r="S2423">
        <v>13000000</v>
      </c>
      <c r="T2423">
        <v>1994</v>
      </c>
      <c r="U2423">
        <v>6.7</v>
      </c>
      <c r="V2423" s="3">
        <f t="shared" si="139"/>
        <v>-5.118665</v>
      </c>
      <c r="W2423" s="3"/>
    </row>
    <row r="2424" spans="1:23" x14ac:dyDescent="0.3">
      <c r="A2424" t="s">
        <v>9</v>
      </c>
      <c r="B2424" t="s">
        <v>1457</v>
      </c>
      <c r="C2424">
        <v>107</v>
      </c>
      <c r="D2424">
        <v>869325</v>
      </c>
      <c r="E2424" s="3">
        <f t="shared" si="137"/>
        <v>0.86932500000000001</v>
      </c>
      <c r="F2424" t="s">
        <v>171</v>
      </c>
      <c r="G2424" t="s">
        <v>134</v>
      </c>
      <c r="H2424" t="s">
        <v>1786</v>
      </c>
      <c r="I2424" t="s">
        <v>1787</v>
      </c>
      <c r="N2424" t="s">
        <v>4220</v>
      </c>
      <c r="O2424" t="s">
        <v>12</v>
      </c>
      <c r="P2424" t="s">
        <v>13</v>
      </c>
      <c r="Q2424" t="s">
        <v>14</v>
      </c>
      <c r="R2424" s="3">
        <f t="shared" si="138"/>
        <v>6</v>
      </c>
      <c r="S2424">
        <v>6000000</v>
      </c>
      <c r="T2424">
        <v>1991</v>
      </c>
      <c r="U2424">
        <v>3.8</v>
      </c>
      <c r="V2424" s="3">
        <f t="shared" si="139"/>
        <v>-5.1306750000000001</v>
      </c>
      <c r="W2424" s="3"/>
    </row>
    <row r="2425" spans="1:23" x14ac:dyDescent="0.3">
      <c r="A2425" t="s">
        <v>9</v>
      </c>
      <c r="B2425" t="s">
        <v>1286</v>
      </c>
      <c r="C2425">
        <v>145</v>
      </c>
      <c r="D2425">
        <v>5669081</v>
      </c>
      <c r="E2425" s="3">
        <f t="shared" si="137"/>
        <v>5.6690810000000003</v>
      </c>
      <c r="F2425" t="s">
        <v>356</v>
      </c>
      <c r="G2425" t="s">
        <v>1794</v>
      </c>
      <c r="H2425" t="s">
        <v>1795</v>
      </c>
      <c r="N2425" t="s">
        <v>4221</v>
      </c>
      <c r="O2425" t="s">
        <v>306</v>
      </c>
      <c r="P2425" t="s">
        <v>317</v>
      </c>
      <c r="Q2425" t="s">
        <v>90</v>
      </c>
      <c r="R2425" s="3">
        <f t="shared" si="138"/>
        <v>10.818775</v>
      </c>
      <c r="S2425">
        <v>10818775</v>
      </c>
      <c r="T2425">
        <v>2012</v>
      </c>
      <c r="U2425">
        <v>6.6</v>
      </c>
      <c r="V2425" s="3">
        <f t="shared" si="139"/>
        <v>-5.1496940000000002</v>
      </c>
      <c r="W2425" s="3"/>
    </row>
    <row r="2426" spans="1:23" x14ac:dyDescent="0.3">
      <c r="A2426" t="s">
        <v>9</v>
      </c>
      <c r="B2426" t="s">
        <v>343</v>
      </c>
      <c r="C2426">
        <v>91</v>
      </c>
      <c r="D2426">
        <v>20819129</v>
      </c>
      <c r="E2426" s="3">
        <f t="shared" si="137"/>
        <v>20.819129</v>
      </c>
      <c r="F2426" t="s">
        <v>171</v>
      </c>
      <c r="G2426" t="s">
        <v>205</v>
      </c>
      <c r="H2426" t="s">
        <v>1792</v>
      </c>
      <c r="N2426" t="s">
        <v>4222</v>
      </c>
      <c r="O2426" t="s">
        <v>12</v>
      </c>
      <c r="P2426" t="s">
        <v>13</v>
      </c>
      <c r="Q2426" t="s">
        <v>24</v>
      </c>
      <c r="R2426" s="3">
        <f t="shared" si="138"/>
        <v>26</v>
      </c>
      <c r="S2426">
        <v>26000000</v>
      </c>
      <c r="T2426">
        <v>2009</v>
      </c>
      <c r="U2426">
        <v>5.2</v>
      </c>
      <c r="V2426" s="3">
        <f t="shared" si="139"/>
        <v>-5.1808709999999998</v>
      </c>
      <c r="W2426" s="3"/>
    </row>
    <row r="2427" spans="1:23" x14ac:dyDescent="0.3">
      <c r="A2427" t="s">
        <v>9</v>
      </c>
      <c r="B2427" t="s">
        <v>1474</v>
      </c>
      <c r="C2427">
        <v>98</v>
      </c>
      <c r="D2427">
        <v>795126</v>
      </c>
      <c r="E2427" s="3">
        <f t="shared" si="137"/>
        <v>0.795126</v>
      </c>
      <c r="F2427" t="s">
        <v>205</v>
      </c>
      <c r="G2427" t="s">
        <v>356</v>
      </c>
      <c r="H2427" t="s">
        <v>1797</v>
      </c>
      <c r="N2427" t="s">
        <v>4223</v>
      </c>
      <c r="O2427" t="s">
        <v>12</v>
      </c>
      <c r="P2427" t="s">
        <v>49</v>
      </c>
      <c r="Q2427" t="s">
        <v>14</v>
      </c>
      <c r="R2427" s="3">
        <f t="shared" si="138"/>
        <v>6</v>
      </c>
      <c r="S2427">
        <v>6000000</v>
      </c>
      <c r="T2427">
        <v>2004</v>
      </c>
      <c r="U2427">
        <v>7.6</v>
      </c>
      <c r="V2427" s="3">
        <f t="shared" si="139"/>
        <v>-5.2048740000000002</v>
      </c>
      <c r="W2427" s="3"/>
    </row>
    <row r="2428" spans="1:23" x14ac:dyDescent="0.3">
      <c r="A2428" t="s">
        <v>9</v>
      </c>
      <c r="B2428" t="s">
        <v>458</v>
      </c>
      <c r="C2428">
        <v>96</v>
      </c>
      <c r="D2428">
        <v>51774002</v>
      </c>
      <c r="E2428" s="3">
        <f t="shared" si="137"/>
        <v>51.774002000000003</v>
      </c>
      <c r="F2428" t="s">
        <v>171</v>
      </c>
      <c r="G2428" t="s">
        <v>1786</v>
      </c>
      <c r="H2428" t="s">
        <v>918</v>
      </c>
      <c r="N2428" t="s">
        <v>4224</v>
      </c>
      <c r="O2428" t="s">
        <v>12</v>
      </c>
      <c r="P2428" t="s">
        <v>13</v>
      </c>
      <c r="Q2428" t="s">
        <v>14</v>
      </c>
      <c r="R2428" s="3">
        <f t="shared" si="138"/>
        <v>57</v>
      </c>
      <c r="S2428">
        <v>57000000</v>
      </c>
      <c r="T2428">
        <v>2011</v>
      </c>
      <c r="U2428">
        <v>4.3</v>
      </c>
      <c r="V2428" s="3">
        <f t="shared" si="139"/>
        <v>-5.225997999999997</v>
      </c>
      <c r="W2428" s="3"/>
    </row>
    <row r="2429" spans="1:23" x14ac:dyDescent="0.3">
      <c r="A2429" t="s">
        <v>9</v>
      </c>
      <c r="B2429" t="s">
        <v>643</v>
      </c>
      <c r="C2429">
        <v>97</v>
      </c>
      <c r="D2429">
        <v>1768416</v>
      </c>
      <c r="E2429" s="3">
        <f t="shared" si="137"/>
        <v>1.768416</v>
      </c>
      <c r="F2429" t="s">
        <v>205</v>
      </c>
      <c r="G2429" t="s">
        <v>356</v>
      </c>
      <c r="N2429" t="s">
        <v>4225</v>
      </c>
      <c r="O2429" t="s">
        <v>12</v>
      </c>
      <c r="P2429" t="s">
        <v>13</v>
      </c>
      <c r="Q2429" t="s">
        <v>90</v>
      </c>
      <c r="R2429" s="3">
        <f t="shared" si="138"/>
        <v>7</v>
      </c>
      <c r="S2429">
        <v>7000000</v>
      </c>
      <c r="T2429">
        <v>2010</v>
      </c>
      <c r="U2429">
        <v>6.3</v>
      </c>
      <c r="V2429" s="3">
        <f t="shared" si="139"/>
        <v>-5.2315839999999998</v>
      </c>
      <c r="W2429" s="3"/>
    </row>
    <row r="2430" spans="1:23" x14ac:dyDescent="0.3">
      <c r="A2430" t="s">
        <v>9</v>
      </c>
      <c r="B2430" t="s">
        <v>411</v>
      </c>
      <c r="C2430">
        <v>122</v>
      </c>
      <c r="D2430">
        <v>6754898</v>
      </c>
      <c r="E2430" s="3">
        <f t="shared" si="137"/>
        <v>6.7548979999999998</v>
      </c>
      <c r="F2430" t="s">
        <v>205</v>
      </c>
      <c r="G2430" t="s">
        <v>356</v>
      </c>
      <c r="N2430" t="s">
        <v>4226</v>
      </c>
      <c r="O2430" t="s">
        <v>12</v>
      </c>
      <c r="P2430" t="s">
        <v>13</v>
      </c>
      <c r="Q2430" t="s">
        <v>90</v>
      </c>
      <c r="R2430" s="3">
        <f t="shared" si="138"/>
        <v>12</v>
      </c>
      <c r="S2430">
        <v>12000000</v>
      </c>
      <c r="T2430">
        <v>2006</v>
      </c>
      <c r="U2430">
        <v>6.2</v>
      </c>
      <c r="V2430" s="3">
        <f t="shared" si="139"/>
        <v>-5.2451020000000002</v>
      </c>
      <c r="W2430" s="3"/>
    </row>
    <row r="2431" spans="1:23" x14ac:dyDescent="0.3">
      <c r="A2431" t="s">
        <v>9</v>
      </c>
      <c r="B2431" t="s">
        <v>384</v>
      </c>
      <c r="C2431">
        <v>141</v>
      </c>
      <c r="D2431">
        <v>13753931</v>
      </c>
      <c r="E2431" s="3">
        <f t="shared" si="137"/>
        <v>13.753931</v>
      </c>
      <c r="F2431" t="s">
        <v>356</v>
      </c>
      <c r="G2431" t="s">
        <v>1794</v>
      </c>
      <c r="H2431" t="s">
        <v>1795</v>
      </c>
      <c r="N2431" t="s">
        <v>4227</v>
      </c>
      <c r="O2431" t="s">
        <v>99</v>
      </c>
      <c r="P2431" t="s">
        <v>13</v>
      </c>
      <c r="Q2431" t="s">
        <v>90</v>
      </c>
      <c r="R2431" s="3">
        <f t="shared" si="138"/>
        <v>19</v>
      </c>
      <c r="S2431">
        <v>19000000</v>
      </c>
      <c r="T2431">
        <v>2006</v>
      </c>
      <c r="U2431">
        <v>7.9</v>
      </c>
      <c r="V2431" s="3">
        <f t="shared" si="139"/>
        <v>-5.2460690000000003</v>
      </c>
      <c r="W2431" s="3"/>
    </row>
    <row r="2432" spans="1:23" x14ac:dyDescent="0.3">
      <c r="A2432" t="s">
        <v>9</v>
      </c>
      <c r="B2432" t="s">
        <v>1416</v>
      </c>
      <c r="C2432">
        <v>112</v>
      </c>
      <c r="D2432">
        <v>1738692</v>
      </c>
      <c r="E2432" s="3">
        <f t="shared" si="137"/>
        <v>1.7386919999999999</v>
      </c>
      <c r="F2432" t="s">
        <v>356</v>
      </c>
      <c r="G2432" t="s">
        <v>918</v>
      </c>
      <c r="N2432" t="s">
        <v>4228</v>
      </c>
      <c r="O2432" t="s">
        <v>12</v>
      </c>
      <c r="P2432" t="s">
        <v>17</v>
      </c>
      <c r="Q2432" t="s">
        <v>90</v>
      </c>
      <c r="R2432" s="3">
        <f t="shared" si="138"/>
        <v>7</v>
      </c>
      <c r="S2432">
        <v>7000000</v>
      </c>
      <c r="T2432">
        <v>2011</v>
      </c>
      <c r="U2432">
        <v>7.5</v>
      </c>
      <c r="V2432" s="3">
        <f t="shared" si="139"/>
        <v>-5.2613079999999997</v>
      </c>
      <c r="W2432" s="3"/>
    </row>
    <row r="2433" spans="1:23" x14ac:dyDescent="0.3">
      <c r="A2433" t="s">
        <v>9</v>
      </c>
      <c r="B2433" t="s">
        <v>522</v>
      </c>
      <c r="C2433">
        <v>118</v>
      </c>
      <c r="D2433">
        <v>44737059</v>
      </c>
      <c r="E2433" s="3">
        <f t="shared" si="137"/>
        <v>44.737059000000002</v>
      </c>
      <c r="F2433" t="s">
        <v>205</v>
      </c>
      <c r="G2433" t="s">
        <v>1797</v>
      </c>
      <c r="N2433" t="s">
        <v>4229</v>
      </c>
      <c r="O2433" t="s">
        <v>12</v>
      </c>
      <c r="P2433" t="s">
        <v>13</v>
      </c>
      <c r="Q2433" t="s">
        <v>14</v>
      </c>
      <c r="R2433" s="3">
        <f t="shared" si="138"/>
        <v>50</v>
      </c>
      <c r="S2433">
        <v>50000000</v>
      </c>
      <c r="T2433">
        <v>2000</v>
      </c>
      <c r="U2433">
        <v>6.5</v>
      </c>
      <c r="V2433" s="3">
        <f t="shared" si="139"/>
        <v>-5.2629409999999979</v>
      </c>
      <c r="W2433" s="3"/>
    </row>
    <row r="2434" spans="1:23" x14ac:dyDescent="0.3">
      <c r="A2434" t="s">
        <v>9</v>
      </c>
      <c r="B2434" t="s">
        <v>1220</v>
      </c>
      <c r="C2434">
        <v>99</v>
      </c>
      <c r="D2434">
        <v>1654367</v>
      </c>
      <c r="E2434" s="3">
        <f t="shared" ref="E2434:E2497" si="140">D2434/1000000</f>
        <v>1.6543669999999999</v>
      </c>
      <c r="F2434" t="s">
        <v>1793</v>
      </c>
      <c r="G2434" t="s">
        <v>356</v>
      </c>
      <c r="N2434" t="s">
        <v>4230</v>
      </c>
      <c r="O2434" t="s">
        <v>12</v>
      </c>
      <c r="P2434" t="s">
        <v>13</v>
      </c>
      <c r="Q2434" t="s">
        <v>90</v>
      </c>
      <c r="R2434" s="3">
        <f t="shared" ref="R2434:R2497" si="141">S2434/1000000</f>
        <v>7</v>
      </c>
      <c r="S2434">
        <v>7000000</v>
      </c>
      <c r="T2434">
        <v>2006</v>
      </c>
      <c r="U2434">
        <v>6.4</v>
      </c>
      <c r="V2434" s="3">
        <f t="shared" ref="V2434:V2497" si="142">E2434-R2434</f>
        <v>-5.3456330000000003</v>
      </c>
      <c r="W2434" s="3"/>
    </row>
    <row r="2435" spans="1:23" x14ac:dyDescent="0.3">
      <c r="A2435" t="s">
        <v>9</v>
      </c>
      <c r="B2435" t="s">
        <v>1059</v>
      </c>
      <c r="C2435">
        <v>73</v>
      </c>
      <c r="D2435">
        <v>11634458</v>
      </c>
      <c r="E2435" s="3">
        <f t="shared" si="140"/>
        <v>11.634458</v>
      </c>
      <c r="F2435" t="s">
        <v>134</v>
      </c>
      <c r="G2435" t="s">
        <v>205</v>
      </c>
      <c r="H2435" t="s">
        <v>1789</v>
      </c>
      <c r="I2435" t="s">
        <v>1786</v>
      </c>
      <c r="J2435" t="s">
        <v>1791</v>
      </c>
      <c r="N2435" t="s">
        <v>4231</v>
      </c>
      <c r="O2435" t="s">
        <v>12</v>
      </c>
      <c r="P2435" t="s">
        <v>13</v>
      </c>
      <c r="Q2435" t="s">
        <v>52</v>
      </c>
      <c r="R2435" s="3">
        <f t="shared" si="141"/>
        <v>17</v>
      </c>
      <c r="S2435">
        <v>17000000</v>
      </c>
      <c r="T2435">
        <v>1999</v>
      </c>
      <c r="U2435">
        <v>5.8</v>
      </c>
      <c r="V2435" s="3">
        <f t="shared" si="142"/>
        <v>-5.3655419999999996</v>
      </c>
      <c r="W2435" s="3"/>
    </row>
    <row r="2436" spans="1:23" x14ac:dyDescent="0.3">
      <c r="A2436" t="s">
        <v>9</v>
      </c>
      <c r="B2436" t="s">
        <v>385</v>
      </c>
      <c r="C2436">
        <v>99</v>
      </c>
      <c r="D2436">
        <v>59617068</v>
      </c>
      <c r="E2436" s="3">
        <f t="shared" si="140"/>
        <v>59.617068000000003</v>
      </c>
      <c r="F2436" t="s">
        <v>205</v>
      </c>
      <c r="G2436" t="s">
        <v>1788</v>
      </c>
      <c r="N2436" t="s">
        <v>4232</v>
      </c>
      <c r="O2436" t="s">
        <v>12</v>
      </c>
      <c r="P2436" t="s">
        <v>13</v>
      </c>
      <c r="Q2436" t="s">
        <v>90</v>
      </c>
      <c r="R2436" s="3">
        <f t="shared" si="141"/>
        <v>65</v>
      </c>
      <c r="S2436">
        <v>65000000</v>
      </c>
      <c r="T2436">
        <v>2012</v>
      </c>
      <c r="U2436">
        <v>6.4</v>
      </c>
      <c r="V2436" s="3">
        <f t="shared" si="142"/>
        <v>-5.3829319999999967</v>
      </c>
      <c r="W2436" s="3"/>
    </row>
    <row r="2437" spans="1:23" x14ac:dyDescent="0.3">
      <c r="A2437" t="s">
        <v>9</v>
      </c>
      <c r="B2437" t="s">
        <v>1467</v>
      </c>
      <c r="C2437">
        <v>99</v>
      </c>
      <c r="D2437">
        <v>56007</v>
      </c>
      <c r="E2437" s="3">
        <f t="shared" si="140"/>
        <v>5.6007000000000001E-2</v>
      </c>
      <c r="F2437" t="s">
        <v>205</v>
      </c>
      <c r="G2437" t="s">
        <v>1792</v>
      </c>
      <c r="H2437" t="s">
        <v>356</v>
      </c>
      <c r="I2437" t="s">
        <v>1788</v>
      </c>
      <c r="J2437" t="s">
        <v>918</v>
      </c>
      <c r="N2437" t="s">
        <v>4233</v>
      </c>
      <c r="O2437" t="s">
        <v>12</v>
      </c>
      <c r="P2437" t="s">
        <v>13</v>
      </c>
      <c r="Q2437" t="s">
        <v>90</v>
      </c>
      <c r="R2437" s="3">
        <f t="shared" si="141"/>
        <v>5.5</v>
      </c>
      <c r="S2437">
        <v>5500000</v>
      </c>
      <c r="T2437">
        <v>2001</v>
      </c>
      <c r="U2437">
        <v>4.9000000000000004</v>
      </c>
      <c r="V2437" s="3">
        <f t="shared" si="142"/>
        <v>-5.4439929999999999</v>
      </c>
      <c r="W2437" s="3"/>
    </row>
    <row r="2438" spans="1:23" x14ac:dyDescent="0.3">
      <c r="A2438" t="s">
        <v>9</v>
      </c>
      <c r="B2438" t="s">
        <v>1121</v>
      </c>
      <c r="C2438">
        <v>97</v>
      </c>
      <c r="D2438">
        <v>1029017</v>
      </c>
      <c r="E2438" s="3">
        <f t="shared" si="140"/>
        <v>1.0290170000000001</v>
      </c>
      <c r="F2438" t="s">
        <v>356</v>
      </c>
      <c r="G2438" t="s">
        <v>1788</v>
      </c>
      <c r="N2438" t="s">
        <v>4234</v>
      </c>
      <c r="O2438" t="s">
        <v>12</v>
      </c>
      <c r="P2438" t="s">
        <v>13</v>
      </c>
      <c r="Q2438" t="s">
        <v>90</v>
      </c>
      <c r="R2438" s="3">
        <f t="shared" si="141"/>
        <v>6.5</v>
      </c>
      <c r="S2438">
        <v>6500000</v>
      </c>
      <c r="T2438">
        <v>2004</v>
      </c>
      <c r="U2438">
        <v>6.8</v>
      </c>
      <c r="V2438" s="3">
        <f t="shared" si="142"/>
        <v>-5.4709830000000004</v>
      </c>
      <c r="W2438" s="3"/>
    </row>
    <row r="2439" spans="1:23" x14ac:dyDescent="0.3">
      <c r="A2439" t="s">
        <v>9</v>
      </c>
      <c r="B2439" t="s">
        <v>1470</v>
      </c>
      <c r="C2439">
        <v>99</v>
      </c>
      <c r="D2439">
        <v>22770</v>
      </c>
      <c r="E2439" s="3">
        <f t="shared" si="140"/>
        <v>2.2769999999999999E-2</v>
      </c>
      <c r="F2439" t="s">
        <v>205</v>
      </c>
      <c r="G2439" t="s">
        <v>356</v>
      </c>
      <c r="N2439" t="s">
        <v>4235</v>
      </c>
      <c r="O2439" t="s">
        <v>99</v>
      </c>
      <c r="P2439" t="s">
        <v>100</v>
      </c>
      <c r="Q2439" t="s">
        <v>555</v>
      </c>
      <c r="R2439" s="3">
        <f t="shared" si="141"/>
        <v>5.5</v>
      </c>
      <c r="S2439">
        <v>5500000</v>
      </c>
      <c r="T2439">
        <v>2013</v>
      </c>
      <c r="U2439">
        <v>6.1</v>
      </c>
      <c r="V2439" s="3">
        <f t="shared" si="142"/>
        <v>-5.4772299999999996</v>
      </c>
      <c r="W2439" s="3"/>
    </row>
    <row r="2440" spans="1:23" x14ac:dyDescent="0.3">
      <c r="A2440" t="s">
        <v>9</v>
      </c>
      <c r="B2440" t="s">
        <v>1406</v>
      </c>
      <c r="C2440">
        <v>97</v>
      </c>
      <c r="D2440">
        <v>1818681</v>
      </c>
      <c r="E2440" s="3">
        <f t="shared" si="140"/>
        <v>1.818681</v>
      </c>
      <c r="F2440" t="s">
        <v>171</v>
      </c>
      <c r="G2440" t="s">
        <v>1792</v>
      </c>
      <c r="H2440" t="s">
        <v>356</v>
      </c>
      <c r="I2440" t="s">
        <v>918</v>
      </c>
      <c r="N2440" t="s">
        <v>4236</v>
      </c>
      <c r="O2440" t="s">
        <v>12</v>
      </c>
      <c r="P2440" t="s">
        <v>17</v>
      </c>
      <c r="Q2440" t="s">
        <v>90</v>
      </c>
      <c r="R2440" s="3">
        <f t="shared" si="141"/>
        <v>7.3</v>
      </c>
      <c r="S2440">
        <v>7300000</v>
      </c>
      <c r="T2440">
        <v>2009</v>
      </c>
      <c r="U2440">
        <v>7.2</v>
      </c>
      <c r="V2440" s="3">
        <f t="shared" si="142"/>
        <v>-5.4813190000000001</v>
      </c>
      <c r="W2440" s="3"/>
    </row>
    <row r="2441" spans="1:23" x14ac:dyDescent="0.3">
      <c r="A2441" t="s">
        <v>9</v>
      </c>
      <c r="B2441" t="s">
        <v>841</v>
      </c>
      <c r="C2441">
        <v>95</v>
      </c>
      <c r="D2441">
        <v>20047715</v>
      </c>
      <c r="E2441" s="3">
        <f t="shared" si="140"/>
        <v>20.047715</v>
      </c>
      <c r="F2441" t="s">
        <v>134</v>
      </c>
      <c r="G2441" t="s">
        <v>1789</v>
      </c>
      <c r="N2441" t="s">
        <v>4237</v>
      </c>
      <c r="O2441" t="s">
        <v>12</v>
      </c>
      <c r="P2441" t="s">
        <v>13</v>
      </c>
      <c r="Q2441" t="s">
        <v>24</v>
      </c>
      <c r="R2441" s="3">
        <f t="shared" si="141"/>
        <v>25.53</v>
      </c>
      <c r="S2441">
        <v>25530000</v>
      </c>
      <c r="T2441">
        <v>1996</v>
      </c>
      <c r="U2441">
        <v>5.2</v>
      </c>
      <c r="V2441" s="3">
        <f t="shared" si="142"/>
        <v>-5.482285000000001</v>
      </c>
      <c r="W2441" s="3"/>
    </row>
    <row r="2442" spans="1:23" x14ac:dyDescent="0.3">
      <c r="A2442" t="s">
        <v>9</v>
      </c>
      <c r="B2442" t="s">
        <v>829</v>
      </c>
      <c r="C2442">
        <v>193</v>
      </c>
      <c r="D2442">
        <v>21500000</v>
      </c>
      <c r="E2442" s="3">
        <f t="shared" si="140"/>
        <v>21.5</v>
      </c>
      <c r="F2442" t="s">
        <v>134</v>
      </c>
      <c r="G2442" t="s">
        <v>356</v>
      </c>
      <c r="H2442" t="s">
        <v>1794</v>
      </c>
      <c r="N2442" t="s">
        <v>4238</v>
      </c>
      <c r="O2442" t="s">
        <v>12</v>
      </c>
      <c r="P2442" t="s">
        <v>13</v>
      </c>
      <c r="Q2442" t="s">
        <v>24</v>
      </c>
      <c r="R2442" s="3">
        <f t="shared" si="141"/>
        <v>27</v>
      </c>
      <c r="S2442">
        <v>27000000</v>
      </c>
      <c r="T2442">
        <v>1983</v>
      </c>
      <c r="U2442">
        <v>7.9</v>
      </c>
      <c r="V2442" s="3">
        <f t="shared" si="142"/>
        <v>-5.5</v>
      </c>
      <c r="W2442" s="3"/>
    </row>
    <row r="2443" spans="1:23" x14ac:dyDescent="0.3">
      <c r="A2443" t="s">
        <v>9</v>
      </c>
      <c r="B2443" t="s">
        <v>329</v>
      </c>
      <c r="C2443">
        <v>140</v>
      </c>
      <c r="D2443">
        <v>44484065</v>
      </c>
      <c r="E2443" s="3">
        <f t="shared" si="140"/>
        <v>44.484065000000001</v>
      </c>
      <c r="F2443" t="s">
        <v>171</v>
      </c>
      <c r="G2443" t="s">
        <v>1792</v>
      </c>
      <c r="H2443" t="s">
        <v>356</v>
      </c>
      <c r="I2443" t="s">
        <v>1796</v>
      </c>
      <c r="J2443" t="s">
        <v>918</v>
      </c>
      <c r="N2443" t="s">
        <v>4239</v>
      </c>
      <c r="O2443" t="s">
        <v>12</v>
      </c>
      <c r="P2443" t="s">
        <v>113</v>
      </c>
      <c r="Q2443" t="s">
        <v>90</v>
      </c>
      <c r="R2443" s="3">
        <f t="shared" si="141"/>
        <v>50</v>
      </c>
      <c r="S2443">
        <v>50000000</v>
      </c>
      <c r="T2443">
        <v>1998</v>
      </c>
      <c r="U2443">
        <v>7.3</v>
      </c>
      <c r="V2443" s="3">
        <f t="shared" si="142"/>
        <v>-5.5159349999999989</v>
      </c>
      <c r="W2443" s="3"/>
    </row>
    <row r="2444" spans="1:23" x14ac:dyDescent="0.3">
      <c r="A2444" t="s">
        <v>9</v>
      </c>
      <c r="B2444" t="s">
        <v>1283</v>
      </c>
      <c r="C2444">
        <v>85</v>
      </c>
      <c r="D2444">
        <v>27024</v>
      </c>
      <c r="E2444" s="3">
        <f t="shared" si="140"/>
        <v>2.7023999999999999E-2</v>
      </c>
      <c r="F2444" t="s">
        <v>620</v>
      </c>
      <c r="N2444" t="s">
        <v>4240</v>
      </c>
      <c r="O2444" t="s">
        <v>306</v>
      </c>
      <c r="P2444" t="s">
        <v>374</v>
      </c>
      <c r="Q2444" t="s">
        <v>90</v>
      </c>
      <c r="R2444" s="3">
        <f t="shared" si="141"/>
        <v>5.6</v>
      </c>
      <c r="S2444">
        <v>5600000</v>
      </c>
      <c r="T2444">
        <v>2009</v>
      </c>
      <c r="U2444">
        <v>6.6</v>
      </c>
      <c r="V2444" s="3">
        <f t="shared" si="142"/>
        <v>-5.5729759999999997</v>
      </c>
      <c r="W2444" s="3"/>
    </row>
    <row r="2445" spans="1:23" x14ac:dyDescent="0.3">
      <c r="A2445" t="s">
        <v>9</v>
      </c>
      <c r="B2445" t="s">
        <v>1458</v>
      </c>
      <c r="C2445">
        <v>90</v>
      </c>
      <c r="D2445">
        <v>399611</v>
      </c>
      <c r="E2445" s="3">
        <f t="shared" si="140"/>
        <v>0.39961099999999999</v>
      </c>
      <c r="F2445" t="s">
        <v>1793</v>
      </c>
      <c r="G2445" t="s">
        <v>356</v>
      </c>
      <c r="H2445" t="s">
        <v>1797</v>
      </c>
      <c r="N2445" t="s">
        <v>4241</v>
      </c>
      <c r="O2445" t="s">
        <v>12</v>
      </c>
      <c r="P2445" t="s">
        <v>13</v>
      </c>
      <c r="Q2445" t="s">
        <v>24</v>
      </c>
      <c r="R2445" s="3">
        <f t="shared" si="141"/>
        <v>6</v>
      </c>
      <c r="S2445">
        <v>6000000</v>
      </c>
      <c r="T2445">
        <v>2010</v>
      </c>
      <c r="U2445">
        <v>5.7</v>
      </c>
      <c r="V2445" s="3">
        <f t="shared" si="142"/>
        <v>-5.6003889999999998</v>
      </c>
      <c r="W2445" s="3"/>
    </row>
    <row r="2446" spans="1:23" x14ac:dyDescent="0.3">
      <c r="A2446" t="s">
        <v>111</v>
      </c>
      <c r="B2446" t="s">
        <v>1141</v>
      </c>
      <c r="C2446">
        <v>116</v>
      </c>
      <c r="D2446">
        <v>9396487</v>
      </c>
      <c r="E2446" s="3">
        <f t="shared" si="140"/>
        <v>9.3964870000000005</v>
      </c>
      <c r="F2446" t="s">
        <v>356</v>
      </c>
      <c r="G2446" t="s">
        <v>1798</v>
      </c>
      <c r="N2446" t="s">
        <v>4242</v>
      </c>
      <c r="O2446" t="s">
        <v>12</v>
      </c>
      <c r="P2446" t="s">
        <v>13</v>
      </c>
      <c r="Q2446" t="s">
        <v>90</v>
      </c>
      <c r="R2446" s="3">
        <f t="shared" si="141"/>
        <v>15</v>
      </c>
      <c r="S2446">
        <v>15000000</v>
      </c>
      <c r="T2446">
        <v>2006</v>
      </c>
      <c r="U2446">
        <v>7</v>
      </c>
      <c r="V2446" s="3">
        <f t="shared" si="142"/>
        <v>-5.6035129999999995</v>
      </c>
      <c r="W2446" s="3"/>
    </row>
    <row r="2447" spans="1:23" x14ac:dyDescent="0.3">
      <c r="A2447" t="s">
        <v>9</v>
      </c>
      <c r="B2447" t="s">
        <v>1634</v>
      </c>
      <c r="C2447">
        <v>96</v>
      </c>
      <c r="D2447">
        <v>371081</v>
      </c>
      <c r="E2447" s="3">
        <f t="shared" si="140"/>
        <v>0.37108099999999999</v>
      </c>
      <c r="F2447" t="s">
        <v>205</v>
      </c>
      <c r="G2447" t="s">
        <v>356</v>
      </c>
      <c r="N2447" t="s">
        <v>4243</v>
      </c>
      <c r="O2447" t="s">
        <v>12</v>
      </c>
      <c r="P2447" t="s">
        <v>13</v>
      </c>
      <c r="Q2447" t="s">
        <v>14</v>
      </c>
      <c r="R2447" s="3">
        <f t="shared" si="141"/>
        <v>6</v>
      </c>
      <c r="S2447">
        <v>6000000</v>
      </c>
      <c r="T2447">
        <v>2004</v>
      </c>
      <c r="U2447">
        <v>7</v>
      </c>
      <c r="V2447" s="3">
        <f t="shared" si="142"/>
        <v>-5.6289189999999998</v>
      </c>
      <c r="W2447" s="3"/>
    </row>
    <row r="2448" spans="1:23" x14ac:dyDescent="0.3">
      <c r="A2448" t="s">
        <v>9</v>
      </c>
      <c r="B2448" t="s">
        <v>1114</v>
      </c>
      <c r="C2448">
        <v>118</v>
      </c>
      <c r="D2448">
        <v>1330827</v>
      </c>
      <c r="E2448" s="3">
        <f t="shared" si="140"/>
        <v>1.330827</v>
      </c>
      <c r="F2448" t="s">
        <v>620</v>
      </c>
      <c r="G2448" t="s">
        <v>918</v>
      </c>
      <c r="N2448" t="s">
        <v>4244</v>
      </c>
      <c r="O2448" t="s">
        <v>12</v>
      </c>
      <c r="P2448" t="s">
        <v>184</v>
      </c>
      <c r="Q2448" t="s">
        <v>90</v>
      </c>
      <c r="R2448" s="3">
        <f t="shared" si="141"/>
        <v>7</v>
      </c>
      <c r="S2448">
        <v>7000000</v>
      </c>
      <c r="T2448">
        <v>2016</v>
      </c>
      <c r="U2448">
        <v>7</v>
      </c>
      <c r="V2448" s="3">
        <f t="shared" si="142"/>
        <v>-5.6691729999999998</v>
      </c>
      <c r="W2448" s="3"/>
    </row>
    <row r="2449" spans="1:23" x14ac:dyDescent="0.3">
      <c r="A2449" t="s">
        <v>9</v>
      </c>
      <c r="B2449" t="s">
        <v>78</v>
      </c>
      <c r="C2449">
        <v>103</v>
      </c>
      <c r="D2449">
        <v>51317350</v>
      </c>
      <c r="E2449" s="3">
        <f t="shared" si="140"/>
        <v>51.317349999999998</v>
      </c>
      <c r="F2449" t="s">
        <v>171</v>
      </c>
      <c r="G2449" t="s">
        <v>134</v>
      </c>
      <c r="H2449" t="s">
        <v>1786</v>
      </c>
      <c r="N2449" t="s">
        <v>4245</v>
      </c>
      <c r="O2449" t="s">
        <v>12</v>
      </c>
      <c r="P2449" t="s">
        <v>13</v>
      </c>
      <c r="Q2449" t="s">
        <v>14</v>
      </c>
      <c r="R2449" s="3">
        <f t="shared" si="141"/>
        <v>57</v>
      </c>
      <c r="S2449">
        <v>57000000</v>
      </c>
      <c r="T2449">
        <v>1996</v>
      </c>
      <c r="U2449">
        <v>6.4</v>
      </c>
      <c r="V2449" s="3">
        <f t="shared" si="142"/>
        <v>-5.6826500000000024</v>
      </c>
      <c r="W2449" s="3"/>
    </row>
    <row r="2450" spans="1:23" x14ac:dyDescent="0.3">
      <c r="A2450" t="s">
        <v>9</v>
      </c>
      <c r="B2450" t="s">
        <v>985</v>
      </c>
      <c r="C2450">
        <v>95</v>
      </c>
      <c r="D2450">
        <v>14291570</v>
      </c>
      <c r="E2450" s="3">
        <f t="shared" si="140"/>
        <v>14.29157</v>
      </c>
      <c r="F2450" t="s">
        <v>171</v>
      </c>
      <c r="G2450" t="s">
        <v>134</v>
      </c>
      <c r="H2450" t="s">
        <v>1787</v>
      </c>
      <c r="I2450" t="s">
        <v>918</v>
      </c>
      <c r="N2450" t="s">
        <v>4246</v>
      </c>
      <c r="O2450" t="s">
        <v>12</v>
      </c>
      <c r="P2450" t="s">
        <v>184</v>
      </c>
      <c r="Q2450" t="s">
        <v>14</v>
      </c>
      <c r="R2450" s="3">
        <f t="shared" si="141"/>
        <v>20</v>
      </c>
      <c r="S2450">
        <v>20000000</v>
      </c>
      <c r="T2450">
        <v>2012</v>
      </c>
      <c r="U2450">
        <v>6.1</v>
      </c>
      <c r="V2450" s="3">
        <f t="shared" si="142"/>
        <v>-5.7084299999999999</v>
      </c>
      <c r="W2450" s="3"/>
    </row>
    <row r="2451" spans="1:23" x14ac:dyDescent="0.3">
      <c r="A2451" t="s">
        <v>9</v>
      </c>
      <c r="B2451" t="s">
        <v>734</v>
      </c>
      <c r="C2451">
        <v>118</v>
      </c>
      <c r="D2451">
        <v>4280577</v>
      </c>
      <c r="E2451" s="3">
        <f t="shared" si="140"/>
        <v>4.2805770000000001</v>
      </c>
      <c r="F2451" t="s">
        <v>356</v>
      </c>
      <c r="G2451" t="s">
        <v>1788</v>
      </c>
      <c r="H2451" t="s">
        <v>1797</v>
      </c>
      <c r="N2451" t="s">
        <v>4247</v>
      </c>
      <c r="O2451" t="s">
        <v>12</v>
      </c>
      <c r="P2451" t="s">
        <v>13</v>
      </c>
      <c r="Q2451" t="s">
        <v>14</v>
      </c>
      <c r="R2451" s="3">
        <f t="shared" si="141"/>
        <v>10</v>
      </c>
      <c r="S2451">
        <v>10000000</v>
      </c>
      <c r="T2451">
        <v>2005</v>
      </c>
      <c r="U2451">
        <v>6.8</v>
      </c>
      <c r="V2451" s="3">
        <f t="shared" si="142"/>
        <v>-5.7194229999999999</v>
      </c>
      <c r="W2451" s="3"/>
    </row>
    <row r="2452" spans="1:23" x14ac:dyDescent="0.3">
      <c r="A2452" t="s">
        <v>9</v>
      </c>
      <c r="B2452" t="s">
        <v>1130</v>
      </c>
      <c r="C2452">
        <v>79</v>
      </c>
      <c r="D2452">
        <v>2275557</v>
      </c>
      <c r="E2452" s="3">
        <f t="shared" si="140"/>
        <v>2.2755570000000001</v>
      </c>
      <c r="F2452" t="s">
        <v>171</v>
      </c>
      <c r="G2452" t="s">
        <v>205</v>
      </c>
      <c r="H2452" t="s">
        <v>1792</v>
      </c>
      <c r="I2452" t="s">
        <v>918</v>
      </c>
      <c r="N2452" t="s">
        <v>4248</v>
      </c>
      <c r="O2452" t="s">
        <v>12</v>
      </c>
      <c r="P2452" t="s">
        <v>13</v>
      </c>
      <c r="Q2452" t="s">
        <v>90</v>
      </c>
      <c r="R2452" s="3">
        <f t="shared" si="141"/>
        <v>8</v>
      </c>
      <c r="S2452">
        <v>8000000</v>
      </c>
      <c r="T2452">
        <v>1991</v>
      </c>
      <c r="U2452">
        <v>6</v>
      </c>
      <c r="V2452" s="3">
        <f t="shared" si="142"/>
        <v>-5.7244429999999999</v>
      </c>
      <c r="W2452" s="3"/>
    </row>
    <row r="2453" spans="1:23" x14ac:dyDescent="0.3">
      <c r="A2453" t="s">
        <v>9</v>
      </c>
      <c r="B2453" t="s">
        <v>399</v>
      </c>
      <c r="C2453">
        <v>98</v>
      </c>
      <c r="D2453">
        <v>58255287</v>
      </c>
      <c r="E2453" s="3">
        <f t="shared" si="140"/>
        <v>58.255287000000003</v>
      </c>
      <c r="F2453" t="s">
        <v>205</v>
      </c>
      <c r="G2453" t="s">
        <v>1792</v>
      </c>
      <c r="N2453" t="s">
        <v>4249</v>
      </c>
      <c r="O2453" t="s">
        <v>12</v>
      </c>
      <c r="P2453" t="s">
        <v>13</v>
      </c>
      <c r="Q2453" t="s">
        <v>14</v>
      </c>
      <c r="R2453" s="3">
        <f t="shared" si="141"/>
        <v>64</v>
      </c>
      <c r="S2453">
        <v>64000000</v>
      </c>
      <c r="T2453">
        <v>2006</v>
      </c>
      <c r="U2453">
        <v>4.3</v>
      </c>
      <c r="V2453" s="3">
        <f t="shared" si="142"/>
        <v>-5.7447129999999973</v>
      </c>
      <c r="W2453" s="3"/>
    </row>
    <row r="2454" spans="1:23" x14ac:dyDescent="0.3">
      <c r="A2454" t="s">
        <v>9</v>
      </c>
      <c r="B2454" t="s">
        <v>1321</v>
      </c>
      <c r="C2454">
        <v>83</v>
      </c>
      <c r="D2454">
        <v>4244155</v>
      </c>
      <c r="E2454" s="3">
        <f t="shared" si="140"/>
        <v>4.2441550000000001</v>
      </c>
      <c r="F2454" t="s">
        <v>205</v>
      </c>
      <c r="G2454" t="s">
        <v>356</v>
      </c>
      <c r="N2454" t="s">
        <v>4250</v>
      </c>
      <c r="O2454" t="s">
        <v>12</v>
      </c>
      <c r="P2454" t="s">
        <v>13</v>
      </c>
      <c r="Q2454" t="s">
        <v>90</v>
      </c>
      <c r="R2454" s="3">
        <f t="shared" si="141"/>
        <v>10</v>
      </c>
      <c r="S2454">
        <v>10000000</v>
      </c>
      <c r="T2454">
        <v>2011</v>
      </c>
      <c r="U2454">
        <v>6.5</v>
      </c>
      <c r="V2454" s="3">
        <f t="shared" si="142"/>
        <v>-5.7558449999999999</v>
      </c>
      <c r="W2454" s="3"/>
    </row>
    <row r="2455" spans="1:23" x14ac:dyDescent="0.3">
      <c r="A2455" t="s">
        <v>9</v>
      </c>
      <c r="B2455" t="s">
        <v>194</v>
      </c>
      <c r="C2455">
        <v>89</v>
      </c>
      <c r="D2455">
        <v>3193102</v>
      </c>
      <c r="E2455" s="3">
        <f t="shared" si="140"/>
        <v>3.1931020000000001</v>
      </c>
      <c r="F2455" t="s">
        <v>1792</v>
      </c>
      <c r="G2455" t="s">
        <v>356</v>
      </c>
      <c r="H2455" t="s">
        <v>1796</v>
      </c>
      <c r="I2455" t="s">
        <v>918</v>
      </c>
      <c r="N2455" t="s">
        <v>4251</v>
      </c>
      <c r="O2455" t="s">
        <v>12</v>
      </c>
      <c r="P2455" t="s">
        <v>13</v>
      </c>
      <c r="Q2455" t="s">
        <v>90</v>
      </c>
      <c r="R2455" s="3">
        <f t="shared" si="141"/>
        <v>9</v>
      </c>
      <c r="S2455">
        <v>9000000</v>
      </c>
      <c r="T2455">
        <v>1999</v>
      </c>
      <c r="U2455">
        <v>7.1</v>
      </c>
      <c r="V2455" s="3">
        <f t="shared" si="142"/>
        <v>-5.8068980000000003</v>
      </c>
      <c r="W2455" s="3"/>
    </row>
    <row r="2456" spans="1:23" x14ac:dyDescent="0.3">
      <c r="A2456" t="s">
        <v>9</v>
      </c>
      <c r="B2456" t="s">
        <v>1389</v>
      </c>
      <c r="C2456">
        <v>75</v>
      </c>
      <c r="D2456">
        <v>686383</v>
      </c>
      <c r="E2456" s="3">
        <f t="shared" si="140"/>
        <v>0.68638299999999997</v>
      </c>
      <c r="F2456" t="s">
        <v>134</v>
      </c>
      <c r="G2456" t="s">
        <v>1790</v>
      </c>
      <c r="H2456" t="s">
        <v>1789</v>
      </c>
      <c r="I2456" t="s">
        <v>1786</v>
      </c>
      <c r="N2456" t="s">
        <v>4252</v>
      </c>
      <c r="O2456" t="s">
        <v>12</v>
      </c>
      <c r="P2456" t="s">
        <v>184</v>
      </c>
      <c r="Q2456" t="s">
        <v>482</v>
      </c>
      <c r="R2456" s="3">
        <f t="shared" si="141"/>
        <v>6.5</v>
      </c>
      <c r="S2456">
        <v>6500000</v>
      </c>
      <c r="T2456">
        <v>2009</v>
      </c>
      <c r="U2456">
        <v>7.7</v>
      </c>
      <c r="V2456" s="3">
        <f t="shared" si="142"/>
        <v>-5.8136169999999998</v>
      </c>
      <c r="W2456" s="3"/>
    </row>
    <row r="2457" spans="1:23" x14ac:dyDescent="0.3">
      <c r="A2457" t="s">
        <v>9</v>
      </c>
      <c r="B2457" t="s">
        <v>1146</v>
      </c>
      <c r="C2457">
        <v>95</v>
      </c>
      <c r="D2457">
        <v>9123834</v>
      </c>
      <c r="E2457" s="3">
        <f t="shared" si="140"/>
        <v>9.1238340000000004</v>
      </c>
      <c r="F2457" t="s">
        <v>205</v>
      </c>
      <c r="G2457" t="s">
        <v>1788</v>
      </c>
      <c r="N2457" t="s">
        <v>4253</v>
      </c>
      <c r="O2457" t="s">
        <v>12</v>
      </c>
      <c r="P2457" t="s">
        <v>13</v>
      </c>
      <c r="Q2457" t="s">
        <v>14</v>
      </c>
      <c r="R2457" s="3">
        <f t="shared" si="141"/>
        <v>15</v>
      </c>
      <c r="S2457">
        <v>15000000</v>
      </c>
      <c r="T2457">
        <v>2013</v>
      </c>
      <c r="U2457">
        <v>5.3</v>
      </c>
      <c r="V2457" s="3">
        <f t="shared" si="142"/>
        <v>-5.8761659999999996</v>
      </c>
      <c r="W2457" s="3"/>
    </row>
    <row r="2458" spans="1:23" x14ac:dyDescent="0.3">
      <c r="A2458" t="s">
        <v>9</v>
      </c>
      <c r="B2458" t="s">
        <v>752</v>
      </c>
      <c r="C2458">
        <v>97</v>
      </c>
      <c r="D2458">
        <v>117560</v>
      </c>
      <c r="E2458" s="3">
        <f t="shared" si="140"/>
        <v>0.11756</v>
      </c>
      <c r="F2458" t="s">
        <v>356</v>
      </c>
      <c r="G2458" t="s">
        <v>1788</v>
      </c>
      <c r="N2458" t="s">
        <v>4254</v>
      </c>
      <c r="O2458" t="s">
        <v>12</v>
      </c>
      <c r="P2458" t="s">
        <v>13</v>
      </c>
      <c r="Q2458" t="s">
        <v>90</v>
      </c>
      <c r="R2458" s="3">
        <f t="shared" si="141"/>
        <v>6</v>
      </c>
      <c r="S2458">
        <v>6000000</v>
      </c>
      <c r="T2458">
        <v>2006</v>
      </c>
      <c r="U2458">
        <v>6.2</v>
      </c>
      <c r="V2458" s="3">
        <f t="shared" si="142"/>
        <v>-5.8824399999999999</v>
      </c>
      <c r="W2458" s="3"/>
    </row>
    <row r="2459" spans="1:23" x14ac:dyDescent="0.3">
      <c r="A2459" t="s">
        <v>9</v>
      </c>
      <c r="B2459" t="s">
        <v>971</v>
      </c>
      <c r="C2459">
        <v>96</v>
      </c>
      <c r="D2459">
        <v>115862</v>
      </c>
      <c r="E2459" s="3">
        <f t="shared" si="140"/>
        <v>0.11586200000000001</v>
      </c>
      <c r="F2459" t="s">
        <v>356</v>
      </c>
      <c r="G2459" t="s">
        <v>1788</v>
      </c>
      <c r="N2459" t="s">
        <v>4255</v>
      </c>
      <c r="O2459" t="s">
        <v>12</v>
      </c>
      <c r="P2459" t="s">
        <v>13</v>
      </c>
      <c r="Q2459" t="s">
        <v>90</v>
      </c>
      <c r="R2459" s="3">
        <f t="shared" si="141"/>
        <v>6</v>
      </c>
      <c r="S2459">
        <v>6000000</v>
      </c>
      <c r="T2459">
        <v>2009</v>
      </c>
      <c r="U2459">
        <v>6.7</v>
      </c>
      <c r="V2459" s="3">
        <f t="shared" si="142"/>
        <v>-5.8841380000000001</v>
      </c>
      <c r="W2459" s="3"/>
    </row>
    <row r="2460" spans="1:23" x14ac:dyDescent="0.3">
      <c r="A2460" t="s">
        <v>9</v>
      </c>
      <c r="B2460" t="s">
        <v>338</v>
      </c>
      <c r="C2460">
        <v>118</v>
      </c>
      <c r="D2460">
        <v>9059588</v>
      </c>
      <c r="E2460" s="3">
        <f t="shared" si="140"/>
        <v>9.0595879999999998</v>
      </c>
      <c r="F2460" t="s">
        <v>1792</v>
      </c>
      <c r="G2460" t="s">
        <v>356</v>
      </c>
      <c r="H2460" t="s">
        <v>1788</v>
      </c>
      <c r="I2460" t="s">
        <v>918</v>
      </c>
      <c r="N2460" t="s">
        <v>4256</v>
      </c>
      <c r="O2460" t="s">
        <v>12</v>
      </c>
      <c r="P2460" t="s">
        <v>13</v>
      </c>
      <c r="Q2460" t="s">
        <v>90</v>
      </c>
      <c r="R2460" s="3">
        <f t="shared" si="141"/>
        <v>15</v>
      </c>
      <c r="S2460">
        <v>15000000</v>
      </c>
      <c r="T2460">
        <v>2002</v>
      </c>
      <c r="U2460">
        <v>6.6</v>
      </c>
      <c r="V2460" s="3">
        <f t="shared" si="142"/>
        <v>-5.9404120000000002</v>
      </c>
      <c r="W2460" s="3"/>
    </row>
    <row r="2461" spans="1:23" x14ac:dyDescent="0.3">
      <c r="A2461" t="s">
        <v>9</v>
      </c>
      <c r="B2461" t="s">
        <v>1147</v>
      </c>
      <c r="C2461">
        <v>107</v>
      </c>
      <c r="D2461">
        <v>54606</v>
      </c>
      <c r="E2461" s="3">
        <f t="shared" si="140"/>
        <v>5.4606000000000002E-2</v>
      </c>
      <c r="F2461" t="s">
        <v>205</v>
      </c>
      <c r="G2461" t="s">
        <v>1792</v>
      </c>
      <c r="H2461" t="s">
        <v>1788</v>
      </c>
      <c r="N2461" t="s">
        <v>4257</v>
      </c>
      <c r="O2461" t="s">
        <v>12</v>
      </c>
      <c r="P2461" t="s">
        <v>17</v>
      </c>
      <c r="Q2461" t="s">
        <v>14</v>
      </c>
      <c r="R2461" s="3">
        <f t="shared" si="141"/>
        <v>6</v>
      </c>
      <c r="S2461">
        <v>6000000</v>
      </c>
      <c r="T2461">
        <v>2001</v>
      </c>
      <c r="U2461">
        <v>6.2</v>
      </c>
      <c r="V2461" s="3">
        <f t="shared" si="142"/>
        <v>-5.9453940000000003</v>
      </c>
      <c r="W2461" s="3"/>
    </row>
    <row r="2462" spans="1:23" x14ac:dyDescent="0.3">
      <c r="A2462" t="s">
        <v>9</v>
      </c>
      <c r="B2462" t="s">
        <v>781</v>
      </c>
      <c r="C2462">
        <v>106</v>
      </c>
      <c r="D2462">
        <v>24048000</v>
      </c>
      <c r="E2462" s="3">
        <f t="shared" si="140"/>
        <v>24.047999999999998</v>
      </c>
      <c r="F2462" t="s">
        <v>171</v>
      </c>
      <c r="G2462" t="s">
        <v>1792</v>
      </c>
      <c r="H2462" t="s">
        <v>1787</v>
      </c>
      <c r="I2462" t="s">
        <v>918</v>
      </c>
      <c r="N2462" t="s">
        <v>4258</v>
      </c>
      <c r="O2462" t="s">
        <v>12</v>
      </c>
      <c r="P2462" t="s">
        <v>13</v>
      </c>
      <c r="Q2462" t="s">
        <v>90</v>
      </c>
      <c r="R2462" s="3">
        <f t="shared" si="141"/>
        <v>30</v>
      </c>
      <c r="S2462">
        <v>30000000</v>
      </c>
      <c r="T2462">
        <v>1995</v>
      </c>
      <c r="U2462">
        <v>5.5</v>
      </c>
      <c r="V2462" s="3">
        <f t="shared" si="142"/>
        <v>-5.9520000000000017</v>
      </c>
      <c r="W2462" s="3"/>
    </row>
    <row r="2463" spans="1:23" x14ac:dyDescent="0.3">
      <c r="A2463" t="s">
        <v>9</v>
      </c>
      <c r="B2463" t="s">
        <v>537</v>
      </c>
      <c r="C2463">
        <v>91</v>
      </c>
      <c r="D2463">
        <v>1040879</v>
      </c>
      <c r="E2463" s="3">
        <f t="shared" si="140"/>
        <v>1.0408790000000001</v>
      </c>
      <c r="F2463" t="s">
        <v>205</v>
      </c>
      <c r="G2463" t="s">
        <v>1792</v>
      </c>
      <c r="H2463" t="s">
        <v>356</v>
      </c>
      <c r="N2463" t="s">
        <v>4259</v>
      </c>
      <c r="O2463" t="s">
        <v>12</v>
      </c>
      <c r="P2463" t="s">
        <v>13</v>
      </c>
      <c r="Q2463" t="s">
        <v>90</v>
      </c>
      <c r="R2463" s="3">
        <f t="shared" si="141"/>
        <v>7</v>
      </c>
      <c r="S2463">
        <v>7000000</v>
      </c>
      <c r="T2463">
        <v>1996</v>
      </c>
      <c r="U2463">
        <v>7.1</v>
      </c>
      <c r="V2463" s="3">
        <f t="shared" si="142"/>
        <v>-5.9591209999999997</v>
      </c>
      <c r="W2463" s="3"/>
    </row>
    <row r="2464" spans="1:23" x14ac:dyDescent="0.3">
      <c r="A2464" t="s">
        <v>9</v>
      </c>
      <c r="B2464" t="s">
        <v>1459</v>
      </c>
      <c r="C2464">
        <v>85</v>
      </c>
      <c r="D2464">
        <v>36497</v>
      </c>
      <c r="E2464" s="3">
        <f t="shared" si="140"/>
        <v>3.6497000000000002E-2</v>
      </c>
      <c r="F2464" t="s">
        <v>205</v>
      </c>
      <c r="N2464" t="s">
        <v>4260</v>
      </c>
      <c r="O2464" t="s">
        <v>12</v>
      </c>
      <c r="P2464" t="s">
        <v>13</v>
      </c>
      <c r="Q2464" t="s">
        <v>90</v>
      </c>
      <c r="R2464" s="3">
        <f t="shared" si="141"/>
        <v>6</v>
      </c>
      <c r="S2464">
        <v>6000000</v>
      </c>
      <c r="T2464">
        <v>2008</v>
      </c>
      <c r="U2464">
        <v>4.7</v>
      </c>
      <c r="V2464" s="3">
        <f t="shared" si="142"/>
        <v>-5.9635030000000002</v>
      </c>
      <c r="W2464" s="3"/>
    </row>
    <row r="2465" spans="1:23" x14ac:dyDescent="0.3">
      <c r="A2465" t="s">
        <v>9</v>
      </c>
      <c r="B2465" t="s">
        <v>347</v>
      </c>
      <c r="C2465">
        <v>103</v>
      </c>
      <c r="D2465">
        <v>37035515</v>
      </c>
      <c r="E2465" s="3">
        <f t="shared" si="140"/>
        <v>37.035514999999997</v>
      </c>
      <c r="F2465" t="s">
        <v>205</v>
      </c>
      <c r="G2465" t="s">
        <v>356</v>
      </c>
      <c r="N2465" t="s">
        <v>4261</v>
      </c>
      <c r="O2465" t="s">
        <v>12</v>
      </c>
      <c r="P2465" t="s">
        <v>13</v>
      </c>
      <c r="Q2465" t="s">
        <v>14</v>
      </c>
      <c r="R2465" s="3">
        <f t="shared" si="141"/>
        <v>43</v>
      </c>
      <c r="S2465">
        <v>43000000</v>
      </c>
      <c r="T2465">
        <v>2000</v>
      </c>
      <c r="U2465">
        <v>6</v>
      </c>
      <c r="V2465" s="3">
        <f t="shared" si="142"/>
        <v>-5.9644850000000034</v>
      </c>
      <c r="W2465" s="3"/>
    </row>
    <row r="2466" spans="1:23" x14ac:dyDescent="0.3">
      <c r="A2466" t="s">
        <v>111</v>
      </c>
      <c r="B2466" t="s">
        <v>1156</v>
      </c>
      <c r="C2466">
        <v>145</v>
      </c>
      <c r="D2466">
        <v>26435</v>
      </c>
      <c r="E2466" s="3">
        <f t="shared" si="140"/>
        <v>2.6435E-2</v>
      </c>
      <c r="F2466" t="s">
        <v>356</v>
      </c>
      <c r="G2466" t="s">
        <v>1787</v>
      </c>
      <c r="N2466" t="s">
        <v>4262</v>
      </c>
      <c r="O2466" t="s">
        <v>811</v>
      </c>
      <c r="P2466" t="s">
        <v>113</v>
      </c>
      <c r="Q2466" t="s">
        <v>482</v>
      </c>
      <c r="R2466" s="3">
        <f t="shared" si="141"/>
        <v>6</v>
      </c>
      <c r="S2466">
        <v>6000000</v>
      </c>
      <c r="T2466">
        <v>1927</v>
      </c>
      <c r="U2466">
        <v>8.3000000000000007</v>
      </c>
      <c r="V2466" s="3">
        <f t="shared" si="142"/>
        <v>-5.9735649999999998</v>
      </c>
      <c r="W2466" s="3"/>
    </row>
    <row r="2467" spans="1:23" x14ac:dyDescent="0.3">
      <c r="A2467" t="s">
        <v>9</v>
      </c>
      <c r="B2467" t="s">
        <v>1752</v>
      </c>
      <c r="C2467">
        <v>89</v>
      </c>
      <c r="D2467">
        <v>12843</v>
      </c>
      <c r="E2467" s="3">
        <f t="shared" si="140"/>
        <v>1.2843E-2</v>
      </c>
      <c r="F2467" t="s">
        <v>620</v>
      </c>
      <c r="G2467" t="s">
        <v>918</v>
      </c>
      <c r="N2467" t="s">
        <v>4263</v>
      </c>
      <c r="O2467" t="s">
        <v>12</v>
      </c>
      <c r="P2467" t="s">
        <v>184</v>
      </c>
      <c r="Q2467" t="s">
        <v>482</v>
      </c>
      <c r="R2467" s="3">
        <f t="shared" si="141"/>
        <v>6</v>
      </c>
      <c r="S2467">
        <v>6000000</v>
      </c>
      <c r="T2467">
        <v>2012</v>
      </c>
      <c r="U2467">
        <v>6.1</v>
      </c>
      <c r="V2467" s="3">
        <f t="shared" si="142"/>
        <v>-5.9871569999999998</v>
      </c>
      <c r="W2467" s="3"/>
    </row>
    <row r="2468" spans="1:23" x14ac:dyDescent="0.3">
      <c r="A2468" t="s">
        <v>9</v>
      </c>
      <c r="B2468" t="s">
        <v>1367</v>
      </c>
      <c r="C2468">
        <v>126</v>
      </c>
      <c r="D2468">
        <v>1997807</v>
      </c>
      <c r="E2468" s="3">
        <f t="shared" si="140"/>
        <v>1.9978070000000001</v>
      </c>
      <c r="F2468" t="s">
        <v>134</v>
      </c>
      <c r="G2468" t="s">
        <v>356</v>
      </c>
      <c r="H2468" t="s">
        <v>918</v>
      </c>
      <c r="N2468" t="s">
        <v>4264</v>
      </c>
      <c r="O2468" t="s">
        <v>12</v>
      </c>
      <c r="P2468" t="s">
        <v>13</v>
      </c>
      <c r="Q2468" t="s">
        <v>90</v>
      </c>
      <c r="R2468" s="3">
        <f t="shared" si="141"/>
        <v>8</v>
      </c>
      <c r="S2468">
        <v>8000000</v>
      </c>
      <c r="T2468">
        <v>1999</v>
      </c>
      <c r="U2468">
        <v>7.1</v>
      </c>
      <c r="V2468" s="3">
        <f t="shared" si="142"/>
        <v>-6.0021930000000001</v>
      </c>
      <c r="W2468" s="3"/>
    </row>
    <row r="2469" spans="1:23" x14ac:dyDescent="0.3">
      <c r="A2469" t="s">
        <v>9</v>
      </c>
      <c r="B2469" t="s">
        <v>706</v>
      </c>
      <c r="C2469">
        <v>109</v>
      </c>
      <c r="D2469">
        <v>28995450</v>
      </c>
      <c r="E2469" s="3">
        <f t="shared" si="140"/>
        <v>28.995450000000002</v>
      </c>
      <c r="F2469" t="s">
        <v>205</v>
      </c>
      <c r="G2469" t="s">
        <v>1789</v>
      </c>
      <c r="H2469" t="s">
        <v>1786</v>
      </c>
      <c r="N2469" t="s">
        <v>4265</v>
      </c>
      <c r="O2469" t="s">
        <v>12</v>
      </c>
      <c r="P2469" t="s">
        <v>17</v>
      </c>
      <c r="Q2469" t="s">
        <v>24</v>
      </c>
      <c r="R2469" s="3">
        <f t="shared" si="141"/>
        <v>35</v>
      </c>
      <c r="S2469">
        <v>35000000</v>
      </c>
      <c r="T2469">
        <v>2010</v>
      </c>
      <c r="U2469">
        <v>6.1</v>
      </c>
      <c r="V2469" s="3">
        <f t="shared" si="142"/>
        <v>-6.0045499999999983</v>
      </c>
      <c r="W2469" s="3"/>
    </row>
    <row r="2470" spans="1:23" x14ac:dyDescent="0.3">
      <c r="A2470" t="s">
        <v>9</v>
      </c>
      <c r="B2470" t="s">
        <v>984</v>
      </c>
      <c r="C2470">
        <v>117</v>
      </c>
      <c r="D2470">
        <v>13987482</v>
      </c>
      <c r="E2470" s="3">
        <f t="shared" si="140"/>
        <v>13.987482</v>
      </c>
      <c r="F2470" t="s">
        <v>205</v>
      </c>
      <c r="G2470" t="s">
        <v>1788</v>
      </c>
      <c r="N2470" t="s">
        <v>4266</v>
      </c>
      <c r="O2470" t="s">
        <v>12</v>
      </c>
      <c r="P2470" t="s">
        <v>13</v>
      </c>
      <c r="Q2470" t="s">
        <v>90</v>
      </c>
      <c r="R2470" s="3">
        <f t="shared" si="141"/>
        <v>20</v>
      </c>
      <c r="S2470">
        <v>20000000</v>
      </c>
      <c r="T2470">
        <v>2011</v>
      </c>
      <c r="U2470">
        <v>6</v>
      </c>
      <c r="V2470" s="3">
        <f t="shared" si="142"/>
        <v>-6.012518</v>
      </c>
      <c r="W2470" s="3"/>
    </row>
    <row r="2471" spans="1:23" x14ac:dyDescent="0.3">
      <c r="A2471" t="s">
        <v>9</v>
      </c>
      <c r="B2471" t="s">
        <v>1180</v>
      </c>
      <c r="C2471">
        <v>95</v>
      </c>
      <c r="D2471">
        <v>2955039</v>
      </c>
      <c r="E2471" s="3">
        <f t="shared" si="140"/>
        <v>2.9550390000000002</v>
      </c>
      <c r="F2471" t="s">
        <v>1793</v>
      </c>
      <c r="G2471" t="s">
        <v>356</v>
      </c>
      <c r="H2471" t="s">
        <v>1797</v>
      </c>
      <c r="N2471" t="s">
        <v>4267</v>
      </c>
      <c r="O2471" t="s">
        <v>12</v>
      </c>
      <c r="P2471" t="s">
        <v>13</v>
      </c>
      <c r="Q2471" t="s">
        <v>14</v>
      </c>
      <c r="R2471" s="3">
        <f t="shared" si="141"/>
        <v>9</v>
      </c>
      <c r="S2471">
        <v>9000000</v>
      </c>
      <c r="T2471">
        <v>2007</v>
      </c>
      <c r="U2471">
        <v>6.2</v>
      </c>
      <c r="V2471" s="3">
        <f t="shared" si="142"/>
        <v>-6.0449609999999998</v>
      </c>
      <c r="W2471" s="3"/>
    </row>
    <row r="2472" spans="1:23" x14ac:dyDescent="0.3">
      <c r="A2472" t="s">
        <v>9</v>
      </c>
      <c r="B2472" t="s">
        <v>376</v>
      </c>
      <c r="C2472">
        <v>106</v>
      </c>
      <c r="D2472">
        <v>5949693</v>
      </c>
      <c r="E2472" s="3">
        <f t="shared" si="140"/>
        <v>5.9496929999999999</v>
      </c>
      <c r="F2472" t="s">
        <v>205</v>
      </c>
      <c r="G2472" t="s">
        <v>356</v>
      </c>
      <c r="H2472" t="s">
        <v>1788</v>
      </c>
      <c r="N2472" t="s">
        <v>4268</v>
      </c>
      <c r="O2472" t="s">
        <v>12</v>
      </c>
      <c r="P2472" t="s">
        <v>13</v>
      </c>
      <c r="Q2472" t="s">
        <v>14</v>
      </c>
      <c r="R2472" s="3">
        <f t="shared" si="141"/>
        <v>12</v>
      </c>
      <c r="S2472">
        <v>12000000</v>
      </c>
      <c r="T2472">
        <v>2007</v>
      </c>
      <c r="U2472">
        <v>7.4</v>
      </c>
      <c r="V2472" s="3">
        <f t="shared" si="142"/>
        <v>-6.0503070000000001</v>
      </c>
      <c r="W2472" s="3"/>
    </row>
    <row r="2473" spans="1:23" x14ac:dyDescent="0.3">
      <c r="A2473" t="s">
        <v>9</v>
      </c>
      <c r="B2473" t="s">
        <v>227</v>
      </c>
      <c r="C2473">
        <v>110</v>
      </c>
      <c r="D2473">
        <v>33927476</v>
      </c>
      <c r="E2473" s="3">
        <f t="shared" si="140"/>
        <v>33.927475999999999</v>
      </c>
      <c r="F2473" t="s">
        <v>620</v>
      </c>
      <c r="G2473" t="s">
        <v>1796</v>
      </c>
      <c r="H2473" t="s">
        <v>1787</v>
      </c>
      <c r="I2473" t="s">
        <v>918</v>
      </c>
      <c r="N2473" t="s">
        <v>4269</v>
      </c>
      <c r="O2473" t="s">
        <v>12</v>
      </c>
      <c r="P2473" t="s">
        <v>17</v>
      </c>
      <c r="Q2473" t="s">
        <v>90</v>
      </c>
      <c r="R2473" s="3">
        <f t="shared" si="141"/>
        <v>40</v>
      </c>
      <c r="S2473">
        <v>40000000</v>
      </c>
      <c r="T2473">
        <v>1997</v>
      </c>
      <c r="U2473">
        <v>5.7</v>
      </c>
      <c r="V2473" s="3">
        <f t="shared" si="142"/>
        <v>-6.0725240000000014</v>
      </c>
      <c r="W2473" s="3"/>
    </row>
    <row r="2474" spans="1:23" x14ac:dyDescent="0.3">
      <c r="A2474" t="s">
        <v>9</v>
      </c>
      <c r="B2474" t="s">
        <v>1337</v>
      </c>
      <c r="C2474">
        <v>83</v>
      </c>
      <c r="D2474">
        <v>126247</v>
      </c>
      <c r="E2474" s="3">
        <f t="shared" si="140"/>
        <v>0.126247</v>
      </c>
      <c r="F2474" t="s">
        <v>205</v>
      </c>
      <c r="G2474" t="s">
        <v>1792</v>
      </c>
      <c r="N2474" t="s">
        <v>4270</v>
      </c>
      <c r="O2474" t="s">
        <v>12</v>
      </c>
      <c r="P2474" t="s">
        <v>13</v>
      </c>
      <c r="Q2474" t="s">
        <v>24</v>
      </c>
      <c r="R2474" s="3">
        <f t="shared" si="141"/>
        <v>6.2</v>
      </c>
      <c r="S2474">
        <v>6200000</v>
      </c>
      <c r="T2474">
        <v>1994</v>
      </c>
      <c r="U2474">
        <v>3.3</v>
      </c>
      <c r="V2474" s="3">
        <f t="shared" si="142"/>
        <v>-6.073753</v>
      </c>
      <c r="W2474" s="3"/>
    </row>
    <row r="2475" spans="1:23" x14ac:dyDescent="0.3">
      <c r="A2475" t="s">
        <v>9</v>
      </c>
      <c r="B2475" t="s">
        <v>869</v>
      </c>
      <c r="C2475">
        <v>113</v>
      </c>
      <c r="D2475">
        <v>1094798</v>
      </c>
      <c r="E2475" s="3">
        <f t="shared" si="140"/>
        <v>1.0947979999999999</v>
      </c>
      <c r="F2475" t="s">
        <v>1793</v>
      </c>
      <c r="G2475" t="s">
        <v>205</v>
      </c>
      <c r="H2475" t="s">
        <v>356</v>
      </c>
      <c r="I2475" t="s">
        <v>1794</v>
      </c>
      <c r="N2475" t="s">
        <v>4271</v>
      </c>
      <c r="O2475" t="s">
        <v>12</v>
      </c>
      <c r="P2475" t="s">
        <v>17</v>
      </c>
      <c r="Q2475" t="s">
        <v>90</v>
      </c>
      <c r="R2475" s="3">
        <f t="shared" si="141"/>
        <v>7.2</v>
      </c>
      <c r="S2475">
        <v>7200000</v>
      </c>
      <c r="T2475">
        <v>2010</v>
      </c>
      <c r="U2475">
        <v>7.2</v>
      </c>
      <c r="V2475" s="3">
        <f t="shared" si="142"/>
        <v>-6.1052020000000002</v>
      </c>
      <c r="W2475" s="3"/>
    </row>
    <row r="2476" spans="1:23" x14ac:dyDescent="0.3">
      <c r="A2476" t="s">
        <v>9</v>
      </c>
      <c r="B2476" t="s">
        <v>634</v>
      </c>
      <c r="C2476">
        <v>102</v>
      </c>
      <c r="D2476">
        <v>33864342</v>
      </c>
      <c r="E2476" s="3">
        <f t="shared" si="140"/>
        <v>33.864342000000001</v>
      </c>
      <c r="F2476" t="s">
        <v>205</v>
      </c>
      <c r="G2476" t="s">
        <v>1792</v>
      </c>
      <c r="H2476" t="s">
        <v>1788</v>
      </c>
      <c r="N2476" t="s">
        <v>4272</v>
      </c>
      <c r="O2476" t="s">
        <v>12</v>
      </c>
      <c r="P2476" t="s">
        <v>17</v>
      </c>
      <c r="Q2476" t="s">
        <v>14</v>
      </c>
      <c r="R2476" s="3">
        <f t="shared" si="141"/>
        <v>40</v>
      </c>
      <c r="S2476">
        <v>40000000</v>
      </c>
      <c r="T2476">
        <v>1999</v>
      </c>
      <c r="U2476">
        <v>5.8</v>
      </c>
      <c r="V2476" s="3">
        <f t="shared" si="142"/>
        <v>-6.1356579999999994</v>
      </c>
      <c r="W2476" s="3"/>
    </row>
    <row r="2477" spans="1:23" x14ac:dyDescent="0.3">
      <c r="A2477" t="s">
        <v>9</v>
      </c>
      <c r="B2477" t="s">
        <v>573</v>
      </c>
      <c r="C2477">
        <v>90</v>
      </c>
      <c r="D2477">
        <v>18860403</v>
      </c>
      <c r="E2477" s="3">
        <f t="shared" si="140"/>
        <v>18.860403000000002</v>
      </c>
      <c r="F2477" t="s">
        <v>620</v>
      </c>
      <c r="G2477" t="s">
        <v>918</v>
      </c>
      <c r="N2477" t="s">
        <v>4273</v>
      </c>
      <c r="O2477" t="s">
        <v>12</v>
      </c>
      <c r="P2477" t="s">
        <v>13</v>
      </c>
      <c r="Q2477" t="s">
        <v>14</v>
      </c>
      <c r="R2477" s="3">
        <f t="shared" si="141"/>
        <v>25</v>
      </c>
      <c r="S2477">
        <v>25000000</v>
      </c>
      <c r="T2477">
        <v>2011</v>
      </c>
      <c r="U2477">
        <v>4</v>
      </c>
      <c r="V2477" s="3">
        <f t="shared" si="142"/>
        <v>-6.1395969999999984</v>
      </c>
      <c r="W2477" s="3"/>
    </row>
    <row r="2478" spans="1:23" x14ac:dyDescent="0.3">
      <c r="A2478" t="s">
        <v>9</v>
      </c>
      <c r="B2478" t="s">
        <v>890</v>
      </c>
      <c r="C2478">
        <v>105</v>
      </c>
      <c r="D2478">
        <v>13854000</v>
      </c>
      <c r="E2478" s="3">
        <f t="shared" si="140"/>
        <v>13.853999999999999</v>
      </c>
      <c r="F2478" t="s">
        <v>205</v>
      </c>
      <c r="G2478" t="s">
        <v>1788</v>
      </c>
      <c r="H2478" t="s">
        <v>1787</v>
      </c>
      <c r="N2478" t="s">
        <v>4274</v>
      </c>
      <c r="O2478" t="s">
        <v>12</v>
      </c>
      <c r="P2478" t="s">
        <v>13</v>
      </c>
      <c r="Q2478" t="s">
        <v>14</v>
      </c>
      <c r="R2478" s="3">
        <f t="shared" si="141"/>
        <v>20</v>
      </c>
      <c r="S2478">
        <v>20000000</v>
      </c>
      <c r="T2478">
        <v>1988</v>
      </c>
      <c r="U2478">
        <v>5.2</v>
      </c>
      <c r="V2478" s="3">
        <f t="shared" si="142"/>
        <v>-6.1460000000000008</v>
      </c>
      <c r="W2478" s="3"/>
    </row>
    <row r="2479" spans="1:23" x14ac:dyDescent="0.3">
      <c r="A2479" t="s">
        <v>9</v>
      </c>
      <c r="B2479" t="s">
        <v>1275</v>
      </c>
      <c r="C2479">
        <v>86</v>
      </c>
      <c r="D2479">
        <v>4814244</v>
      </c>
      <c r="E2479" s="3">
        <f t="shared" si="140"/>
        <v>4.8142440000000004</v>
      </c>
      <c r="F2479" t="s">
        <v>205</v>
      </c>
      <c r="G2479" t="s">
        <v>1788</v>
      </c>
      <c r="N2479" t="s">
        <v>4275</v>
      </c>
      <c r="O2479" t="s">
        <v>12</v>
      </c>
      <c r="P2479" t="s">
        <v>49</v>
      </c>
      <c r="Q2479" t="s">
        <v>90</v>
      </c>
      <c r="R2479" s="3">
        <f t="shared" si="141"/>
        <v>11</v>
      </c>
      <c r="S2479">
        <v>11000000</v>
      </c>
      <c r="T2479">
        <v>2002</v>
      </c>
      <c r="U2479">
        <v>5.3</v>
      </c>
      <c r="V2479" s="3">
        <f t="shared" si="142"/>
        <v>-6.1857559999999996</v>
      </c>
      <c r="W2479" s="3"/>
    </row>
    <row r="2480" spans="1:23" x14ac:dyDescent="0.3">
      <c r="A2480" t="s">
        <v>9</v>
      </c>
      <c r="B2480" t="s">
        <v>282</v>
      </c>
      <c r="C2480">
        <v>94</v>
      </c>
      <c r="D2480">
        <v>13801755</v>
      </c>
      <c r="E2480" s="3">
        <f t="shared" si="140"/>
        <v>13.801755</v>
      </c>
      <c r="F2480" t="s">
        <v>171</v>
      </c>
      <c r="G2480" t="s">
        <v>205</v>
      </c>
      <c r="H2480" t="s">
        <v>1792</v>
      </c>
      <c r="I2480" t="s">
        <v>918</v>
      </c>
      <c r="N2480" t="s">
        <v>4276</v>
      </c>
      <c r="O2480" t="s">
        <v>12</v>
      </c>
      <c r="P2480" t="s">
        <v>13</v>
      </c>
      <c r="Q2480" t="s">
        <v>24</v>
      </c>
      <c r="R2480" s="3">
        <f t="shared" si="141"/>
        <v>20</v>
      </c>
      <c r="S2480">
        <v>20000000</v>
      </c>
      <c r="T2480">
        <v>1997</v>
      </c>
      <c r="U2480">
        <v>6.6</v>
      </c>
      <c r="V2480" s="3">
        <f t="shared" si="142"/>
        <v>-6.198245</v>
      </c>
      <c r="W2480" s="3"/>
    </row>
    <row r="2481" spans="1:23" x14ac:dyDescent="0.3">
      <c r="A2481" t="s">
        <v>9</v>
      </c>
      <c r="B2481" t="s">
        <v>492</v>
      </c>
      <c r="C2481">
        <v>104</v>
      </c>
      <c r="D2481">
        <v>1789892</v>
      </c>
      <c r="E2481" s="3">
        <f t="shared" si="140"/>
        <v>1.789892</v>
      </c>
      <c r="F2481" t="s">
        <v>205</v>
      </c>
      <c r="G2481" t="s">
        <v>1792</v>
      </c>
      <c r="N2481" t="s">
        <v>4277</v>
      </c>
      <c r="O2481" t="s">
        <v>12</v>
      </c>
      <c r="P2481" t="s">
        <v>113</v>
      </c>
      <c r="Q2481" t="s">
        <v>90</v>
      </c>
      <c r="R2481" s="3">
        <f t="shared" si="141"/>
        <v>8</v>
      </c>
      <c r="S2481">
        <v>8000000</v>
      </c>
      <c r="T2481">
        <v>1998</v>
      </c>
      <c r="U2481">
        <v>6.6</v>
      </c>
      <c r="V2481" s="3">
        <f t="shared" si="142"/>
        <v>-6.210108</v>
      </c>
      <c r="W2481" s="3"/>
    </row>
    <row r="2482" spans="1:23" x14ac:dyDescent="0.3">
      <c r="A2482" t="s">
        <v>9</v>
      </c>
      <c r="B2482" t="s">
        <v>172</v>
      </c>
      <c r="C2482">
        <v>119</v>
      </c>
      <c r="D2482">
        <v>53789313</v>
      </c>
      <c r="E2482" s="3">
        <f t="shared" si="140"/>
        <v>53.789313</v>
      </c>
      <c r="F2482" t="s">
        <v>171</v>
      </c>
      <c r="G2482" t="s">
        <v>1796</v>
      </c>
      <c r="H2482" t="s">
        <v>1787</v>
      </c>
      <c r="I2482" t="s">
        <v>918</v>
      </c>
      <c r="N2482" t="s">
        <v>4278</v>
      </c>
      <c r="O2482" t="s">
        <v>12</v>
      </c>
      <c r="P2482" t="s">
        <v>13</v>
      </c>
      <c r="Q2482" t="s">
        <v>14</v>
      </c>
      <c r="R2482" s="3">
        <f t="shared" si="141"/>
        <v>60</v>
      </c>
      <c r="S2482">
        <v>60000000</v>
      </c>
      <c r="T2482">
        <v>2003</v>
      </c>
      <c r="U2482">
        <v>6.3</v>
      </c>
      <c r="V2482" s="3">
        <f t="shared" si="142"/>
        <v>-6.2106870000000001</v>
      </c>
      <c r="W2482" s="3"/>
    </row>
    <row r="2483" spans="1:23" x14ac:dyDescent="0.3">
      <c r="A2483" t="s">
        <v>9</v>
      </c>
      <c r="B2483" t="s">
        <v>163</v>
      </c>
      <c r="C2483">
        <v>118</v>
      </c>
      <c r="D2483">
        <v>88761720</v>
      </c>
      <c r="E2483" s="3">
        <f t="shared" si="140"/>
        <v>88.761719999999997</v>
      </c>
      <c r="F2483" t="s">
        <v>134</v>
      </c>
      <c r="G2483" t="s">
        <v>1789</v>
      </c>
      <c r="H2483" t="s">
        <v>1786</v>
      </c>
      <c r="N2483" t="s">
        <v>4279</v>
      </c>
      <c r="O2483" t="s">
        <v>12</v>
      </c>
      <c r="P2483" t="s">
        <v>17</v>
      </c>
      <c r="Q2483" t="s">
        <v>24</v>
      </c>
      <c r="R2483" s="3">
        <f t="shared" si="141"/>
        <v>95</v>
      </c>
      <c r="S2483">
        <v>95000000</v>
      </c>
      <c r="T2483">
        <v>2010</v>
      </c>
      <c r="U2483">
        <v>5.9</v>
      </c>
      <c r="V2483" s="3">
        <f t="shared" si="142"/>
        <v>-6.2382800000000032</v>
      </c>
      <c r="W2483" s="3"/>
    </row>
    <row r="2484" spans="1:23" x14ac:dyDescent="0.3">
      <c r="A2484" t="s">
        <v>9</v>
      </c>
      <c r="B2484" t="s">
        <v>1142</v>
      </c>
      <c r="C2484">
        <v>94</v>
      </c>
      <c r="D2484">
        <v>8735529</v>
      </c>
      <c r="E2484" s="3">
        <f t="shared" si="140"/>
        <v>8.7355289999999997</v>
      </c>
      <c r="F2484" t="s">
        <v>205</v>
      </c>
      <c r="G2484" t="s">
        <v>356</v>
      </c>
      <c r="H2484" t="s">
        <v>1788</v>
      </c>
      <c r="N2484" t="s">
        <v>4280</v>
      </c>
      <c r="O2484" t="s">
        <v>12</v>
      </c>
      <c r="P2484" t="s">
        <v>13</v>
      </c>
      <c r="Q2484" t="s">
        <v>14</v>
      </c>
      <c r="R2484" s="3">
        <f t="shared" si="141"/>
        <v>15</v>
      </c>
      <c r="S2484">
        <v>15000000</v>
      </c>
      <c r="T2484">
        <v>2000</v>
      </c>
      <c r="U2484">
        <v>5.5</v>
      </c>
      <c r="V2484" s="3">
        <f t="shared" si="142"/>
        <v>-6.2644710000000003</v>
      </c>
      <c r="W2484" s="3"/>
    </row>
    <row r="2485" spans="1:23" x14ac:dyDescent="0.3">
      <c r="A2485" t="s">
        <v>9</v>
      </c>
      <c r="B2485" t="s">
        <v>362</v>
      </c>
      <c r="C2485">
        <v>101</v>
      </c>
      <c r="D2485">
        <v>28687835</v>
      </c>
      <c r="E2485" s="3">
        <f t="shared" si="140"/>
        <v>28.687835</v>
      </c>
      <c r="F2485" t="s">
        <v>1792</v>
      </c>
      <c r="G2485" t="s">
        <v>356</v>
      </c>
      <c r="H2485" t="s">
        <v>918</v>
      </c>
      <c r="N2485" t="s">
        <v>4281</v>
      </c>
      <c r="O2485" t="s">
        <v>12</v>
      </c>
      <c r="P2485" t="s">
        <v>13</v>
      </c>
      <c r="Q2485" t="s">
        <v>90</v>
      </c>
      <c r="R2485" s="3">
        <f t="shared" si="141"/>
        <v>35</v>
      </c>
      <c r="S2485">
        <v>35000000</v>
      </c>
      <c r="T2485">
        <v>2008</v>
      </c>
      <c r="U2485">
        <v>6.2</v>
      </c>
      <c r="V2485" s="3">
        <f t="shared" si="142"/>
        <v>-6.3121650000000002</v>
      </c>
      <c r="W2485" s="3"/>
    </row>
    <row r="2486" spans="1:23" x14ac:dyDescent="0.3">
      <c r="A2486" t="s">
        <v>9</v>
      </c>
      <c r="B2486" t="s">
        <v>868</v>
      </c>
      <c r="C2486">
        <v>101</v>
      </c>
      <c r="D2486">
        <v>13650738</v>
      </c>
      <c r="E2486" s="3">
        <f t="shared" si="140"/>
        <v>13.650738</v>
      </c>
      <c r="F2486" t="s">
        <v>205</v>
      </c>
      <c r="G2486" t="s">
        <v>356</v>
      </c>
      <c r="N2486" t="s">
        <v>4282</v>
      </c>
      <c r="O2486" t="s">
        <v>12</v>
      </c>
      <c r="P2486" t="s">
        <v>13</v>
      </c>
      <c r="Q2486" t="s">
        <v>90</v>
      </c>
      <c r="R2486" s="3">
        <f t="shared" si="141"/>
        <v>20</v>
      </c>
      <c r="S2486">
        <v>20000000</v>
      </c>
      <c r="T2486">
        <v>2015</v>
      </c>
      <c r="U2486">
        <v>6.6</v>
      </c>
      <c r="V2486" s="3">
        <f t="shared" si="142"/>
        <v>-6.3492619999999995</v>
      </c>
      <c r="W2486" s="3"/>
    </row>
    <row r="2487" spans="1:23" x14ac:dyDescent="0.3">
      <c r="A2487" t="s">
        <v>9</v>
      </c>
      <c r="B2487" t="s">
        <v>538</v>
      </c>
      <c r="C2487">
        <v>98</v>
      </c>
      <c r="D2487">
        <v>1641788</v>
      </c>
      <c r="E2487" s="3">
        <f t="shared" si="140"/>
        <v>1.641788</v>
      </c>
      <c r="F2487" t="s">
        <v>356</v>
      </c>
      <c r="G2487" t="s">
        <v>1796</v>
      </c>
      <c r="H2487" t="s">
        <v>918</v>
      </c>
      <c r="N2487" t="s">
        <v>4283</v>
      </c>
      <c r="O2487" t="s">
        <v>12</v>
      </c>
      <c r="P2487" t="s">
        <v>49</v>
      </c>
      <c r="Q2487" t="s">
        <v>90</v>
      </c>
      <c r="R2487" s="3">
        <f t="shared" si="141"/>
        <v>8</v>
      </c>
      <c r="S2487">
        <v>8000000</v>
      </c>
      <c r="T2487">
        <v>2002</v>
      </c>
      <c r="U2487">
        <v>6.8</v>
      </c>
      <c r="V2487" s="3">
        <f t="shared" si="142"/>
        <v>-6.358212</v>
      </c>
      <c r="W2487" s="3"/>
    </row>
    <row r="2488" spans="1:23" x14ac:dyDescent="0.3">
      <c r="A2488" t="s">
        <v>9</v>
      </c>
      <c r="B2488" t="s">
        <v>1249</v>
      </c>
      <c r="C2488">
        <v>172</v>
      </c>
      <c r="D2488">
        <v>2835886</v>
      </c>
      <c r="E2488" s="3">
        <f t="shared" si="140"/>
        <v>2.8358859999999999</v>
      </c>
      <c r="F2488" t="s">
        <v>356</v>
      </c>
      <c r="N2488" t="s">
        <v>4284</v>
      </c>
      <c r="O2488" t="s">
        <v>878</v>
      </c>
      <c r="P2488" t="s">
        <v>674</v>
      </c>
      <c r="Q2488" t="s">
        <v>482</v>
      </c>
      <c r="R2488" s="3">
        <f t="shared" si="141"/>
        <v>9.1999999999999993</v>
      </c>
      <c r="S2488">
        <v>9200000</v>
      </c>
      <c r="T2488">
        <v>2013</v>
      </c>
      <c r="U2488">
        <v>7.7</v>
      </c>
      <c r="V2488" s="3">
        <f t="shared" si="142"/>
        <v>-6.3641139999999989</v>
      </c>
      <c r="W2488" s="3"/>
    </row>
    <row r="2489" spans="1:23" x14ac:dyDescent="0.3">
      <c r="A2489" t="s">
        <v>9</v>
      </c>
      <c r="B2489" t="s">
        <v>458</v>
      </c>
      <c r="C2489">
        <v>96</v>
      </c>
      <c r="D2489">
        <v>13630226</v>
      </c>
      <c r="E2489" s="3">
        <f t="shared" si="140"/>
        <v>13.630226</v>
      </c>
      <c r="F2489" t="s">
        <v>171</v>
      </c>
      <c r="G2489" t="s">
        <v>1792</v>
      </c>
      <c r="H2489" t="s">
        <v>1787</v>
      </c>
      <c r="I2489" t="s">
        <v>918</v>
      </c>
      <c r="N2489" t="s">
        <v>4285</v>
      </c>
      <c r="O2489" t="s">
        <v>12</v>
      </c>
      <c r="P2489" t="s">
        <v>13</v>
      </c>
      <c r="Q2489" t="s">
        <v>90</v>
      </c>
      <c r="R2489" s="3">
        <f t="shared" si="141"/>
        <v>20</v>
      </c>
      <c r="S2489">
        <v>20000000</v>
      </c>
      <c r="T2489">
        <v>2009</v>
      </c>
      <c r="U2489">
        <v>6.2</v>
      </c>
      <c r="V2489" s="3">
        <f t="shared" si="142"/>
        <v>-6.3697739999999996</v>
      </c>
      <c r="W2489" s="3"/>
    </row>
    <row r="2490" spans="1:23" x14ac:dyDescent="0.3">
      <c r="A2490" t="s">
        <v>9</v>
      </c>
      <c r="B2490" t="s">
        <v>844</v>
      </c>
      <c r="C2490">
        <v>112</v>
      </c>
      <c r="D2490">
        <v>6615578</v>
      </c>
      <c r="E2490" s="3">
        <f t="shared" si="140"/>
        <v>6.6155780000000002</v>
      </c>
      <c r="F2490" t="s">
        <v>1793</v>
      </c>
      <c r="G2490" t="s">
        <v>356</v>
      </c>
      <c r="H2490" t="s">
        <v>1788</v>
      </c>
      <c r="N2490" t="s">
        <v>4286</v>
      </c>
      <c r="O2490" t="s">
        <v>12</v>
      </c>
      <c r="P2490" t="s">
        <v>113</v>
      </c>
      <c r="Q2490" t="s">
        <v>90</v>
      </c>
      <c r="R2490" s="3">
        <f t="shared" si="141"/>
        <v>13</v>
      </c>
      <c r="S2490">
        <v>13000000</v>
      </c>
      <c r="T2490">
        <v>2009</v>
      </c>
      <c r="U2490">
        <v>7</v>
      </c>
      <c r="V2490" s="3">
        <f t="shared" si="142"/>
        <v>-6.3844219999999998</v>
      </c>
      <c r="W2490" s="3"/>
    </row>
    <row r="2491" spans="1:23" x14ac:dyDescent="0.3">
      <c r="A2491" t="s">
        <v>9</v>
      </c>
      <c r="B2491" t="s">
        <v>1428</v>
      </c>
      <c r="C2491">
        <v>88</v>
      </c>
      <c r="D2491">
        <v>110029</v>
      </c>
      <c r="E2491" s="3">
        <f t="shared" si="140"/>
        <v>0.110029</v>
      </c>
      <c r="F2491" t="s">
        <v>205</v>
      </c>
      <c r="G2491" t="s">
        <v>356</v>
      </c>
      <c r="H2491" t="s">
        <v>1791</v>
      </c>
      <c r="N2491" t="s">
        <v>4287</v>
      </c>
      <c r="O2491" t="s">
        <v>12</v>
      </c>
      <c r="P2491" t="s">
        <v>63</v>
      </c>
      <c r="Q2491" t="s">
        <v>14</v>
      </c>
      <c r="R2491" s="3">
        <f t="shared" si="141"/>
        <v>6.5</v>
      </c>
      <c r="S2491">
        <v>6500000</v>
      </c>
      <c r="T2491">
        <v>2009</v>
      </c>
      <c r="U2491">
        <v>6.3</v>
      </c>
      <c r="V2491" s="3">
        <f t="shared" si="142"/>
        <v>-6.3899710000000001</v>
      </c>
      <c r="W2491" s="3"/>
    </row>
    <row r="2492" spans="1:23" x14ac:dyDescent="0.3">
      <c r="A2492" t="s">
        <v>9</v>
      </c>
      <c r="B2492" t="s">
        <v>1350</v>
      </c>
      <c r="C2492">
        <v>106</v>
      </c>
      <c r="D2492">
        <v>3571735</v>
      </c>
      <c r="E2492" s="3">
        <f t="shared" si="140"/>
        <v>3.5717349999999999</v>
      </c>
      <c r="F2492" t="s">
        <v>1793</v>
      </c>
      <c r="G2492" t="s">
        <v>356</v>
      </c>
      <c r="H2492" t="s">
        <v>1798</v>
      </c>
      <c r="N2492" t="s">
        <v>4288</v>
      </c>
      <c r="O2492" t="s">
        <v>12</v>
      </c>
      <c r="P2492" t="s">
        <v>13</v>
      </c>
      <c r="Q2492" t="s">
        <v>90</v>
      </c>
      <c r="R2492" s="3">
        <f t="shared" si="141"/>
        <v>10</v>
      </c>
      <c r="S2492">
        <v>10000000</v>
      </c>
      <c r="T2492">
        <v>2010</v>
      </c>
      <c r="U2492">
        <v>6.6</v>
      </c>
      <c r="V2492" s="3">
        <f t="shared" si="142"/>
        <v>-6.4282649999999997</v>
      </c>
      <c r="W2492" s="3"/>
    </row>
    <row r="2493" spans="1:23" x14ac:dyDescent="0.3">
      <c r="A2493" t="s">
        <v>9</v>
      </c>
      <c r="B2493" t="s">
        <v>1344</v>
      </c>
      <c r="C2493">
        <v>85</v>
      </c>
      <c r="D2493">
        <v>70527</v>
      </c>
      <c r="E2493" s="3">
        <f t="shared" si="140"/>
        <v>7.0527000000000006E-2</v>
      </c>
      <c r="F2493" t="s">
        <v>205</v>
      </c>
      <c r="G2493" t="s">
        <v>356</v>
      </c>
      <c r="N2493" t="s">
        <v>4289</v>
      </c>
      <c r="O2493" t="s">
        <v>12</v>
      </c>
      <c r="P2493" t="s">
        <v>13</v>
      </c>
      <c r="Q2493" t="s">
        <v>90</v>
      </c>
      <c r="R2493" s="3">
        <f t="shared" si="141"/>
        <v>6.5</v>
      </c>
      <c r="S2493">
        <v>6500000</v>
      </c>
      <c r="T2493">
        <v>2004</v>
      </c>
      <c r="U2493">
        <v>6.7</v>
      </c>
      <c r="V2493" s="3">
        <f t="shared" si="142"/>
        <v>-6.4294729999999998</v>
      </c>
      <c r="W2493" s="3"/>
    </row>
    <row r="2494" spans="1:23" x14ac:dyDescent="0.3">
      <c r="A2494" t="s">
        <v>9</v>
      </c>
      <c r="B2494" t="s">
        <v>1434</v>
      </c>
      <c r="C2494">
        <v>105</v>
      </c>
      <c r="D2494">
        <v>66637</v>
      </c>
      <c r="E2494" s="3">
        <f t="shared" si="140"/>
        <v>6.6637000000000002E-2</v>
      </c>
      <c r="F2494" t="s">
        <v>356</v>
      </c>
      <c r="G2494" t="s">
        <v>1788</v>
      </c>
      <c r="H2494" t="s">
        <v>1795</v>
      </c>
      <c r="N2494" t="s">
        <v>4290</v>
      </c>
      <c r="O2494" t="s">
        <v>12</v>
      </c>
      <c r="P2494" t="s">
        <v>13</v>
      </c>
      <c r="Q2494" t="s">
        <v>90</v>
      </c>
      <c r="R2494" s="3">
        <f t="shared" si="141"/>
        <v>6.5</v>
      </c>
      <c r="S2494">
        <v>6500000</v>
      </c>
      <c r="T2494">
        <v>2009</v>
      </c>
      <c r="U2494">
        <v>7.2</v>
      </c>
      <c r="V2494" s="3">
        <f t="shared" si="142"/>
        <v>-6.4333629999999999</v>
      </c>
      <c r="W2494" s="3"/>
    </row>
    <row r="2495" spans="1:23" x14ac:dyDescent="0.3">
      <c r="A2495" t="s">
        <v>9</v>
      </c>
      <c r="B2495" t="s">
        <v>829</v>
      </c>
      <c r="C2495">
        <v>124</v>
      </c>
      <c r="D2495">
        <v>7060876</v>
      </c>
      <c r="E2495" s="3">
        <f t="shared" si="140"/>
        <v>7.0608760000000004</v>
      </c>
      <c r="F2495" t="s">
        <v>1793</v>
      </c>
      <c r="G2495" t="s">
        <v>356</v>
      </c>
      <c r="N2495" t="s">
        <v>4291</v>
      </c>
      <c r="O2495" t="s">
        <v>12</v>
      </c>
      <c r="P2495" t="s">
        <v>17</v>
      </c>
      <c r="Q2495" t="s">
        <v>90</v>
      </c>
      <c r="R2495" s="3">
        <f t="shared" si="141"/>
        <v>13.5</v>
      </c>
      <c r="S2495">
        <v>13500000</v>
      </c>
      <c r="T2495">
        <v>2000</v>
      </c>
      <c r="U2495">
        <v>7.4</v>
      </c>
      <c r="V2495" s="3">
        <f t="shared" si="142"/>
        <v>-6.4391239999999996</v>
      </c>
      <c r="W2495" s="3"/>
    </row>
    <row r="2496" spans="1:23" x14ac:dyDescent="0.3">
      <c r="A2496" t="s">
        <v>9</v>
      </c>
      <c r="B2496" t="s">
        <v>989</v>
      </c>
      <c r="C2496">
        <v>86</v>
      </c>
      <c r="D2496">
        <v>5542025</v>
      </c>
      <c r="E2496" s="3">
        <f t="shared" si="140"/>
        <v>5.5420249999999998</v>
      </c>
      <c r="F2496" t="s">
        <v>205</v>
      </c>
      <c r="N2496" t="s">
        <v>4292</v>
      </c>
      <c r="O2496" t="s">
        <v>12</v>
      </c>
      <c r="P2496" t="s">
        <v>13</v>
      </c>
      <c r="Q2496" t="s">
        <v>14</v>
      </c>
      <c r="R2496" s="3">
        <f t="shared" si="141"/>
        <v>12</v>
      </c>
      <c r="S2496">
        <v>12000000</v>
      </c>
      <c r="T2496">
        <v>2006</v>
      </c>
      <c r="U2496">
        <v>6.3</v>
      </c>
      <c r="V2496" s="3">
        <f t="shared" si="142"/>
        <v>-6.4579750000000002</v>
      </c>
      <c r="W2496" s="3"/>
    </row>
    <row r="2497" spans="1:23" x14ac:dyDescent="0.3">
      <c r="A2497" t="s">
        <v>9</v>
      </c>
      <c r="B2497" t="s">
        <v>1294</v>
      </c>
      <c r="C2497">
        <v>103</v>
      </c>
      <c r="D2497">
        <v>532988</v>
      </c>
      <c r="E2497" s="3">
        <f t="shared" si="140"/>
        <v>0.53298800000000002</v>
      </c>
      <c r="F2497" t="s">
        <v>1793</v>
      </c>
      <c r="G2497" t="s">
        <v>356</v>
      </c>
      <c r="H2497" t="s">
        <v>1788</v>
      </c>
      <c r="N2497" t="s">
        <v>4293</v>
      </c>
      <c r="O2497" t="s">
        <v>12</v>
      </c>
      <c r="P2497" t="s">
        <v>13</v>
      </c>
      <c r="Q2497" t="s">
        <v>14</v>
      </c>
      <c r="R2497" s="3">
        <f t="shared" si="141"/>
        <v>7</v>
      </c>
      <c r="S2497">
        <v>7000000</v>
      </c>
      <c r="T2497">
        <v>2015</v>
      </c>
      <c r="U2497">
        <v>6.5</v>
      </c>
      <c r="V2497" s="3">
        <f t="shared" si="142"/>
        <v>-6.4670120000000004</v>
      </c>
      <c r="W2497" s="3"/>
    </row>
    <row r="2498" spans="1:23" x14ac:dyDescent="0.3">
      <c r="A2498" t="s">
        <v>9</v>
      </c>
      <c r="B2498" t="s">
        <v>515</v>
      </c>
      <c r="C2498">
        <v>115</v>
      </c>
      <c r="D2498">
        <v>529766</v>
      </c>
      <c r="E2498" s="3">
        <f t="shared" ref="E2498:E2561" si="143">D2498/1000000</f>
        <v>0.52976599999999996</v>
      </c>
      <c r="F2498" t="s">
        <v>1792</v>
      </c>
      <c r="G2498" t="s">
        <v>356</v>
      </c>
      <c r="N2498" t="s">
        <v>4294</v>
      </c>
      <c r="O2498" t="s">
        <v>12</v>
      </c>
      <c r="P2498" t="s">
        <v>13</v>
      </c>
      <c r="Q2498" t="s">
        <v>90</v>
      </c>
      <c r="R2498" s="3">
        <f t="shared" ref="R2498:R2561" si="144">S2498/1000000</f>
        <v>7</v>
      </c>
      <c r="S2498">
        <v>7000000</v>
      </c>
      <c r="T2498">
        <v>1995</v>
      </c>
      <c r="U2498">
        <v>6.8</v>
      </c>
      <c r="V2498" s="3">
        <f t="shared" ref="V2498:V2561" si="145">E2498-R2498</f>
        <v>-6.4702339999999996</v>
      </c>
      <c r="W2498" s="3"/>
    </row>
    <row r="2499" spans="1:23" x14ac:dyDescent="0.3">
      <c r="A2499" t="s">
        <v>9</v>
      </c>
      <c r="B2499" t="s">
        <v>290</v>
      </c>
      <c r="C2499">
        <v>123</v>
      </c>
      <c r="D2499">
        <v>33508922</v>
      </c>
      <c r="E2499" s="3">
        <f t="shared" si="143"/>
        <v>33.508921999999998</v>
      </c>
      <c r="F2499" t="s">
        <v>356</v>
      </c>
      <c r="N2499" t="s">
        <v>4295</v>
      </c>
      <c r="O2499" t="s">
        <v>12</v>
      </c>
      <c r="P2499" t="s">
        <v>13</v>
      </c>
      <c r="Q2499" t="s">
        <v>14</v>
      </c>
      <c r="R2499" s="3">
        <f t="shared" si="144"/>
        <v>40</v>
      </c>
      <c r="S2499">
        <v>40000000</v>
      </c>
      <c r="T2499">
        <v>2000</v>
      </c>
      <c r="U2499">
        <v>7.2</v>
      </c>
      <c r="V2499" s="3">
        <f t="shared" si="145"/>
        <v>-6.4910780000000017</v>
      </c>
      <c r="W2499" s="3"/>
    </row>
    <row r="2500" spans="1:23" x14ac:dyDescent="0.3">
      <c r="A2500" t="s">
        <v>9</v>
      </c>
      <c r="B2500" t="s">
        <v>56</v>
      </c>
      <c r="C2500">
        <v>124</v>
      </c>
      <c r="D2500">
        <v>68473360</v>
      </c>
      <c r="E2500" s="3">
        <f t="shared" si="143"/>
        <v>68.47336</v>
      </c>
      <c r="F2500" t="s">
        <v>171</v>
      </c>
      <c r="G2500" t="s">
        <v>134</v>
      </c>
      <c r="H2500" t="s">
        <v>356</v>
      </c>
      <c r="I2500" t="s">
        <v>918</v>
      </c>
      <c r="N2500" t="s">
        <v>4296</v>
      </c>
      <c r="O2500" t="s">
        <v>12</v>
      </c>
      <c r="P2500" t="s">
        <v>13</v>
      </c>
      <c r="Q2500" t="s">
        <v>14</v>
      </c>
      <c r="R2500" s="3">
        <f t="shared" si="144"/>
        <v>75</v>
      </c>
      <c r="S2500">
        <v>75000000</v>
      </c>
      <c r="T2500">
        <v>2000</v>
      </c>
      <c r="U2500">
        <v>5.9</v>
      </c>
      <c r="V2500" s="3">
        <f t="shared" si="145"/>
        <v>-6.5266400000000004</v>
      </c>
      <c r="W2500" s="3"/>
    </row>
    <row r="2501" spans="1:23" x14ac:dyDescent="0.3">
      <c r="A2501" t="s">
        <v>9</v>
      </c>
      <c r="B2501" t="s">
        <v>1422</v>
      </c>
      <c r="C2501">
        <v>108</v>
      </c>
      <c r="D2501">
        <v>453079</v>
      </c>
      <c r="E2501" s="3">
        <f t="shared" si="143"/>
        <v>0.45307900000000001</v>
      </c>
      <c r="F2501" t="s">
        <v>205</v>
      </c>
      <c r="N2501" t="s">
        <v>4297</v>
      </c>
      <c r="O2501" t="s">
        <v>12</v>
      </c>
      <c r="P2501" t="s">
        <v>13</v>
      </c>
      <c r="Q2501" t="s">
        <v>90</v>
      </c>
      <c r="R2501" s="3">
        <f t="shared" si="144"/>
        <v>7</v>
      </c>
      <c r="S2501">
        <v>7000000</v>
      </c>
      <c r="T2501">
        <v>2010</v>
      </c>
      <c r="U2501">
        <v>5.9</v>
      </c>
      <c r="V2501" s="3">
        <f t="shared" si="145"/>
        <v>-6.5469210000000002</v>
      </c>
      <c r="W2501" s="3"/>
    </row>
    <row r="2502" spans="1:23" x14ac:dyDescent="0.3">
      <c r="A2502" t="s">
        <v>9</v>
      </c>
      <c r="B2502" t="s">
        <v>986</v>
      </c>
      <c r="C2502">
        <v>123</v>
      </c>
      <c r="D2502">
        <v>13391174</v>
      </c>
      <c r="E2502" s="3">
        <f t="shared" si="143"/>
        <v>13.391173999999999</v>
      </c>
      <c r="F2502" t="s">
        <v>1793</v>
      </c>
      <c r="G2502" t="s">
        <v>356</v>
      </c>
      <c r="H2502" t="s">
        <v>1794</v>
      </c>
      <c r="N2502" t="s">
        <v>4298</v>
      </c>
      <c r="O2502" t="s">
        <v>12</v>
      </c>
      <c r="P2502" t="s">
        <v>13</v>
      </c>
      <c r="Q2502" t="s">
        <v>24</v>
      </c>
      <c r="R2502" s="3">
        <f t="shared" si="144"/>
        <v>20</v>
      </c>
      <c r="S2502">
        <v>20000000</v>
      </c>
      <c r="T2502">
        <v>2006</v>
      </c>
      <c r="U2502">
        <v>6.3</v>
      </c>
      <c r="V2502" s="3">
        <f t="shared" si="145"/>
        <v>-6.6088260000000005</v>
      </c>
      <c r="W2502" s="3"/>
    </row>
    <row r="2503" spans="1:23" x14ac:dyDescent="0.3">
      <c r="A2503" t="s">
        <v>9</v>
      </c>
      <c r="B2503" t="s">
        <v>408</v>
      </c>
      <c r="C2503">
        <v>98</v>
      </c>
      <c r="D2503">
        <v>13383737</v>
      </c>
      <c r="E2503" s="3">
        <f t="shared" si="143"/>
        <v>13.383737</v>
      </c>
      <c r="F2503" t="s">
        <v>205</v>
      </c>
      <c r="G2503" t="s">
        <v>1792</v>
      </c>
      <c r="N2503" t="s">
        <v>4299</v>
      </c>
      <c r="O2503" t="s">
        <v>12</v>
      </c>
      <c r="P2503" t="s">
        <v>13</v>
      </c>
      <c r="Q2503" t="s">
        <v>90</v>
      </c>
      <c r="R2503" s="3">
        <f t="shared" si="144"/>
        <v>20</v>
      </c>
      <c r="S2503">
        <v>20000000</v>
      </c>
      <c r="T2503">
        <v>1994</v>
      </c>
      <c r="U2503">
        <v>7.5</v>
      </c>
      <c r="V2503" s="3">
        <f t="shared" si="145"/>
        <v>-6.616263</v>
      </c>
      <c r="W2503" s="3"/>
    </row>
    <row r="2504" spans="1:23" x14ac:dyDescent="0.3">
      <c r="A2504" t="s">
        <v>9</v>
      </c>
      <c r="B2504" t="s">
        <v>1420</v>
      </c>
      <c r="C2504">
        <v>106</v>
      </c>
      <c r="D2504">
        <v>382946</v>
      </c>
      <c r="E2504" s="3">
        <f t="shared" si="143"/>
        <v>0.38294600000000001</v>
      </c>
      <c r="F2504" t="s">
        <v>356</v>
      </c>
      <c r="N2504" t="s">
        <v>4300</v>
      </c>
      <c r="O2504" t="s">
        <v>12</v>
      </c>
      <c r="P2504" t="s">
        <v>13</v>
      </c>
      <c r="Q2504" t="s">
        <v>90</v>
      </c>
      <c r="R2504" s="3">
        <f t="shared" si="144"/>
        <v>7</v>
      </c>
      <c r="S2504">
        <v>7000000</v>
      </c>
      <c r="T2504">
        <v>2010</v>
      </c>
      <c r="U2504">
        <v>7.1</v>
      </c>
      <c r="V2504" s="3">
        <f t="shared" si="145"/>
        <v>-6.6170539999999995</v>
      </c>
      <c r="W2504" s="3"/>
    </row>
    <row r="2505" spans="1:23" x14ac:dyDescent="0.3">
      <c r="A2505" t="s">
        <v>9</v>
      </c>
      <c r="B2505" t="s">
        <v>587</v>
      </c>
      <c r="C2505">
        <v>97</v>
      </c>
      <c r="D2505">
        <v>8378141</v>
      </c>
      <c r="E2505" s="3">
        <f t="shared" si="143"/>
        <v>8.3781409999999994</v>
      </c>
      <c r="F2505" t="s">
        <v>205</v>
      </c>
      <c r="G2505" t="s">
        <v>356</v>
      </c>
      <c r="H2505" t="s">
        <v>1788</v>
      </c>
      <c r="N2505" t="s">
        <v>4301</v>
      </c>
      <c r="O2505" t="s">
        <v>12</v>
      </c>
      <c r="P2505" t="s">
        <v>17</v>
      </c>
      <c r="Q2505" t="s">
        <v>24</v>
      </c>
      <c r="R2505" s="3">
        <f t="shared" si="144"/>
        <v>15</v>
      </c>
      <c r="S2505">
        <v>15000000</v>
      </c>
      <c r="T2505">
        <v>2002</v>
      </c>
      <c r="U2505">
        <v>6.9</v>
      </c>
      <c r="V2505" s="3">
        <f t="shared" si="145"/>
        <v>-6.6218590000000006</v>
      </c>
      <c r="W2505" s="3"/>
    </row>
    <row r="2506" spans="1:23" x14ac:dyDescent="0.3">
      <c r="A2506" t="s">
        <v>9</v>
      </c>
      <c r="B2506" t="s">
        <v>464</v>
      </c>
      <c r="C2506">
        <v>112</v>
      </c>
      <c r="D2506">
        <v>38360195</v>
      </c>
      <c r="E2506" s="3">
        <f t="shared" si="143"/>
        <v>38.360194999999997</v>
      </c>
      <c r="F2506" t="s">
        <v>134</v>
      </c>
      <c r="G2506" t="s">
        <v>205</v>
      </c>
      <c r="H2506" t="s">
        <v>356</v>
      </c>
      <c r="N2506" t="s">
        <v>4302</v>
      </c>
      <c r="O2506" t="s">
        <v>12</v>
      </c>
      <c r="P2506" t="s">
        <v>13</v>
      </c>
      <c r="Q2506" t="s">
        <v>14</v>
      </c>
      <c r="R2506" s="3">
        <f t="shared" si="144"/>
        <v>45</v>
      </c>
      <c r="S2506">
        <v>45000000</v>
      </c>
      <c r="T2506">
        <v>2006</v>
      </c>
      <c r="U2506">
        <v>6.4</v>
      </c>
      <c r="V2506" s="3">
        <f t="shared" si="145"/>
        <v>-6.6398050000000026</v>
      </c>
      <c r="W2506" s="3"/>
    </row>
    <row r="2507" spans="1:23" x14ac:dyDescent="0.3">
      <c r="A2507" t="s">
        <v>9</v>
      </c>
      <c r="B2507" t="s">
        <v>507</v>
      </c>
      <c r="C2507">
        <v>89</v>
      </c>
      <c r="D2507">
        <v>22359293</v>
      </c>
      <c r="E2507" s="3">
        <f t="shared" si="143"/>
        <v>22.359293000000001</v>
      </c>
      <c r="F2507" t="s">
        <v>134</v>
      </c>
      <c r="G2507" t="s">
        <v>205</v>
      </c>
      <c r="H2507" t="s">
        <v>1789</v>
      </c>
      <c r="I2507" t="s">
        <v>1786</v>
      </c>
      <c r="N2507" t="s">
        <v>4303</v>
      </c>
      <c r="O2507" t="s">
        <v>12</v>
      </c>
      <c r="P2507" t="s">
        <v>17</v>
      </c>
      <c r="Q2507" t="s">
        <v>24</v>
      </c>
      <c r="R2507" s="3">
        <f t="shared" si="144"/>
        <v>29</v>
      </c>
      <c r="S2507">
        <v>29000000</v>
      </c>
      <c r="T2507">
        <v>1997</v>
      </c>
      <c r="U2507">
        <v>5.8</v>
      </c>
      <c r="V2507" s="3">
        <f t="shared" si="145"/>
        <v>-6.640706999999999</v>
      </c>
      <c r="W2507" s="3"/>
    </row>
    <row r="2508" spans="1:23" x14ac:dyDescent="0.3">
      <c r="A2508" t="s">
        <v>9</v>
      </c>
      <c r="B2508" t="s">
        <v>158</v>
      </c>
      <c r="C2508">
        <v>116</v>
      </c>
      <c r="D2508">
        <v>61355436</v>
      </c>
      <c r="E2508" s="3">
        <f t="shared" si="143"/>
        <v>61.355435999999997</v>
      </c>
      <c r="F2508" t="s">
        <v>171</v>
      </c>
      <c r="G2508" t="s">
        <v>134</v>
      </c>
      <c r="H2508" t="s">
        <v>1788</v>
      </c>
      <c r="I2508" t="s">
        <v>1787</v>
      </c>
      <c r="J2508" t="s">
        <v>918</v>
      </c>
      <c r="N2508" t="s">
        <v>4304</v>
      </c>
      <c r="O2508" t="s">
        <v>12</v>
      </c>
      <c r="P2508" t="s">
        <v>13</v>
      </c>
      <c r="Q2508" t="s">
        <v>14</v>
      </c>
      <c r="R2508" s="3">
        <f t="shared" si="144"/>
        <v>68</v>
      </c>
      <c r="S2508">
        <v>68000000</v>
      </c>
      <c r="T2508">
        <v>1997</v>
      </c>
      <c r="U2508">
        <v>6.2</v>
      </c>
      <c r="V2508" s="3">
        <f t="shared" si="145"/>
        <v>-6.6445640000000026</v>
      </c>
      <c r="W2508" s="3"/>
    </row>
    <row r="2509" spans="1:23" x14ac:dyDescent="0.3">
      <c r="A2509" t="s">
        <v>111</v>
      </c>
      <c r="B2509" t="s">
        <v>640</v>
      </c>
      <c r="C2509">
        <v>125</v>
      </c>
      <c r="D2509">
        <v>13337299</v>
      </c>
      <c r="E2509" s="3">
        <f t="shared" si="143"/>
        <v>13.337299</v>
      </c>
      <c r="F2509" t="s">
        <v>1793</v>
      </c>
      <c r="G2509" t="s">
        <v>356</v>
      </c>
      <c r="H2509" t="s">
        <v>1798</v>
      </c>
      <c r="I2509" t="s">
        <v>1791</v>
      </c>
      <c r="N2509" t="s">
        <v>4305</v>
      </c>
      <c r="O2509" t="s">
        <v>12</v>
      </c>
      <c r="P2509" t="s">
        <v>13</v>
      </c>
      <c r="Q2509" t="s">
        <v>14</v>
      </c>
      <c r="R2509" s="3">
        <f t="shared" si="144"/>
        <v>20</v>
      </c>
      <c r="S2509">
        <v>20000000</v>
      </c>
      <c r="T2509">
        <v>2004</v>
      </c>
      <c r="U2509">
        <v>6.6</v>
      </c>
      <c r="V2509" s="3">
        <f t="shared" si="145"/>
        <v>-6.6627010000000002</v>
      </c>
      <c r="W2509" s="3"/>
    </row>
    <row r="2510" spans="1:23" x14ac:dyDescent="0.3">
      <c r="A2510" t="s">
        <v>9</v>
      </c>
      <c r="B2510" t="s">
        <v>1323</v>
      </c>
      <c r="C2510">
        <v>111</v>
      </c>
      <c r="D2510">
        <v>3333823</v>
      </c>
      <c r="E2510" s="3">
        <f t="shared" si="143"/>
        <v>3.3338230000000002</v>
      </c>
      <c r="F2510" t="s">
        <v>356</v>
      </c>
      <c r="G2510" t="s">
        <v>1796</v>
      </c>
      <c r="H2510" t="s">
        <v>1787</v>
      </c>
      <c r="N2510" t="s">
        <v>4306</v>
      </c>
      <c r="O2510" t="s">
        <v>12</v>
      </c>
      <c r="P2510" t="s">
        <v>13</v>
      </c>
      <c r="Q2510" t="s">
        <v>14</v>
      </c>
      <c r="R2510" s="3">
        <f t="shared" si="144"/>
        <v>10</v>
      </c>
      <c r="S2510">
        <v>10000000</v>
      </c>
      <c r="T2510">
        <v>2012</v>
      </c>
      <c r="U2510">
        <v>5.5</v>
      </c>
      <c r="V2510" s="3">
        <f t="shared" si="145"/>
        <v>-6.6661769999999994</v>
      </c>
      <c r="W2510" s="3"/>
    </row>
    <row r="2511" spans="1:23" x14ac:dyDescent="0.3">
      <c r="A2511" t="s">
        <v>9</v>
      </c>
      <c r="B2511" t="s">
        <v>1424</v>
      </c>
      <c r="C2511">
        <v>108</v>
      </c>
      <c r="D2511">
        <v>49526</v>
      </c>
      <c r="E2511" s="3">
        <f t="shared" si="143"/>
        <v>4.9526000000000001E-2</v>
      </c>
      <c r="F2511" t="s">
        <v>205</v>
      </c>
      <c r="G2511" t="s">
        <v>356</v>
      </c>
      <c r="N2511" t="s">
        <v>4307</v>
      </c>
      <c r="O2511" t="s">
        <v>12</v>
      </c>
      <c r="P2511" t="s">
        <v>13</v>
      </c>
      <c r="Q2511" t="s">
        <v>90</v>
      </c>
      <c r="R2511" s="3">
        <f t="shared" si="144"/>
        <v>6.8</v>
      </c>
      <c r="S2511">
        <v>6800000</v>
      </c>
      <c r="T2511">
        <v>2005</v>
      </c>
      <c r="U2511">
        <v>7</v>
      </c>
      <c r="V2511" s="3">
        <f t="shared" si="145"/>
        <v>-6.7504739999999996</v>
      </c>
      <c r="W2511" s="3"/>
    </row>
    <row r="2512" spans="1:23" x14ac:dyDescent="0.3">
      <c r="A2512" t="s">
        <v>9</v>
      </c>
      <c r="B2512" t="s">
        <v>961</v>
      </c>
      <c r="C2512">
        <v>94</v>
      </c>
      <c r="D2512">
        <v>6241697</v>
      </c>
      <c r="E2512" s="3">
        <f t="shared" si="143"/>
        <v>6.2416970000000003</v>
      </c>
      <c r="F2512" t="s">
        <v>205</v>
      </c>
      <c r="N2512" t="s">
        <v>4308</v>
      </c>
      <c r="O2512" t="s">
        <v>12</v>
      </c>
      <c r="P2512" t="s">
        <v>184</v>
      </c>
      <c r="Q2512" t="s">
        <v>14</v>
      </c>
      <c r="R2512" s="3">
        <f t="shared" si="144"/>
        <v>13</v>
      </c>
      <c r="S2512">
        <v>13000000</v>
      </c>
      <c r="T2512">
        <v>1999</v>
      </c>
      <c r="U2512">
        <v>6.1</v>
      </c>
      <c r="V2512" s="3">
        <f t="shared" si="145"/>
        <v>-6.7583029999999997</v>
      </c>
      <c r="W2512" s="3"/>
    </row>
    <row r="2513" spans="1:23" x14ac:dyDescent="0.3">
      <c r="A2513" t="s">
        <v>9</v>
      </c>
      <c r="B2513" t="s">
        <v>267</v>
      </c>
      <c r="C2513">
        <v>97</v>
      </c>
      <c r="D2513">
        <v>233103</v>
      </c>
      <c r="E2513" s="3">
        <f t="shared" si="143"/>
        <v>0.233103</v>
      </c>
      <c r="F2513" t="s">
        <v>356</v>
      </c>
      <c r="N2513" t="s">
        <v>4309</v>
      </c>
      <c r="O2513" t="s">
        <v>12</v>
      </c>
      <c r="P2513" t="s">
        <v>17</v>
      </c>
      <c r="Q2513" t="s">
        <v>90</v>
      </c>
      <c r="R2513" s="3">
        <f t="shared" si="144"/>
        <v>7</v>
      </c>
      <c r="S2513">
        <v>7000000</v>
      </c>
      <c r="T2513">
        <v>2005</v>
      </c>
      <c r="U2513">
        <v>6.9</v>
      </c>
      <c r="V2513" s="3">
        <f t="shared" si="145"/>
        <v>-6.7668970000000002</v>
      </c>
      <c r="W2513" s="3"/>
    </row>
    <row r="2514" spans="1:23" x14ac:dyDescent="0.3">
      <c r="A2514" t="s">
        <v>9</v>
      </c>
      <c r="B2514" t="s">
        <v>458</v>
      </c>
      <c r="C2514">
        <v>91</v>
      </c>
      <c r="D2514">
        <v>1712111</v>
      </c>
      <c r="E2514" s="3">
        <f t="shared" si="143"/>
        <v>1.7121109999999999</v>
      </c>
      <c r="F2514" t="s">
        <v>620</v>
      </c>
      <c r="G2514" t="s">
        <v>918</v>
      </c>
      <c r="N2514" t="s">
        <v>4310</v>
      </c>
      <c r="O2514" t="s">
        <v>12</v>
      </c>
      <c r="P2514" t="s">
        <v>13</v>
      </c>
      <c r="Q2514" t="s">
        <v>14</v>
      </c>
      <c r="R2514" s="3">
        <f t="shared" si="144"/>
        <v>8.4949999999999992</v>
      </c>
      <c r="S2514">
        <v>8495000</v>
      </c>
      <c r="T2514">
        <v>2015</v>
      </c>
      <c r="U2514">
        <v>4.5</v>
      </c>
      <c r="V2514" s="3">
        <f t="shared" si="145"/>
        <v>-6.7828889999999991</v>
      </c>
      <c r="W2514" s="3"/>
    </row>
    <row r="2515" spans="1:23" x14ac:dyDescent="0.3">
      <c r="A2515" t="s">
        <v>9</v>
      </c>
      <c r="B2515" t="s">
        <v>302</v>
      </c>
      <c r="C2515">
        <v>83</v>
      </c>
      <c r="D2515">
        <v>73215310</v>
      </c>
      <c r="E2515" s="3">
        <f t="shared" si="143"/>
        <v>73.215310000000002</v>
      </c>
      <c r="F2515" t="s">
        <v>134</v>
      </c>
      <c r="G2515" t="s">
        <v>1790</v>
      </c>
      <c r="H2515" t="s">
        <v>1789</v>
      </c>
      <c r="I2515" t="s">
        <v>1304</v>
      </c>
      <c r="N2515" t="s">
        <v>4311</v>
      </c>
      <c r="O2515" t="s">
        <v>12</v>
      </c>
      <c r="P2515" t="s">
        <v>13</v>
      </c>
      <c r="Q2515" t="s">
        <v>52</v>
      </c>
      <c r="R2515" s="3">
        <f t="shared" si="144"/>
        <v>80</v>
      </c>
      <c r="S2515">
        <v>80000000</v>
      </c>
      <c r="T2515">
        <v>2002</v>
      </c>
      <c r="U2515">
        <v>7</v>
      </c>
      <c r="V2515" s="3">
        <f t="shared" si="145"/>
        <v>-6.7846899999999977</v>
      </c>
      <c r="W2515" s="3"/>
    </row>
    <row r="2516" spans="1:23" x14ac:dyDescent="0.3">
      <c r="A2516" t="s">
        <v>9</v>
      </c>
      <c r="B2516" t="s">
        <v>448</v>
      </c>
      <c r="C2516">
        <v>102</v>
      </c>
      <c r="D2516">
        <v>13214030</v>
      </c>
      <c r="E2516" s="3">
        <f t="shared" si="143"/>
        <v>13.214029999999999</v>
      </c>
      <c r="F2516" t="s">
        <v>205</v>
      </c>
      <c r="G2516" t="s">
        <v>356</v>
      </c>
      <c r="H2516" t="s">
        <v>1786</v>
      </c>
      <c r="I2516" t="s">
        <v>1788</v>
      </c>
      <c r="N2516" t="s">
        <v>4312</v>
      </c>
      <c r="O2516" t="s">
        <v>12</v>
      </c>
      <c r="P2516" t="s">
        <v>13</v>
      </c>
      <c r="Q2516" t="s">
        <v>14</v>
      </c>
      <c r="R2516" s="3">
        <f t="shared" si="144"/>
        <v>20</v>
      </c>
      <c r="S2516">
        <v>20000000</v>
      </c>
      <c r="T2516">
        <v>2008</v>
      </c>
      <c r="U2516">
        <v>6.7</v>
      </c>
      <c r="V2516" s="3">
        <f t="shared" si="145"/>
        <v>-6.7859700000000007</v>
      </c>
      <c r="W2516" s="3"/>
    </row>
    <row r="2517" spans="1:23" x14ac:dyDescent="0.3">
      <c r="A2517" t="s">
        <v>9</v>
      </c>
      <c r="B2517" t="s">
        <v>1425</v>
      </c>
      <c r="C2517">
        <v>101</v>
      </c>
      <c r="D2517">
        <v>10696</v>
      </c>
      <c r="E2517" s="3">
        <f t="shared" si="143"/>
        <v>1.0696000000000001E-2</v>
      </c>
      <c r="F2517" t="s">
        <v>1792</v>
      </c>
      <c r="G2517" t="s">
        <v>918</v>
      </c>
      <c r="N2517" t="s">
        <v>4313</v>
      </c>
      <c r="O2517" t="s">
        <v>12</v>
      </c>
      <c r="P2517" t="s">
        <v>13</v>
      </c>
      <c r="Q2517" t="s">
        <v>90</v>
      </c>
      <c r="R2517" s="3">
        <f t="shared" si="144"/>
        <v>6.8</v>
      </c>
      <c r="S2517">
        <v>6800000</v>
      </c>
      <c r="T2517">
        <v>2003</v>
      </c>
      <c r="U2517">
        <v>6.4</v>
      </c>
      <c r="V2517" s="3">
        <f t="shared" si="145"/>
        <v>-6.7893039999999996</v>
      </c>
      <c r="W2517" s="3"/>
    </row>
    <row r="2518" spans="1:23" x14ac:dyDescent="0.3">
      <c r="A2518" t="s">
        <v>9</v>
      </c>
      <c r="B2518" t="s">
        <v>528</v>
      </c>
      <c r="C2518">
        <v>127</v>
      </c>
      <c r="D2518">
        <v>23209440</v>
      </c>
      <c r="E2518" s="3">
        <f t="shared" si="143"/>
        <v>23.209440000000001</v>
      </c>
      <c r="F2518" t="s">
        <v>356</v>
      </c>
      <c r="N2518" t="s">
        <v>4314</v>
      </c>
      <c r="O2518" t="s">
        <v>12</v>
      </c>
      <c r="P2518" t="s">
        <v>13</v>
      </c>
      <c r="Q2518" t="s">
        <v>90</v>
      </c>
      <c r="R2518" s="3">
        <f t="shared" si="144"/>
        <v>30</v>
      </c>
      <c r="S2518">
        <v>30000000</v>
      </c>
      <c r="T2518">
        <v>1998</v>
      </c>
      <c r="U2518">
        <v>7</v>
      </c>
      <c r="V2518" s="3">
        <f t="shared" si="145"/>
        <v>-6.7905599999999993</v>
      </c>
      <c r="W2518" s="3"/>
    </row>
    <row r="2519" spans="1:23" x14ac:dyDescent="0.3">
      <c r="A2519" t="s">
        <v>9</v>
      </c>
      <c r="B2519" t="s">
        <v>995</v>
      </c>
      <c r="C2519">
        <v>129</v>
      </c>
      <c r="D2519">
        <v>3205244</v>
      </c>
      <c r="E2519" s="3">
        <f t="shared" si="143"/>
        <v>3.205244</v>
      </c>
      <c r="F2519" t="s">
        <v>205</v>
      </c>
      <c r="G2519" t="s">
        <v>356</v>
      </c>
      <c r="N2519" t="s">
        <v>4315</v>
      </c>
      <c r="O2519" t="s">
        <v>12</v>
      </c>
      <c r="P2519" t="s">
        <v>17</v>
      </c>
      <c r="Q2519" t="s">
        <v>14</v>
      </c>
      <c r="R2519" s="3">
        <f t="shared" si="144"/>
        <v>10</v>
      </c>
      <c r="S2519">
        <v>10000000</v>
      </c>
      <c r="T2519">
        <v>2010</v>
      </c>
      <c r="U2519">
        <v>7.3</v>
      </c>
      <c r="V2519" s="3">
        <f t="shared" si="145"/>
        <v>-6.7947559999999996</v>
      </c>
      <c r="W2519" s="3"/>
    </row>
    <row r="2520" spans="1:23" x14ac:dyDescent="0.3">
      <c r="A2520" t="s">
        <v>9</v>
      </c>
      <c r="B2520" t="s">
        <v>1421</v>
      </c>
      <c r="C2520">
        <v>96</v>
      </c>
      <c r="D2520">
        <v>196067</v>
      </c>
      <c r="E2520" s="3">
        <f t="shared" si="143"/>
        <v>0.19606699999999999</v>
      </c>
      <c r="F2520" t="s">
        <v>356</v>
      </c>
      <c r="G2520" t="s">
        <v>1788</v>
      </c>
      <c r="N2520" t="s">
        <v>4316</v>
      </c>
      <c r="O2520" t="s">
        <v>12</v>
      </c>
      <c r="P2520" t="s">
        <v>17</v>
      </c>
      <c r="Q2520" t="s">
        <v>90</v>
      </c>
      <c r="R2520" s="3">
        <f t="shared" si="144"/>
        <v>7</v>
      </c>
      <c r="S2520">
        <v>7000000</v>
      </c>
      <c r="T2520">
        <v>2002</v>
      </c>
      <c r="U2520">
        <v>6.7</v>
      </c>
      <c r="V2520" s="3">
        <f t="shared" si="145"/>
        <v>-6.8039329999999998</v>
      </c>
      <c r="W2520" s="3"/>
    </row>
    <row r="2521" spans="1:23" x14ac:dyDescent="0.3">
      <c r="A2521" t="s">
        <v>9</v>
      </c>
      <c r="B2521" t="s">
        <v>686</v>
      </c>
      <c r="C2521">
        <v>101</v>
      </c>
      <c r="D2521">
        <v>24185781</v>
      </c>
      <c r="E2521" s="3">
        <f t="shared" si="143"/>
        <v>24.185780999999999</v>
      </c>
      <c r="F2521" t="s">
        <v>356</v>
      </c>
      <c r="G2521" t="s">
        <v>1796</v>
      </c>
      <c r="N2521" t="s">
        <v>4317</v>
      </c>
      <c r="O2521" t="s">
        <v>12</v>
      </c>
      <c r="P2521" t="s">
        <v>13</v>
      </c>
      <c r="Q2521" t="s">
        <v>14</v>
      </c>
      <c r="R2521" s="3">
        <f t="shared" si="144"/>
        <v>31</v>
      </c>
      <c r="S2521">
        <v>31000000</v>
      </c>
      <c r="T2521">
        <v>2001</v>
      </c>
      <c r="U2521">
        <v>6.9</v>
      </c>
      <c r="V2521" s="3">
        <f t="shared" si="145"/>
        <v>-6.8142190000000014</v>
      </c>
      <c r="W2521" s="3"/>
    </row>
    <row r="2522" spans="1:23" x14ac:dyDescent="0.3">
      <c r="A2522" t="s">
        <v>9</v>
      </c>
      <c r="B2522" t="s">
        <v>845</v>
      </c>
      <c r="C2522">
        <v>108</v>
      </c>
      <c r="D2522">
        <v>9172810</v>
      </c>
      <c r="E2522" s="3">
        <f t="shared" si="143"/>
        <v>9.1728100000000001</v>
      </c>
      <c r="F2522" t="s">
        <v>1793</v>
      </c>
      <c r="G2522" t="s">
        <v>356</v>
      </c>
      <c r="H2522" t="s">
        <v>1794</v>
      </c>
      <c r="I2522" t="s">
        <v>918</v>
      </c>
      <c r="J2522" t="s">
        <v>1795</v>
      </c>
      <c r="N2522" t="s">
        <v>4318</v>
      </c>
      <c r="O2522" t="s">
        <v>12</v>
      </c>
      <c r="P2522" t="s">
        <v>13</v>
      </c>
      <c r="Q2522" t="s">
        <v>90</v>
      </c>
      <c r="R2522" s="3">
        <f t="shared" si="144"/>
        <v>16</v>
      </c>
      <c r="S2522">
        <v>16000000</v>
      </c>
      <c r="T2522">
        <v>2007</v>
      </c>
      <c r="U2522">
        <v>6.7</v>
      </c>
      <c r="V2522" s="3">
        <f t="shared" si="145"/>
        <v>-6.8271899999999999</v>
      </c>
      <c r="W2522" s="3"/>
    </row>
    <row r="2523" spans="1:23" x14ac:dyDescent="0.3">
      <c r="A2523" t="s">
        <v>9</v>
      </c>
      <c r="B2523" t="s">
        <v>912</v>
      </c>
      <c r="C2523">
        <v>141</v>
      </c>
      <c r="D2523">
        <v>16123851</v>
      </c>
      <c r="E2523" s="3">
        <f t="shared" si="143"/>
        <v>16.123850999999998</v>
      </c>
      <c r="F2523" t="s">
        <v>356</v>
      </c>
      <c r="N2523" t="s">
        <v>4319</v>
      </c>
      <c r="O2523" t="s">
        <v>12</v>
      </c>
      <c r="P2523" t="s">
        <v>13</v>
      </c>
      <c r="Q2523" t="s">
        <v>14</v>
      </c>
      <c r="R2523" s="3">
        <f t="shared" si="144"/>
        <v>23</v>
      </c>
      <c r="S2523">
        <v>23000000</v>
      </c>
      <c r="T2523">
        <v>2004</v>
      </c>
      <c r="U2523">
        <v>6.2</v>
      </c>
      <c r="V2523" s="3">
        <f t="shared" si="145"/>
        <v>-6.8761490000000016</v>
      </c>
      <c r="W2523" s="3"/>
    </row>
    <row r="2524" spans="1:23" x14ac:dyDescent="0.3">
      <c r="A2524" t="s">
        <v>9</v>
      </c>
      <c r="B2524" t="s">
        <v>182</v>
      </c>
      <c r="C2524">
        <v>81</v>
      </c>
      <c r="D2524">
        <v>30105968</v>
      </c>
      <c r="E2524" s="3">
        <f t="shared" si="143"/>
        <v>30.105968000000001</v>
      </c>
      <c r="F2524" t="s">
        <v>134</v>
      </c>
      <c r="G2524" t="s">
        <v>1790</v>
      </c>
      <c r="H2524" t="s">
        <v>205</v>
      </c>
      <c r="I2524" t="s">
        <v>1789</v>
      </c>
      <c r="J2524" t="s">
        <v>1787</v>
      </c>
      <c r="N2524" t="s">
        <v>4320</v>
      </c>
      <c r="O2524" t="s">
        <v>12</v>
      </c>
      <c r="P2524" t="s">
        <v>13</v>
      </c>
      <c r="Q2524" t="s">
        <v>52</v>
      </c>
      <c r="R2524" s="3">
        <f t="shared" si="144"/>
        <v>37</v>
      </c>
      <c r="S2524">
        <v>37000000</v>
      </c>
      <c r="T2524">
        <v>2008</v>
      </c>
      <c r="U2524">
        <v>4.5</v>
      </c>
      <c r="V2524" s="3">
        <f t="shared" si="145"/>
        <v>-6.8940319999999993</v>
      </c>
      <c r="W2524" s="3"/>
    </row>
    <row r="2525" spans="1:23" x14ac:dyDescent="0.3">
      <c r="A2525" t="s">
        <v>9</v>
      </c>
      <c r="B2525" t="s">
        <v>1144</v>
      </c>
      <c r="C2525">
        <v>91</v>
      </c>
      <c r="D2525">
        <v>8080116</v>
      </c>
      <c r="E2525" s="3">
        <f t="shared" si="143"/>
        <v>8.0801160000000003</v>
      </c>
      <c r="F2525" t="s">
        <v>134</v>
      </c>
      <c r="G2525" t="s">
        <v>205</v>
      </c>
      <c r="H2525" t="s">
        <v>1789</v>
      </c>
      <c r="N2525" t="s">
        <v>4321</v>
      </c>
      <c r="O2525" t="s">
        <v>12</v>
      </c>
      <c r="P2525" t="s">
        <v>13</v>
      </c>
      <c r="Q2525" t="s">
        <v>24</v>
      </c>
      <c r="R2525" s="3">
        <f t="shared" si="144"/>
        <v>15</v>
      </c>
      <c r="S2525">
        <v>15000000</v>
      </c>
      <c r="T2525">
        <v>2006</v>
      </c>
      <c r="U2525">
        <v>5.6</v>
      </c>
      <c r="V2525" s="3">
        <f t="shared" si="145"/>
        <v>-6.9198839999999997</v>
      </c>
      <c r="W2525" s="3"/>
    </row>
    <row r="2526" spans="1:23" x14ac:dyDescent="0.3">
      <c r="A2526" t="s">
        <v>9</v>
      </c>
      <c r="B2526" t="s">
        <v>1011</v>
      </c>
      <c r="C2526">
        <v>92</v>
      </c>
      <c r="D2526">
        <v>1071240</v>
      </c>
      <c r="E2526" s="3">
        <f t="shared" si="143"/>
        <v>1.07124</v>
      </c>
      <c r="F2526" t="s">
        <v>1793</v>
      </c>
      <c r="G2526" t="s">
        <v>356</v>
      </c>
      <c r="N2526" t="s">
        <v>4322</v>
      </c>
      <c r="O2526" t="s">
        <v>12</v>
      </c>
      <c r="P2526" t="s">
        <v>17</v>
      </c>
      <c r="Q2526" t="s">
        <v>14</v>
      </c>
      <c r="R2526" s="3">
        <f t="shared" si="144"/>
        <v>8</v>
      </c>
      <c r="S2526">
        <v>8000000</v>
      </c>
      <c r="T2526">
        <v>2007</v>
      </c>
      <c r="U2526">
        <v>6.9</v>
      </c>
      <c r="V2526" s="3">
        <f t="shared" si="145"/>
        <v>-6.9287600000000005</v>
      </c>
      <c r="W2526" s="3"/>
    </row>
    <row r="2527" spans="1:23" x14ac:dyDescent="0.3">
      <c r="A2527" t="s">
        <v>9</v>
      </c>
      <c r="B2527" t="s">
        <v>782</v>
      </c>
      <c r="C2527">
        <v>108</v>
      </c>
      <c r="D2527">
        <v>23070045</v>
      </c>
      <c r="E2527" s="3">
        <f t="shared" si="143"/>
        <v>23.070045</v>
      </c>
      <c r="F2527" t="s">
        <v>134</v>
      </c>
      <c r="G2527" t="s">
        <v>356</v>
      </c>
      <c r="H2527" t="s">
        <v>918</v>
      </c>
      <c r="N2527" t="s">
        <v>4323</v>
      </c>
      <c r="O2527" t="s">
        <v>12</v>
      </c>
      <c r="P2527" t="s">
        <v>13</v>
      </c>
      <c r="Q2527" t="s">
        <v>90</v>
      </c>
      <c r="R2527" s="3">
        <f t="shared" si="144"/>
        <v>30</v>
      </c>
      <c r="S2527">
        <v>30000000</v>
      </c>
      <c r="T2527">
        <v>2011</v>
      </c>
      <c r="U2527">
        <v>5.9</v>
      </c>
      <c r="V2527" s="3">
        <f t="shared" si="145"/>
        <v>-6.9299549999999996</v>
      </c>
      <c r="W2527" s="3"/>
    </row>
    <row r="2528" spans="1:23" x14ac:dyDescent="0.3">
      <c r="A2528" t="s">
        <v>9</v>
      </c>
      <c r="B2528" t="s">
        <v>320</v>
      </c>
      <c r="C2528">
        <v>106</v>
      </c>
      <c r="D2528">
        <v>28064226</v>
      </c>
      <c r="E2528" s="3">
        <f t="shared" si="143"/>
        <v>28.064226000000001</v>
      </c>
      <c r="F2528" t="s">
        <v>171</v>
      </c>
      <c r="G2528" t="s">
        <v>1796</v>
      </c>
      <c r="H2528" t="s">
        <v>918</v>
      </c>
      <c r="N2528" t="s">
        <v>4324</v>
      </c>
      <c r="O2528" t="s">
        <v>12</v>
      </c>
      <c r="P2528" t="s">
        <v>13</v>
      </c>
      <c r="Q2528" t="s">
        <v>14</v>
      </c>
      <c r="R2528" s="3">
        <f t="shared" si="144"/>
        <v>35</v>
      </c>
      <c r="S2528">
        <v>35000000</v>
      </c>
      <c r="T2528">
        <v>2011</v>
      </c>
      <c r="U2528">
        <v>5</v>
      </c>
      <c r="V2528" s="3">
        <f t="shared" si="145"/>
        <v>-6.9357739999999986</v>
      </c>
      <c r="W2528" s="3"/>
    </row>
    <row r="2529" spans="1:23" x14ac:dyDescent="0.3">
      <c r="A2529" t="s">
        <v>9</v>
      </c>
      <c r="B2529" t="s">
        <v>1326</v>
      </c>
      <c r="C2529">
        <v>92</v>
      </c>
      <c r="D2529">
        <v>3060858</v>
      </c>
      <c r="E2529" s="3">
        <f t="shared" si="143"/>
        <v>3.0608580000000001</v>
      </c>
      <c r="F2529" t="s">
        <v>171</v>
      </c>
      <c r="G2529" t="s">
        <v>356</v>
      </c>
      <c r="H2529" t="s">
        <v>918</v>
      </c>
      <c r="N2529" t="s">
        <v>4325</v>
      </c>
      <c r="O2529" t="s">
        <v>12</v>
      </c>
      <c r="P2529" t="s">
        <v>13</v>
      </c>
      <c r="Q2529" t="s">
        <v>90</v>
      </c>
      <c r="R2529" s="3">
        <f t="shared" si="144"/>
        <v>10</v>
      </c>
      <c r="S2529">
        <v>10000000</v>
      </c>
      <c r="T2529">
        <v>1987</v>
      </c>
      <c r="U2529">
        <v>5.6</v>
      </c>
      <c r="V2529" s="3">
        <f t="shared" si="145"/>
        <v>-6.9391420000000004</v>
      </c>
      <c r="W2529" s="3"/>
    </row>
    <row r="2530" spans="1:23" x14ac:dyDescent="0.3">
      <c r="A2530" t="s">
        <v>9</v>
      </c>
      <c r="B2530" t="s">
        <v>1423</v>
      </c>
      <c r="C2530">
        <v>118</v>
      </c>
      <c r="D2530">
        <v>46451</v>
      </c>
      <c r="E2530" s="3">
        <f t="shared" si="143"/>
        <v>4.6450999999999999E-2</v>
      </c>
      <c r="F2530" t="s">
        <v>205</v>
      </c>
      <c r="G2530" t="s">
        <v>1792</v>
      </c>
      <c r="H2530" t="s">
        <v>918</v>
      </c>
      <c r="N2530" t="s">
        <v>4326</v>
      </c>
      <c r="O2530" t="s">
        <v>12</v>
      </c>
      <c r="P2530" t="s">
        <v>13</v>
      </c>
      <c r="Q2530" t="s">
        <v>90</v>
      </c>
      <c r="R2530" s="3">
        <f t="shared" si="144"/>
        <v>7</v>
      </c>
      <c r="S2530">
        <v>7000000</v>
      </c>
      <c r="T2530">
        <v>2010</v>
      </c>
      <c r="U2530">
        <v>6</v>
      </c>
      <c r="V2530" s="3">
        <f t="shared" si="145"/>
        <v>-6.9535489999999998</v>
      </c>
      <c r="W2530" s="3"/>
    </row>
    <row r="2531" spans="1:23" x14ac:dyDescent="0.3">
      <c r="A2531" t="s">
        <v>9</v>
      </c>
      <c r="B2531" t="s">
        <v>1325</v>
      </c>
      <c r="C2531">
        <v>135</v>
      </c>
      <c r="D2531">
        <v>3041803</v>
      </c>
      <c r="E2531" s="3">
        <f t="shared" si="143"/>
        <v>3.0418029999999998</v>
      </c>
      <c r="F2531" t="s">
        <v>356</v>
      </c>
      <c r="G2531" t="s">
        <v>1788</v>
      </c>
      <c r="N2531" t="s">
        <v>4327</v>
      </c>
      <c r="O2531" t="s">
        <v>12</v>
      </c>
      <c r="P2531" t="s">
        <v>17</v>
      </c>
      <c r="Q2531" t="s">
        <v>24</v>
      </c>
      <c r="R2531" s="3">
        <f t="shared" si="144"/>
        <v>10</v>
      </c>
      <c r="S2531">
        <v>10000000</v>
      </c>
      <c r="T2531">
        <v>2000</v>
      </c>
      <c r="U2531">
        <v>7.1</v>
      </c>
      <c r="V2531" s="3">
        <f t="shared" si="145"/>
        <v>-6.9581970000000002</v>
      </c>
      <c r="W2531" s="3"/>
    </row>
    <row r="2532" spans="1:23" x14ac:dyDescent="0.3">
      <c r="A2532" t="s">
        <v>9</v>
      </c>
      <c r="B2532" t="s">
        <v>65</v>
      </c>
      <c r="C2532">
        <v>132</v>
      </c>
      <c r="D2532">
        <v>59035104</v>
      </c>
      <c r="E2532" s="3">
        <f t="shared" si="143"/>
        <v>59.035103999999997</v>
      </c>
      <c r="F2532" t="s">
        <v>171</v>
      </c>
      <c r="G2532" t="s">
        <v>1786</v>
      </c>
      <c r="H2532" t="s">
        <v>620</v>
      </c>
      <c r="I2532" t="s">
        <v>1787</v>
      </c>
      <c r="N2532" t="s">
        <v>4328</v>
      </c>
      <c r="O2532" t="s">
        <v>12</v>
      </c>
      <c r="P2532" t="s">
        <v>13</v>
      </c>
      <c r="Q2532" t="s">
        <v>14</v>
      </c>
      <c r="R2532" s="3">
        <f t="shared" si="144"/>
        <v>66</v>
      </c>
      <c r="S2532">
        <v>66000000</v>
      </c>
      <c r="T2532">
        <v>2004</v>
      </c>
      <c r="U2532">
        <v>6.8</v>
      </c>
      <c r="V2532" s="3">
        <f t="shared" si="145"/>
        <v>-6.9648960000000031</v>
      </c>
      <c r="W2532" s="3"/>
    </row>
    <row r="2533" spans="1:23" x14ac:dyDescent="0.3">
      <c r="A2533" t="s">
        <v>111</v>
      </c>
      <c r="B2533" t="s">
        <v>408</v>
      </c>
      <c r="C2533">
        <v>113</v>
      </c>
      <c r="D2533">
        <v>5032496</v>
      </c>
      <c r="E2533" s="3">
        <f t="shared" si="143"/>
        <v>5.0324960000000001</v>
      </c>
      <c r="F2533" t="s">
        <v>205</v>
      </c>
      <c r="G2533" t="s">
        <v>356</v>
      </c>
      <c r="N2533" t="s">
        <v>4329</v>
      </c>
      <c r="O2533" t="s">
        <v>12</v>
      </c>
      <c r="P2533" t="s">
        <v>13</v>
      </c>
      <c r="Q2533" t="s">
        <v>90</v>
      </c>
      <c r="R2533" s="3">
        <f t="shared" si="144"/>
        <v>12</v>
      </c>
      <c r="S2533">
        <v>12000000</v>
      </c>
      <c r="T2533">
        <v>1998</v>
      </c>
      <c r="U2533">
        <v>6.3</v>
      </c>
      <c r="V2533" s="3">
        <f t="shared" si="145"/>
        <v>-6.9675039999999999</v>
      </c>
      <c r="W2533" s="3"/>
    </row>
    <row r="2534" spans="1:23" x14ac:dyDescent="0.3">
      <c r="A2534" t="s">
        <v>9</v>
      </c>
      <c r="B2534" t="s">
        <v>1282</v>
      </c>
      <c r="C2534">
        <v>98</v>
      </c>
      <c r="D2534">
        <v>23838</v>
      </c>
      <c r="E2534" s="3">
        <f t="shared" si="143"/>
        <v>2.3838000000000002E-2</v>
      </c>
      <c r="F2534" t="s">
        <v>620</v>
      </c>
      <c r="G2534" t="s">
        <v>1787</v>
      </c>
      <c r="H2534" t="s">
        <v>918</v>
      </c>
      <c r="N2534" t="s">
        <v>4330</v>
      </c>
      <c r="O2534" t="s">
        <v>12</v>
      </c>
      <c r="P2534" t="s">
        <v>17</v>
      </c>
      <c r="Q2534" t="s">
        <v>90</v>
      </c>
      <c r="R2534" s="3">
        <f t="shared" si="144"/>
        <v>7</v>
      </c>
      <c r="S2534">
        <v>7000000</v>
      </c>
      <c r="T2534">
        <v>2013</v>
      </c>
      <c r="U2534">
        <v>5.5</v>
      </c>
      <c r="V2534" s="3">
        <f t="shared" si="145"/>
        <v>-6.9761620000000004</v>
      </c>
      <c r="W2534" s="3"/>
    </row>
    <row r="2535" spans="1:23" x14ac:dyDescent="0.3">
      <c r="A2535" t="s">
        <v>9</v>
      </c>
      <c r="B2535" t="s">
        <v>221</v>
      </c>
      <c r="C2535">
        <v>103</v>
      </c>
      <c r="D2535">
        <v>85017401</v>
      </c>
      <c r="E2535" s="3">
        <f t="shared" si="143"/>
        <v>85.017401000000007</v>
      </c>
      <c r="F2535" t="s">
        <v>171</v>
      </c>
      <c r="G2535" t="s">
        <v>134</v>
      </c>
      <c r="H2535" t="s">
        <v>918</v>
      </c>
      <c r="N2535" t="s">
        <v>4331</v>
      </c>
      <c r="O2535" t="s">
        <v>12</v>
      </c>
      <c r="P2535" t="s">
        <v>13</v>
      </c>
      <c r="Q2535" t="s">
        <v>90</v>
      </c>
      <c r="R2535" s="3">
        <f t="shared" si="144"/>
        <v>92</v>
      </c>
      <c r="S2535">
        <v>92000000</v>
      </c>
      <c r="T2535">
        <v>2012</v>
      </c>
      <c r="U2535">
        <v>6.7</v>
      </c>
      <c r="V2535" s="3">
        <f t="shared" si="145"/>
        <v>-6.9825989999999933</v>
      </c>
      <c r="W2535" s="3"/>
    </row>
    <row r="2536" spans="1:23" x14ac:dyDescent="0.3">
      <c r="A2536" t="s">
        <v>9</v>
      </c>
      <c r="B2536" t="s">
        <v>574</v>
      </c>
      <c r="C2536">
        <v>87</v>
      </c>
      <c r="D2536">
        <v>27972410</v>
      </c>
      <c r="E2536" s="3">
        <f t="shared" si="143"/>
        <v>27.97241</v>
      </c>
      <c r="F2536" t="s">
        <v>171</v>
      </c>
      <c r="G2536" t="s">
        <v>134</v>
      </c>
      <c r="H2536" t="s">
        <v>205</v>
      </c>
      <c r="N2536" t="s">
        <v>4332</v>
      </c>
      <c r="O2536" t="s">
        <v>12</v>
      </c>
      <c r="P2536" t="s">
        <v>17</v>
      </c>
      <c r="Q2536" t="s">
        <v>24</v>
      </c>
      <c r="R2536" s="3">
        <f t="shared" si="144"/>
        <v>35</v>
      </c>
      <c r="S2536">
        <v>35000000</v>
      </c>
      <c r="T2536">
        <v>2003</v>
      </c>
      <c r="U2536">
        <v>6.1</v>
      </c>
      <c r="V2536" s="3">
        <f t="shared" si="145"/>
        <v>-7.02759</v>
      </c>
      <c r="W2536" s="3"/>
    </row>
    <row r="2537" spans="1:23" x14ac:dyDescent="0.3">
      <c r="A2537" t="s">
        <v>9</v>
      </c>
      <c r="B2537" t="s">
        <v>331</v>
      </c>
      <c r="C2537">
        <v>95</v>
      </c>
      <c r="D2537">
        <v>16964743</v>
      </c>
      <c r="E2537" s="3">
        <f t="shared" si="143"/>
        <v>16.964742999999999</v>
      </c>
      <c r="F2537" t="s">
        <v>205</v>
      </c>
      <c r="G2537" t="s">
        <v>1788</v>
      </c>
      <c r="N2537" t="s">
        <v>4333</v>
      </c>
      <c r="O2537" t="s">
        <v>12</v>
      </c>
      <c r="P2537" t="s">
        <v>13</v>
      </c>
      <c r="Q2537" t="s">
        <v>14</v>
      </c>
      <c r="R2537" s="3">
        <f t="shared" si="144"/>
        <v>24</v>
      </c>
      <c r="S2537">
        <v>24000000</v>
      </c>
      <c r="T2537">
        <v>2004</v>
      </c>
      <c r="U2537">
        <v>5.6</v>
      </c>
      <c r="V2537" s="3">
        <f t="shared" si="145"/>
        <v>-7.0352570000000014</v>
      </c>
      <c r="W2537" s="3"/>
    </row>
    <row r="2538" spans="1:23" x14ac:dyDescent="0.3">
      <c r="A2538" t="s">
        <v>9</v>
      </c>
      <c r="B2538" t="s">
        <v>1080</v>
      </c>
      <c r="C2538">
        <v>90</v>
      </c>
      <c r="D2538">
        <v>4922166</v>
      </c>
      <c r="E2538" s="3">
        <f t="shared" si="143"/>
        <v>4.9221659999999998</v>
      </c>
      <c r="F2538" t="s">
        <v>205</v>
      </c>
      <c r="G2538" t="s">
        <v>1791</v>
      </c>
      <c r="H2538" t="s">
        <v>1788</v>
      </c>
      <c r="N2538" t="s">
        <v>4334</v>
      </c>
      <c r="O2538" t="s">
        <v>12</v>
      </c>
      <c r="P2538" t="s">
        <v>13</v>
      </c>
      <c r="Q2538" t="s">
        <v>24</v>
      </c>
      <c r="R2538" s="3">
        <f t="shared" si="144"/>
        <v>12</v>
      </c>
      <c r="S2538">
        <v>12000000</v>
      </c>
      <c r="T2538">
        <v>2003</v>
      </c>
      <c r="U2538">
        <v>2.1</v>
      </c>
      <c r="V2538" s="3">
        <f t="shared" si="145"/>
        <v>-7.0778340000000002</v>
      </c>
      <c r="W2538" s="3"/>
    </row>
    <row r="2539" spans="1:23" x14ac:dyDescent="0.3">
      <c r="A2539" t="s">
        <v>9</v>
      </c>
      <c r="B2539" t="s">
        <v>503</v>
      </c>
      <c r="C2539">
        <v>108</v>
      </c>
      <c r="D2539">
        <v>4903000</v>
      </c>
      <c r="E2539" s="3">
        <f t="shared" si="143"/>
        <v>4.9029999999999996</v>
      </c>
      <c r="F2539" t="s">
        <v>205</v>
      </c>
      <c r="G2539" t="s">
        <v>356</v>
      </c>
      <c r="N2539" t="s">
        <v>4335</v>
      </c>
      <c r="O2539" t="s">
        <v>12</v>
      </c>
      <c r="P2539" t="s">
        <v>13</v>
      </c>
      <c r="Q2539" t="s">
        <v>90</v>
      </c>
      <c r="R2539" s="3">
        <f t="shared" si="144"/>
        <v>12</v>
      </c>
      <c r="S2539">
        <v>12000000</v>
      </c>
      <c r="T2539">
        <v>1996</v>
      </c>
      <c r="U2539">
        <v>5</v>
      </c>
      <c r="V2539" s="3">
        <f t="shared" si="145"/>
        <v>-7.0970000000000004</v>
      </c>
      <c r="W2539" s="3"/>
    </row>
    <row r="2540" spans="1:23" x14ac:dyDescent="0.3">
      <c r="A2540" t="s">
        <v>9</v>
      </c>
      <c r="B2540" t="s">
        <v>697</v>
      </c>
      <c r="C2540">
        <v>100</v>
      </c>
      <c r="D2540">
        <v>4884663</v>
      </c>
      <c r="E2540" s="3">
        <f t="shared" si="143"/>
        <v>4.8846629999999998</v>
      </c>
      <c r="F2540" t="s">
        <v>620</v>
      </c>
      <c r="G2540" t="s">
        <v>1787</v>
      </c>
      <c r="N2540" t="s">
        <v>4336</v>
      </c>
      <c r="O2540" t="s">
        <v>12</v>
      </c>
      <c r="P2540" t="s">
        <v>13</v>
      </c>
      <c r="Q2540" t="s">
        <v>24</v>
      </c>
      <c r="R2540" s="3">
        <f t="shared" si="144"/>
        <v>12</v>
      </c>
      <c r="S2540">
        <v>12000000</v>
      </c>
      <c r="T2540">
        <v>1986</v>
      </c>
      <c r="U2540">
        <v>5.5</v>
      </c>
      <c r="V2540" s="3">
        <f t="shared" si="145"/>
        <v>-7.1153370000000002</v>
      </c>
      <c r="W2540" s="3"/>
    </row>
    <row r="2541" spans="1:23" x14ac:dyDescent="0.3">
      <c r="A2541" t="s">
        <v>9</v>
      </c>
      <c r="B2541" t="s">
        <v>1346</v>
      </c>
      <c r="C2541">
        <v>144</v>
      </c>
      <c r="D2541">
        <v>2483955</v>
      </c>
      <c r="E2541" s="3">
        <f t="shared" si="143"/>
        <v>2.4839549999999999</v>
      </c>
      <c r="F2541" t="s">
        <v>356</v>
      </c>
      <c r="G2541" t="s">
        <v>1788</v>
      </c>
      <c r="N2541" t="s">
        <v>4337</v>
      </c>
      <c r="O2541" t="s">
        <v>12</v>
      </c>
      <c r="P2541" t="s">
        <v>13</v>
      </c>
      <c r="Q2541" t="s">
        <v>90</v>
      </c>
      <c r="R2541" s="3">
        <f t="shared" si="144"/>
        <v>9.6</v>
      </c>
      <c r="S2541">
        <v>9600000</v>
      </c>
      <c r="T2541">
        <v>2005</v>
      </c>
      <c r="U2541">
        <v>6.7</v>
      </c>
      <c r="V2541" s="3">
        <f t="shared" si="145"/>
        <v>-7.1160449999999997</v>
      </c>
      <c r="W2541" s="3"/>
    </row>
    <row r="2542" spans="1:23" x14ac:dyDescent="0.3">
      <c r="A2542" t="s">
        <v>9</v>
      </c>
      <c r="B2542" t="s">
        <v>1203</v>
      </c>
      <c r="C2542">
        <v>99</v>
      </c>
      <c r="D2542">
        <v>5871603</v>
      </c>
      <c r="E2542" s="3">
        <f t="shared" si="143"/>
        <v>5.8716030000000003</v>
      </c>
      <c r="F2542" t="s">
        <v>356</v>
      </c>
      <c r="G2542" t="s">
        <v>918</v>
      </c>
      <c r="N2542" t="s">
        <v>4338</v>
      </c>
      <c r="O2542" t="s">
        <v>12</v>
      </c>
      <c r="P2542" t="s">
        <v>13</v>
      </c>
      <c r="Q2542" t="s">
        <v>90</v>
      </c>
      <c r="R2542" s="3">
        <f t="shared" si="144"/>
        <v>13</v>
      </c>
      <c r="S2542">
        <v>13000000</v>
      </c>
      <c r="T2542">
        <v>1999</v>
      </c>
      <c r="U2542">
        <v>6</v>
      </c>
      <c r="V2542" s="3">
        <f t="shared" si="145"/>
        <v>-7.1283969999999997</v>
      </c>
      <c r="W2542" s="3"/>
    </row>
    <row r="2543" spans="1:23" x14ac:dyDescent="0.3">
      <c r="A2543" t="s">
        <v>9</v>
      </c>
      <c r="B2543" t="s">
        <v>308</v>
      </c>
      <c r="C2543">
        <v>102</v>
      </c>
      <c r="D2543">
        <v>32853640</v>
      </c>
      <c r="E2543" s="3">
        <f t="shared" si="143"/>
        <v>32.853639999999999</v>
      </c>
      <c r="F2543" t="s">
        <v>205</v>
      </c>
      <c r="G2543" t="s">
        <v>356</v>
      </c>
      <c r="N2543" t="s">
        <v>4339</v>
      </c>
      <c r="O2543" t="s">
        <v>12</v>
      </c>
      <c r="P2543" t="s">
        <v>13</v>
      </c>
      <c r="Q2543" t="s">
        <v>14</v>
      </c>
      <c r="R2543" s="3">
        <f t="shared" si="144"/>
        <v>40</v>
      </c>
      <c r="S2543">
        <v>40000000</v>
      </c>
      <c r="T2543">
        <v>2008</v>
      </c>
      <c r="U2543">
        <v>5.7</v>
      </c>
      <c r="V2543" s="3">
        <f t="shared" si="145"/>
        <v>-7.1463600000000014</v>
      </c>
      <c r="W2543" s="3"/>
    </row>
    <row r="2544" spans="1:23" x14ac:dyDescent="0.3">
      <c r="A2544" t="s">
        <v>9</v>
      </c>
      <c r="B2544" t="s">
        <v>532</v>
      </c>
      <c r="C2544">
        <v>117</v>
      </c>
      <c r="D2544">
        <v>32800000</v>
      </c>
      <c r="E2544" s="3">
        <f t="shared" si="143"/>
        <v>32.799999999999997</v>
      </c>
      <c r="F2544" t="s">
        <v>205</v>
      </c>
      <c r="G2544" t="s">
        <v>1792</v>
      </c>
      <c r="H2544" t="s">
        <v>356</v>
      </c>
      <c r="I2544" t="s">
        <v>918</v>
      </c>
      <c r="N2544" t="s">
        <v>4340</v>
      </c>
      <c r="O2544" t="s">
        <v>12</v>
      </c>
      <c r="P2544" t="s">
        <v>13</v>
      </c>
      <c r="Q2544" t="s">
        <v>90</v>
      </c>
      <c r="R2544" s="3">
        <f t="shared" si="144"/>
        <v>40</v>
      </c>
      <c r="S2544">
        <v>40000000</v>
      </c>
      <c r="T2544">
        <v>1996</v>
      </c>
      <c r="U2544">
        <v>4.3</v>
      </c>
      <c r="V2544" s="3">
        <f t="shared" si="145"/>
        <v>-7.2000000000000028</v>
      </c>
      <c r="W2544" s="3"/>
    </row>
    <row r="2545" spans="1:23" x14ac:dyDescent="0.3">
      <c r="A2545" t="s">
        <v>9</v>
      </c>
      <c r="B2545" t="s">
        <v>673</v>
      </c>
      <c r="C2545">
        <v>95</v>
      </c>
      <c r="D2545">
        <v>17791031</v>
      </c>
      <c r="E2545" s="3">
        <f t="shared" si="143"/>
        <v>17.791031</v>
      </c>
      <c r="F2545" t="s">
        <v>205</v>
      </c>
      <c r="G2545" t="s">
        <v>356</v>
      </c>
      <c r="H2545" t="s">
        <v>1788</v>
      </c>
      <c r="I2545" t="s">
        <v>918</v>
      </c>
      <c r="N2545" t="s">
        <v>4341</v>
      </c>
      <c r="O2545" t="s">
        <v>12</v>
      </c>
      <c r="P2545" t="s">
        <v>13</v>
      </c>
      <c r="Q2545" t="s">
        <v>90</v>
      </c>
      <c r="R2545" s="3">
        <f t="shared" si="144"/>
        <v>25</v>
      </c>
      <c r="S2545">
        <v>25000000</v>
      </c>
      <c r="T2545">
        <v>2002</v>
      </c>
      <c r="U2545">
        <v>7.3</v>
      </c>
      <c r="V2545" s="3">
        <f t="shared" si="145"/>
        <v>-7.2089689999999997</v>
      </c>
      <c r="W2545" s="3"/>
    </row>
    <row r="2546" spans="1:23" x14ac:dyDescent="0.3">
      <c r="A2546" t="s">
        <v>9</v>
      </c>
      <c r="B2546" t="s">
        <v>359</v>
      </c>
      <c r="C2546">
        <v>106</v>
      </c>
      <c r="D2546">
        <v>15785632</v>
      </c>
      <c r="E2546" s="3">
        <f t="shared" si="143"/>
        <v>15.785632</v>
      </c>
      <c r="F2546" t="s">
        <v>1793</v>
      </c>
      <c r="G2546" t="s">
        <v>205</v>
      </c>
      <c r="H2546" t="s">
        <v>356</v>
      </c>
      <c r="I2546" t="s">
        <v>1797</v>
      </c>
      <c r="N2546" t="s">
        <v>4342</v>
      </c>
      <c r="O2546" t="s">
        <v>12</v>
      </c>
      <c r="P2546" t="s">
        <v>17</v>
      </c>
      <c r="Q2546" t="s">
        <v>14</v>
      </c>
      <c r="R2546" s="3">
        <f t="shared" si="144"/>
        <v>23</v>
      </c>
      <c r="S2546">
        <v>23000000</v>
      </c>
      <c r="T2546">
        <v>2016</v>
      </c>
      <c r="U2546">
        <v>7.5</v>
      </c>
      <c r="V2546" s="3">
        <f t="shared" si="145"/>
        <v>-7.2143680000000003</v>
      </c>
      <c r="W2546" s="3"/>
    </row>
    <row r="2547" spans="1:23" x14ac:dyDescent="0.3">
      <c r="A2547" t="s">
        <v>9</v>
      </c>
      <c r="B2547" t="s">
        <v>1398</v>
      </c>
      <c r="C2547">
        <v>90</v>
      </c>
      <c r="D2547">
        <v>671240</v>
      </c>
      <c r="E2547" s="3">
        <f t="shared" si="143"/>
        <v>0.67123999999999995</v>
      </c>
      <c r="F2547" t="s">
        <v>205</v>
      </c>
      <c r="G2547" t="s">
        <v>356</v>
      </c>
      <c r="H2547" t="s">
        <v>1788</v>
      </c>
      <c r="N2547" t="s">
        <v>4343</v>
      </c>
      <c r="O2547" t="s">
        <v>12</v>
      </c>
      <c r="P2547" t="s">
        <v>17</v>
      </c>
      <c r="Q2547" t="s">
        <v>90</v>
      </c>
      <c r="R2547" s="3">
        <f t="shared" si="144"/>
        <v>7.9</v>
      </c>
      <c r="S2547">
        <v>7900000</v>
      </c>
      <c r="T2547">
        <v>2005</v>
      </c>
      <c r="U2547">
        <v>6.9</v>
      </c>
      <c r="V2547" s="3">
        <f t="shared" si="145"/>
        <v>-7.2287600000000003</v>
      </c>
      <c r="W2547" s="3"/>
    </row>
    <row r="2548" spans="1:23" x14ac:dyDescent="0.3">
      <c r="A2548" t="s">
        <v>9</v>
      </c>
      <c r="B2548" t="s">
        <v>1145</v>
      </c>
      <c r="C2548">
        <v>107</v>
      </c>
      <c r="D2548">
        <v>7757130</v>
      </c>
      <c r="E2548" s="3">
        <f t="shared" si="143"/>
        <v>7.7571300000000001</v>
      </c>
      <c r="F2548" t="s">
        <v>205</v>
      </c>
      <c r="G2548" t="s">
        <v>1792</v>
      </c>
      <c r="H2548" t="s">
        <v>356</v>
      </c>
      <c r="N2548" t="s">
        <v>4344</v>
      </c>
      <c r="O2548" t="s">
        <v>12</v>
      </c>
      <c r="P2548" t="s">
        <v>17</v>
      </c>
      <c r="Q2548" t="s">
        <v>90</v>
      </c>
      <c r="R2548" s="3">
        <f t="shared" si="144"/>
        <v>15</v>
      </c>
      <c r="S2548">
        <v>15000000</v>
      </c>
      <c r="T2548">
        <v>2008</v>
      </c>
      <c r="U2548">
        <v>8</v>
      </c>
      <c r="V2548" s="3">
        <f t="shared" si="145"/>
        <v>-7.2428699999999999</v>
      </c>
      <c r="W2548" s="3"/>
    </row>
    <row r="2549" spans="1:23" x14ac:dyDescent="0.3">
      <c r="A2549" t="s">
        <v>9</v>
      </c>
      <c r="B2549" t="s">
        <v>995</v>
      </c>
      <c r="C2549">
        <v>125</v>
      </c>
      <c r="D2549">
        <v>3753806</v>
      </c>
      <c r="E2549" s="3">
        <f t="shared" si="143"/>
        <v>3.753806</v>
      </c>
      <c r="F2549" t="s">
        <v>1792</v>
      </c>
      <c r="G2549" t="s">
        <v>356</v>
      </c>
      <c r="N2549" t="s">
        <v>4345</v>
      </c>
      <c r="O2549" t="s">
        <v>12</v>
      </c>
      <c r="P2549" t="s">
        <v>17</v>
      </c>
      <c r="Q2549" t="s">
        <v>90</v>
      </c>
      <c r="R2549" s="3">
        <f t="shared" si="144"/>
        <v>11</v>
      </c>
      <c r="S2549">
        <v>11000000</v>
      </c>
      <c r="T2549">
        <v>2004</v>
      </c>
      <c r="U2549">
        <v>7.7</v>
      </c>
      <c r="V2549" s="3">
        <f t="shared" si="145"/>
        <v>-7.246194</v>
      </c>
      <c r="W2549" s="3"/>
    </row>
    <row r="2550" spans="1:23" x14ac:dyDescent="0.3">
      <c r="A2550" t="s">
        <v>9</v>
      </c>
      <c r="B2550" t="s">
        <v>874</v>
      </c>
      <c r="C2550">
        <v>93</v>
      </c>
      <c r="D2550">
        <v>17718223</v>
      </c>
      <c r="E2550" s="3">
        <f t="shared" si="143"/>
        <v>17.718222999999998</v>
      </c>
      <c r="F2550" t="s">
        <v>205</v>
      </c>
      <c r="N2550" t="s">
        <v>4346</v>
      </c>
      <c r="O2550" t="s">
        <v>12</v>
      </c>
      <c r="P2550" t="s">
        <v>13</v>
      </c>
      <c r="Q2550" t="s">
        <v>90</v>
      </c>
      <c r="R2550" s="3">
        <f t="shared" si="144"/>
        <v>25</v>
      </c>
      <c r="S2550">
        <v>25000000</v>
      </c>
      <c r="T2550">
        <v>2004</v>
      </c>
      <c r="U2550">
        <v>6.6</v>
      </c>
      <c r="V2550" s="3">
        <f t="shared" si="145"/>
        <v>-7.2817770000000017</v>
      </c>
      <c r="W2550" s="3"/>
    </row>
    <row r="2551" spans="1:23" x14ac:dyDescent="0.3">
      <c r="A2551" t="s">
        <v>9</v>
      </c>
      <c r="B2551" t="s">
        <v>1245</v>
      </c>
      <c r="C2551">
        <v>113</v>
      </c>
      <c r="D2551">
        <v>4717455</v>
      </c>
      <c r="E2551" s="3">
        <f t="shared" si="143"/>
        <v>4.7174550000000002</v>
      </c>
      <c r="F2551" t="s">
        <v>1796</v>
      </c>
      <c r="G2551" t="s">
        <v>918</v>
      </c>
      <c r="N2551" t="s">
        <v>4347</v>
      </c>
      <c r="O2551" t="s">
        <v>12</v>
      </c>
      <c r="P2551" t="s">
        <v>63</v>
      </c>
      <c r="Q2551" t="s">
        <v>90</v>
      </c>
      <c r="R2551" s="3">
        <f t="shared" si="144"/>
        <v>12</v>
      </c>
      <c r="S2551">
        <v>12000000</v>
      </c>
      <c r="T2551">
        <v>2003</v>
      </c>
      <c r="U2551">
        <v>5.3</v>
      </c>
      <c r="V2551" s="3">
        <f t="shared" si="145"/>
        <v>-7.2825449999999998</v>
      </c>
      <c r="W2551" s="3"/>
    </row>
    <row r="2552" spans="1:23" x14ac:dyDescent="0.3">
      <c r="A2552" t="s">
        <v>9</v>
      </c>
      <c r="B2552" t="s">
        <v>845</v>
      </c>
      <c r="C2552">
        <v>93</v>
      </c>
      <c r="D2552">
        <v>197148</v>
      </c>
      <c r="E2552" s="3">
        <f t="shared" si="143"/>
        <v>0.19714799999999999</v>
      </c>
      <c r="F2552" t="s">
        <v>356</v>
      </c>
      <c r="G2552" t="s">
        <v>1788</v>
      </c>
      <c r="H2552" t="s">
        <v>1787</v>
      </c>
      <c r="I2552" t="s">
        <v>918</v>
      </c>
      <c r="N2552" t="s">
        <v>4348</v>
      </c>
      <c r="O2552" t="s">
        <v>12</v>
      </c>
      <c r="P2552" t="s">
        <v>17</v>
      </c>
      <c r="Q2552" t="s">
        <v>90</v>
      </c>
      <c r="R2552" s="3">
        <f t="shared" si="144"/>
        <v>7.5</v>
      </c>
      <c r="S2552">
        <v>7500000</v>
      </c>
      <c r="T2552">
        <v>2003</v>
      </c>
      <c r="U2552">
        <v>6.3</v>
      </c>
      <c r="V2552" s="3">
        <f t="shared" si="145"/>
        <v>-7.3028519999999997</v>
      </c>
      <c r="W2552" s="3"/>
    </row>
    <row r="2553" spans="1:23" x14ac:dyDescent="0.3">
      <c r="A2553" t="s">
        <v>9</v>
      </c>
      <c r="B2553" t="s">
        <v>16</v>
      </c>
      <c r="C2553">
        <v>125</v>
      </c>
      <c r="D2553">
        <v>62647540</v>
      </c>
      <c r="E2553" s="3">
        <f t="shared" si="143"/>
        <v>62.647539999999999</v>
      </c>
      <c r="F2553" t="s">
        <v>171</v>
      </c>
      <c r="G2553" t="s">
        <v>356</v>
      </c>
      <c r="H2553" t="s">
        <v>1795</v>
      </c>
      <c r="N2553" t="s">
        <v>4349</v>
      </c>
      <c r="O2553" t="s">
        <v>12</v>
      </c>
      <c r="P2553" t="s">
        <v>113</v>
      </c>
      <c r="Q2553" t="s">
        <v>90</v>
      </c>
      <c r="R2553" s="3">
        <f t="shared" si="144"/>
        <v>70</v>
      </c>
      <c r="S2553">
        <v>70000000</v>
      </c>
      <c r="T2553">
        <v>2005</v>
      </c>
      <c r="U2553">
        <v>7.1</v>
      </c>
      <c r="V2553" s="3">
        <f t="shared" si="145"/>
        <v>-7.3524600000000007</v>
      </c>
      <c r="W2553" s="3"/>
    </row>
    <row r="2554" spans="1:23" x14ac:dyDescent="0.3">
      <c r="A2554" t="s">
        <v>9</v>
      </c>
      <c r="B2554" t="s">
        <v>892</v>
      </c>
      <c r="C2554">
        <v>115</v>
      </c>
      <c r="D2554">
        <v>12626905</v>
      </c>
      <c r="E2554" s="3">
        <f t="shared" si="143"/>
        <v>12.626905000000001</v>
      </c>
      <c r="F2554" t="s">
        <v>171</v>
      </c>
      <c r="G2554" t="s">
        <v>1792</v>
      </c>
      <c r="H2554" t="s">
        <v>356</v>
      </c>
      <c r="I2554" t="s">
        <v>918</v>
      </c>
      <c r="N2554" t="s">
        <v>4350</v>
      </c>
      <c r="O2554" t="s">
        <v>12</v>
      </c>
      <c r="P2554" t="s">
        <v>13</v>
      </c>
      <c r="Q2554" t="s">
        <v>90</v>
      </c>
      <c r="R2554" s="3">
        <f t="shared" si="144"/>
        <v>20</v>
      </c>
      <c r="S2554">
        <v>20000000</v>
      </c>
      <c r="T2554">
        <v>2016</v>
      </c>
      <c r="U2554">
        <v>6.3</v>
      </c>
      <c r="V2554" s="3">
        <f t="shared" si="145"/>
        <v>-7.3730949999999993</v>
      </c>
      <c r="W2554" s="3"/>
    </row>
    <row r="2555" spans="1:23" x14ac:dyDescent="0.3">
      <c r="A2555" t="s">
        <v>111</v>
      </c>
      <c r="B2555" t="s">
        <v>77</v>
      </c>
      <c r="C2555">
        <v>170</v>
      </c>
      <c r="D2555">
        <v>102608827</v>
      </c>
      <c r="E2555" s="3">
        <f t="shared" si="143"/>
        <v>102.60882700000001</v>
      </c>
      <c r="F2555" t="s">
        <v>1793</v>
      </c>
      <c r="G2555" t="s">
        <v>356</v>
      </c>
      <c r="N2555" t="s">
        <v>4351</v>
      </c>
      <c r="O2555" t="s">
        <v>12</v>
      </c>
      <c r="P2555" t="s">
        <v>13</v>
      </c>
      <c r="Q2555" t="s">
        <v>14</v>
      </c>
      <c r="R2555" s="3">
        <f t="shared" si="144"/>
        <v>110</v>
      </c>
      <c r="S2555">
        <v>110000000</v>
      </c>
      <c r="T2555">
        <v>2004</v>
      </c>
      <c r="U2555">
        <v>7.5</v>
      </c>
      <c r="V2555" s="3">
        <f t="shared" si="145"/>
        <v>-7.3911729999999949</v>
      </c>
      <c r="W2555" s="3"/>
    </row>
    <row r="2556" spans="1:23" x14ac:dyDescent="0.3">
      <c r="A2556" t="s">
        <v>9</v>
      </c>
      <c r="B2556" t="s">
        <v>1391</v>
      </c>
      <c r="C2556">
        <v>108</v>
      </c>
      <c r="D2556">
        <v>568695</v>
      </c>
      <c r="E2556" s="3">
        <f t="shared" si="143"/>
        <v>0.56869499999999995</v>
      </c>
      <c r="F2556" t="s">
        <v>356</v>
      </c>
      <c r="G2556" t="s">
        <v>1788</v>
      </c>
      <c r="H2556" t="s">
        <v>918</v>
      </c>
      <c r="N2556" t="s">
        <v>4352</v>
      </c>
      <c r="O2556" t="s">
        <v>12</v>
      </c>
      <c r="P2556" t="s">
        <v>13</v>
      </c>
      <c r="Q2556" t="s">
        <v>90</v>
      </c>
      <c r="R2556" s="3">
        <f t="shared" si="144"/>
        <v>8</v>
      </c>
      <c r="S2556">
        <v>8000000</v>
      </c>
      <c r="T2556">
        <v>2005</v>
      </c>
      <c r="U2556">
        <v>6.5</v>
      </c>
      <c r="V2556" s="3">
        <f t="shared" si="145"/>
        <v>-7.431305</v>
      </c>
      <c r="W2556" s="3"/>
    </row>
    <row r="2557" spans="1:23" x14ac:dyDescent="0.3">
      <c r="A2557" t="s">
        <v>9</v>
      </c>
      <c r="B2557" t="s">
        <v>594</v>
      </c>
      <c r="C2557">
        <v>106</v>
      </c>
      <c r="D2557">
        <v>7556708</v>
      </c>
      <c r="E2557" s="3">
        <f t="shared" si="143"/>
        <v>7.5567080000000004</v>
      </c>
      <c r="F2557" t="s">
        <v>356</v>
      </c>
      <c r="N2557" t="s">
        <v>4353</v>
      </c>
      <c r="O2557" t="s">
        <v>12</v>
      </c>
      <c r="P2557" t="s">
        <v>13</v>
      </c>
      <c r="Q2557" t="s">
        <v>90</v>
      </c>
      <c r="R2557" s="3">
        <f t="shared" si="144"/>
        <v>15</v>
      </c>
      <c r="S2557">
        <v>15000000</v>
      </c>
      <c r="T2557">
        <v>2012</v>
      </c>
      <c r="U2557">
        <v>6.6</v>
      </c>
      <c r="V2557" s="3">
        <f t="shared" si="145"/>
        <v>-7.4432919999999996</v>
      </c>
      <c r="W2557" s="3"/>
    </row>
    <row r="2558" spans="1:23" x14ac:dyDescent="0.3">
      <c r="A2558" t="s">
        <v>9</v>
      </c>
      <c r="B2558" t="s">
        <v>1388</v>
      </c>
      <c r="C2558">
        <v>106</v>
      </c>
      <c r="D2558">
        <v>532190</v>
      </c>
      <c r="E2558" s="3">
        <f t="shared" si="143"/>
        <v>0.53219000000000005</v>
      </c>
      <c r="F2558" t="s">
        <v>1793</v>
      </c>
      <c r="G2558" t="s">
        <v>356</v>
      </c>
      <c r="H2558" t="s">
        <v>1788</v>
      </c>
      <c r="I2558" t="s">
        <v>1797</v>
      </c>
      <c r="N2558" t="s">
        <v>4354</v>
      </c>
      <c r="O2558" t="s">
        <v>12</v>
      </c>
      <c r="P2558" t="s">
        <v>13</v>
      </c>
      <c r="Q2558" t="s">
        <v>14</v>
      </c>
      <c r="R2558" s="3">
        <f t="shared" si="144"/>
        <v>8</v>
      </c>
      <c r="S2558">
        <v>8000000</v>
      </c>
      <c r="T2558">
        <v>1997</v>
      </c>
      <c r="U2558">
        <v>6.8</v>
      </c>
      <c r="V2558" s="3">
        <f t="shared" si="145"/>
        <v>-7.4678100000000001</v>
      </c>
      <c r="W2558" s="3"/>
    </row>
    <row r="2559" spans="1:23" x14ac:dyDescent="0.3">
      <c r="A2559" t="s">
        <v>9</v>
      </c>
      <c r="B2559" t="s">
        <v>1028</v>
      </c>
      <c r="C2559">
        <v>103</v>
      </c>
      <c r="D2559">
        <v>1530535</v>
      </c>
      <c r="E2559" s="3">
        <f t="shared" si="143"/>
        <v>1.530535</v>
      </c>
      <c r="F2559" t="s">
        <v>205</v>
      </c>
      <c r="G2559" t="s">
        <v>356</v>
      </c>
      <c r="H2559" t="s">
        <v>1788</v>
      </c>
      <c r="N2559" t="s">
        <v>4355</v>
      </c>
      <c r="O2559" t="s">
        <v>12</v>
      </c>
      <c r="P2559" t="s">
        <v>13</v>
      </c>
      <c r="Q2559" t="s">
        <v>90</v>
      </c>
      <c r="R2559" s="3">
        <f t="shared" si="144"/>
        <v>9</v>
      </c>
      <c r="S2559">
        <v>9000000</v>
      </c>
      <c r="T2559">
        <v>2005</v>
      </c>
      <c r="U2559">
        <v>5.7</v>
      </c>
      <c r="V2559" s="3">
        <f t="shared" si="145"/>
        <v>-7.4694649999999996</v>
      </c>
      <c r="W2559" s="3"/>
    </row>
    <row r="2560" spans="1:23" x14ac:dyDescent="0.3">
      <c r="A2560" t="s">
        <v>9</v>
      </c>
      <c r="B2560" t="s">
        <v>300</v>
      </c>
      <c r="C2560">
        <v>95</v>
      </c>
      <c r="D2560">
        <v>22526144</v>
      </c>
      <c r="E2560" s="3">
        <f t="shared" si="143"/>
        <v>22.526143999999999</v>
      </c>
      <c r="F2560" t="s">
        <v>205</v>
      </c>
      <c r="G2560" t="s">
        <v>1788</v>
      </c>
      <c r="H2560" t="s">
        <v>1787</v>
      </c>
      <c r="N2560" t="s">
        <v>4356</v>
      </c>
      <c r="O2560" t="s">
        <v>12</v>
      </c>
      <c r="P2560" t="s">
        <v>13</v>
      </c>
      <c r="Q2560" t="s">
        <v>14</v>
      </c>
      <c r="R2560" s="3">
        <f t="shared" si="144"/>
        <v>30</v>
      </c>
      <c r="S2560">
        <v>30000000</v>
      </c>
      <c r="T2560">
        <v>2006</v>
      </c>
      <c r="U2560">
        <v>5.0999999999999996</v>
      </c>
      <c r="V2560" s="3">
        <f t="shared" si="145"/>
        <v>-7.4738560000000014</v>
      </c>
      <c r="W2560" s="3"/>
    </row>
    <row r="2561" spans="1:23" x14ac:dyDescent="0.3">
      <c r="A2561" t="s">
        <v>9</v>
      </c>
      <c r="B2561" t="s">
        <v>746</v>
      </c>
      <c r="C2561">
        <v>100</v>
      </c>
      <c r="D2561">
        <v>22525921</v>
      </c>
      <c r="E2561" s="3">
        <f t="shared" si="143"/>
        <v>22.525921</v>
      </c>
      <c r="F2561" t="s">
        <v>205</v>
      </c>
      <c r="N2561" t="s">
        <v>4357</v>
      </c>
      <c r="O2561" t="s">
        <v>12</v>
      </c>
      <c r="P2561" t="s">
        <v>13</v>
      </c>
      <c r="Q2561" t="s">
        <v>14</v>
      </c>
      <c r="R2561" s="3">
        <f t="shared" si="144"/>
        <v>30</v>
      </c>
      <c r="S2561">
        <v>30000000</v>
      </c>
      <c r="T2561">
        <v>2013</v>
      </c>
      <c r="U2561">
        <v>5.9</v>
      </c>
      <c r="V2561" s="3">
        <f t="shared" si="145"/>
        <v>-7.4740789999999997</v>
      </c>
      <c r="W2561" s="3"/>
    </row>
    <row r="2562" spans="1:23" x14ac:dyDescent="0.3">
      <c r="A2562" t="s">
        <v>9</v>
      </c>
      <c r="B2562" t="s">
        <v>258</v>
      </c>
      <c r="C2562">
        <v>128</v>
      </c>
      <c r="D2562">
        <v>72515360</v>
      </c>
      <c r="E2562" s="3">
        <f t="shared" ref="E2562:E2625" si="146">D2562/1000000</f>
        <v>72.515360000000001</v>
      </c>
      <c r="F2562" t="s">
        <v>1792</v>
      </c>
      <c r="G2562" t="s">
        <v>1796</v>
      </c>
      <c r="H2562" t="s">
        <v>918</v>
      </c>
      <c r="N2562" t="s">
        <v>4358</v>
      </c>
      <c r="O2562" t="s">
        <v>259</v>
      </c>
      <c r="P2562" t="s">
        <v>17</v>
      </c>
      <c r="Q2562" t="s">
        <v>14</v>
      </c>
      <c r="R2562" s="3">
        <f t="shared" ref="R2562:R2625" si="147">S2562/1000000</f>
        <v>80</v>
      </c>
      <c r="S2562">
        <v>80000000</v>
      </c>
      <c r="T2562">
        <v>2005</v>
      </c>
      <c r="U2562">
        <v>6.4</v>
      </c>
      <c r="V2562" s="3">
        <f t="shared" ref="V2562:V2625" si="148">E2562-R2562</f>
        <v>-7.4846399999999988</v>
      </c>
      <c r="W2562" s="3"/>
    </row>
    <row r="2563" spans="1:23" x14ac:dyDescent="0.3">
      <c r="A2563" t="s">
        <v>9</v>
      </c>
      <c r="B2563" t="s">
        <v>146</v>
      </c>
      <c r="C2563">
        <v>122</v>
      </c>
      <c r="D2563">
        <v>122512052</v>
      </c>
      <c r="E2563" s="3">
        <f t="shared" si="146"/>
        <v>122.512052</v>
      </c>
      <c r="F2563" t="s">
        <v>171</v>
      </c>
      <c r="G2563" t="s">
        <v>134</v>
      </c>
      <c r="H2563" t="s">
        <v>1787</v>
      </c>
      <c r="I2563" t="s">
        <v>918</v>
      </c>
      <c r="N2563" t="s">
        <v>4359</v>
      </c>
      <c r="O2563" t="s">
        <v>12</v>
      </c>
      <c r="P2563" t="s">
        <v>13</v>
      </c>
      <c r="Q2563" t="s">
        <v>14</v>
      </c>
      <c r="R2563" s="3">
        <f t="shared" si="147"/>
        <v>130</v>
      </c>
      <c r="S2563">
        <v>130000000</v>
      </c>
      <c r="T2563">
        <v>2013</v>
      </c>
      <c r="U2563">
        <v>5.8</v>
      </c>
      <c r="V2563" s="3">
        <f t="shared" si="148"/>
        <v>-7.4879480000000029</v>
      </c>
      <c r="W2563" s="3"/>
    </row>
    <row r="2564" spans="1:23" x14ac:dyDescent="0.3">
      <c r="A2564" t="s">
        <v>9</v>
      </c>
      <c r="B2564" t="s">
        <v>1031</v>
      </c>
      <c r="C2564">
        <v>90</v>
      </c>
      <c r="D2564">
        <v>10494494</v>
      </c>
      <c r="E2564" s="3">
        <f t="shared" si="146"/>
        <v>10.494494</v>
      </c>
      <c r="F2564" t="s">
        <v>171</v>
      </c>
      <c r="G2564" t="s">
        <v>1792</v>
      </c>
      <c r="H2564" t="s">
        <v>918</v>
      </c>
      <c r="N2564" t="s">
        <v>4360</v>
      </c>
      <c r="O2564" t="s">
        <v>12</v>
      </c>
      <c r="P2564" t="s">
        <v>13</v>
      </c>
      <c r="Q2564" t="s">
        <v>14</v>
      </c>
      <c r="R2564" s="3">
        <f t="shared" si="147"/>
        <v>18</v>
      </c>
      <c r="S2564">
        <v>18000000</v>
      </c>
      <c r="T2564">
        <v>2013</v>
      </c>
      <c r="U2564">
        <v>4.4000000000000004</v>
      </c>
      <c r="V2564" s="3">
        <f t="shared" si="148"/>
        <v>-7.5055060000000005</v>
      </c>
      <c r="W2564" s="3"/>
    </row>
    <row r="2565" spans="1:23" x14ac:dyDescent="0.3">
      <c r="A2565" t="s">
        <v>9</v>
      </c>
      <c r="B2565" t="s">
        <v>16</v>
      </c>
      <c r="C2565">
        <v>98</v>
      </c>
      <c r="D2565">
        <v>9430988</v>
      </c>
      <c r="E2565" s="3">
        <f t="shared" si="146"/>
        <v>9.4309879999999993</v>
      </c>
      <c r="F2565" t="s">
        <v>205</v>
      </c>
      <c r="G2565" t="s">
        <v>356</v>
      </c>
      <c r="H2565" t="s">
        <v>1788</v>
      </c>
      <c r="N2565" t="s">
        <v>4361</v>
      </c>
      <c r="O2565" t="s">
        <v>12</v>
      </c>
      <c r="P2565" t="s">
        <v>13</v>
      </c>
      <c r="Q2565" t="s">
        <v>90</v>
      </c>
      <c r="R2565" s="3">
        <f t="shared" si="147"/>
        <v>17</v>
      </c>
      <c r="S2565">
        <v>17000000</v>
      </c>
      <c r="T2565">
        <v>2009</v>
      </c>
      <c r="U2565">
        <v>7.1</v>
      </c>
      <c r="V2565" s="3">
        <f t="shared" si="148"/>
        <v>-7.5690120000000007</v>
      </c>
      <c r="W2565" s="3"/>
    </row>
    <row r="2566" spans="1:23" x14ac:dyDescent="0.3">
      <c r="A2566" t="s">
        <v>111</v>
      </c>
      <c r="B2566" t="s">
        <v>443</v>
      </c>
      <c r="C2566">
        <v>94</v>
      </c>
      <c r="D2566">
        <v>12398628</v>
      </c>
      <c r="E2566" s="3">
        <f t="shared" si="146"/>
        <v>12.398628</v>
      </c>
      <c r="F2566" t="s">
        <v>171</v>
      </c>
      <c r="G2566" t="s">
        <v>1792</v>
      </c>
      <c r="H2566" t="s">
        <v>356</v>
      </c>
      <c r="I2566" t="s">
        <v>1797</v>
      </c>
      <c r="N2566" t="s">
        <v>4362</v>
      </c>
      <c r="O2566" t="s">
        <v>12</v>
      </c>
      <c r="P2566" t="s">
        <v>13</v>
      </c>
      <c r="Q2566" t="s">
        <v>90</v>
      </c>
      <c r="R2566" s="3">
        <f t="shared" si="147"/>
        <v>20</v>
      </c>
      <c r="S2566">
        <v>20000000</v>
      </c>
      <c r="T2566">
        <v>2002</v>
      </c>
      <c r="U2566">
        <v>6.1</v>
      </c>
      <c r="V2566" s="3">
        <f t="shared" si="148"/>
        <v>-7.6013719999999996</v>
      </c>
      <c r="W2566" s="3"/>
    </row>
    <row r="2567" spans="1:23" x14ac:dyDescent="0.3">
      <c r="A2567" t="s">
        <v>9</v>
      </c>
      <c r="B2567" t="s">
        <v>1392</v>
      </c>
      <c r="C2567">
        <v>99</v>
      </c>
      <c r="D2567">
        <v>398420</v>
      </c>
      <c r="E2567" s="3">
        <f t="shared" si="146"/>
        <v>0.39842</v>
      </c>
      <c r="F2567" t="s">
        <v>1792</v>
      </c>
      <c r="G2567" t="s">
        <v>356</v>
      </c>
      <c r="N2567" t="s">
        <v>4363</v>
      </c>
      <c r="O2567" t="s">
        <v>12</v>
      </c>
      <c r="P2567" t="s">
        <v>13</v>
      </c>
      <c r="Q2567" t="s">
        <v>90</v>
      </c>
      <c r="R2567" s="3">
        <f t="shared" si="147"/>
        <v>8</v>
      </c>
      <c r="S2567">
        <v>8000000</v>
      </c>
      <c r="T2567">
        <v>2007</v>
      </c>
      <c r="U2567">
        <v>6.4</v>
      </c>
      <c r="V2567" s="3">
        <f t="shared" si="148"/>
        <v>-7.6015800000000002</v>
      </c>
      <c r="W2567" s="3"/>
    </row>
    <row r="2568" spans="1:23" x14ac:dyDescent="0.3">
      <c r="A2568" t="s">
        <v>9</v>
      </c>
      <c r="B2568" t="s">
        <v>1393</v>
      </c>
      <c r="C2568">
        <v>109</v>
      </c>
      <c r="D2568">
        <v>336456</v>
      </c>
      <c r="E2568" s="3">
        <f t="shared" si="146"/>
        <v>0.33645599999999998</v>
      </c>
      <c r="F2568" t="s">
        <v>205</v>
      </c>
      <c r="G2568" t="s">
        <v>1792</v>
      </c>
      <c r="H2568" t="s">
        <v>1791</v>
      </c>
      <c r="I2568" t="s">
        <v>1796</v>
      </c>
      <c r="N2568" t="s">
        <v>4364</v>
      </c>
      <c r="O2568" t="s">
        <v>12</v>
      </c>
      <c r="P2568" t="s">
        <v>13</v>
      </c>
      <c r="Q2568" t="s">
        <v>90</v>
      </c>
      <c r="R2568" s="3">
        <f t="shared" si="147"/>
        <v>8</v>
      </c>
      <c r="S2568">
        <v>8000000</v>
      </c>
      <c r="T2568">
        <v>2003</v>
      </c>
      <c r="U2568">
        <v>5.6</v>
      </c>
      <c r="V2568" s="3">
        <f t="shared" si="148"/>
        <v>-7.6635439999999999</v>
      </c>
      <c r="W2568" s="3"/>
    </row>
    <row r="2569" spans="1:23" x14ac:dyDescent="0.3">
      <c r="A2569" t="s">
        <v>9</v>
      </c>
      <c r="B2569" t="s">
        <v>1327</v>
      </c>
      <c r="C2569">
        <v>97</v>
      </c>
      <c r="D2569">
        <v>2331318</v>
      </c>
      <c r="E2569" s="3">
        <f t="shared" si="146"/>
        <v>2.331318</v>
      </c>
      <c r="F2569" t="s">
        <v>205</v>
      </c>
      <c r="N2569" t="s">
        <v>4365</v>
      </c>
      <c r="O2569" t="s">
        <v>12</v>
      </c>
      <c r="P2569" t="s">
        <v>13</v>
      </c>
      <c r="Q2569" t="s">
        <v>90</v>
      </c>
      <c r="R2569" s="3">
        <f t="shared" si="147"/>
        <v>10</v>
      </c>
      <c r="S2569">
        <v>10000000</v>
      </c>
      <c r="T2569">
        <v>2011</v>
      </c>
      <c r="U2569">
        <v>3.3</v>
      </c>
      <c r="V2569" s="3">
        <f t="shared" si="148"/>
        <v>-7.6686820000000004</v>
      </c>
      <c r="W2569" s="3"/>
    </row>
    <row r="2570" spans="1:23" x14ac:dyDescent="0.3">
      <c r="A2570" t="s">
        <v>9</v>
      </c>
      <c r="B2570" t="s">
        <v>361</v>
      </c>
      <c r="C2570">
        <v>88</v>
      </c>
      <c r="D2570">
        <v>62321039</v>
      </c>
      <c r="E2570" s="3">
        <f t="shared" si="146"/>
        <v>62.321038999999999</v>
      </c>
      <c r="F2570" t="s">
        <v>171</v>
      </c>
      <c r="G2570" t="s">
        <v>1786</v>
      </c>
      <c r="H2570" t="s">
        <v>620</v>
      </c>
      <c r="N2570" t="s">
        <v>4366</v>
      </c>
      <c r="O2570" t="s">
        <v>12</v>
      </c>
      <c r="P2570" t="s">
        <v>13</v>
      </c>
      <c r="Q2570" t="s">
        <v>90</v>
      </c>
      <c r="R2570" s="3">
        <f t="shared" si="147"/>
        <v>70</v>
      </c>
      <c r="S2570">
        <v>70000000</v>
      </c>
      <c r="T2570">
        <v>2012</v>
      </c>
      <c r="U2570">
        <v>6.4</v>
      </c>
      <c r="V2570" s="3">
        <f t="shared" si="148"/>
        <v>-7.678961000000001</v>
      </c>
      <c r="W2570" s="3"/>
    </row>
    <row r="2571" spans="1:23" x14ac:dyDescent="0.3">
      <c r="A2571" t="s">
        <v>9</v>
      </c>
      <c r="B2571" t="s">
        <v>1071</v>
      </c>
      <c r="C2571">
        <v>90</v>
      </c>
      <c r="D2571">
        <v>303439</v>
      </c>
      <c r="E2571" s="3">
        <f t="shared" si="146"/>
        <v>0.30343900000000001</v>
      </c>
      <c r="F2571" t="s">
        <v>356</v>
      </c>
      <c r="G2571" t="s">
        <v>1796</v>
      </c>
      <c r="H2571" t="s">
        <v>918</v>
      </c>
      <c r="N2571" t="s">
        <v>4367</v>
      </c>
      <c r="O2571" t="s">
        <v>12</v>
      </c>
      <c r="P2571" t="s">
        <v>13</v>
      </c>
      <c r="Q2571" t="s">
        <v>90</v>
      </c>
      <c r="R2571" s="3">
        <f t="shared" si="147"/>
        <v>8</v>
      </c>
      <c r="S2571">
        <v>8000000</v>
      </c>
      <c r="T2571">
        <v>2007</v>
      </c>
      <c r="U2571">
        <v>6.4</v>
      </c>
      <c r="V2571" s="3">
        <f t="shared" si="148"/>
        <v>-7.696561</v>
      </c>
      <c r="W2571" s="3"/>
    </row>
    <row r="2572" spans="1:23" x14ac:dyDescent="0.3">
      <c r="A2572" t="s">
        <v>111</v>
      </c>
      <c r="B2572" t="s">
        <v>1394</v>
      </c>
      <c r="C2572">
        <v>93</v>
      </c>
      <c r="D2572">
        <v>298110</v>
      </c>
      <c r="E2572" s="3">
        <f t="shared" si="146"/>
        <v>0.29810999999999999</v>
      </c>
      <c r="F2572" t="s">
        <v>205</v>
      </c>
      <c r="G2572" t="s">
        <v>356</v>
      </c>
      <c r="H2572" t="s">
        <v>620</v>
      </c>
      <c r="I2572" t="s">
        <v>1787</v>
      </c>
      <c r="N2572" t="s">
        <v>4368</v>
      </c>
      <c r="O2572" t="s">
        <v>12</v>
      </c>
      <c r="P2572" t="s">
        <v>49</v>
      </c>
      <c r="Q2572" t="s">
        <v>90</v>
      </c>
      <c r="R2572" s="3">
        <f t="shared" si="147"/>
        <v>8</v>
      </c>
      <c r="S2572">
        <v>8000000</v>
      </c>
      <c r="T2572">
        <v>2006</v>
      </c>
      <c r="U2572">
        <v>6.8</v>
      </c>
      <c r="V2572" s="3">
        <f t="shared" si="148"/>
        <v>-7.7018899999999997</v>
      </c>
      <c r="W2572" s="3"/>
    </row>
    <row r="2573" spans="1:23" x14ac:dyDescent="0.3">
      <c r="A2573" t="s">
        <v>9</v>
      </c>
      <c r="B2573" t="s">
        <v>404</v>
      </c>
      <c r="C2573">
        <v>87</v>
      </c>
      <c r="D2573">
        <v>16290976</v>
      </c>
      <c r="E2573" s="3">
        <f t="shared" si="146"/>
        <v>16.290976000000001</v>
      </c>
      <c r="F2573" t="s">
        <v>134</v>
      </c>
      <c r="G2573" t="s">
        <v>205</v>
      </c>
      <c r="H2573" t="s">
        <v>1789</v>
      </c>
      <c r="I2573" t="s">
        <v>1786</v>
      </c>
      <c r="J2573" t="s">
        <v>1798</v>
      </c>
      <c r="K2573" t="s">
        <v>1787</v>
      </c>
      <c r="N2573" t="s">
        <v>4369</v>
      </c>
      <c r="O2573" t="s">
        <v>12</v>
      </c>
      <c r="P2573" t="s">
        <v>13</v>
      </c>
      <c r="Q2573" t="s">
        <v>52</v>
      </c>
      <c r="R2573" s="3">
        <f t="shared" si="147"/>
        <v>24</v>
      </c>
      <c r="S2573">
        <v>24000000</v>
      </c>
      <c r="T2573">
        <v>1999</v>
      </c>
      <c r="U2573">
        <v>6.2</v>
      </c>
      <c r="V2573" s="3">
        <f t="shared" si="148"/>
        <v>-7.7090239999999994</v>
      </c>
      <c r="W2573" s="3"/>
    </row>
    <row r="2574" spans="1:23" x14ac:dyDescent="0.3">
      <c r="A2574" t="s">
        <v>9</v>
      </c>
      <c r="B2574" t="s">
        <v>891</v>
      </c>
      <c r="C2574">
        <v>88</v>
      </c>
      <c r="D2574">
        <v>9286314</v>
      </c>
      <c r="E2574" s="3">
        <f t="shared" si="146"/>
        <v>9.2863140000000008</v>
      </c>
      <c r="F2574" t="s">
        <v>171</v>
      </c>
      <c r="G2574" t="s">
        <v>1792</v>
      </c>
      <c r="H2574" t="s">
        <v>356</v>
      </c>
      <c r="I2574" t="s">
        <v>918</v>
      </c>
      <c r="N2574" t="s">
        <v>4370</v>
      </c>
      <c r="O2574" t="s">
        <v>12</v>
      </c>
      <c r="P2574" t="s">
        <v>13</v>
      </c>
      <c r="Q2574" t="s">
        <v>90</v>
      </c>
      <c r="R2574" s="3">
        <f t="shared" si="147"/>
        <v>17</v>
      </c>
      <c r="S2574">
        <v>17000000</v>
      </c>
      <c r="T2574">
        <v>1991</v>
      </c>
      <c r="U2574">
        <v>5.9</v>
      </c>
      <c r="V2574" s="3">
        <f t="shared" si="148"/>
        <v>-7.7136859999999992</v>
      </c>
      <c r="W2574" s="3"/>
    </row>
    <row r="2575" spans="1:23" x14ac:dyDescent="0.3">
      <c r="A2575" t="s">
        <v>9</v>
      </c>
      <c r="B2575" t="s">
        <v>824</v>
      </c>
      <c r="C2575">
        <v>100</v>
      </c>
      <c r="D2575">
        <v>20285518</v>
      </c>
      <c r="E2575" s="3">
        <f t="shared" si="146"/>
        <v>20.285518</v>
      </c>
      <c r="F2575" t="s">
        <v>171</v>
      </c>
      <c r="G2575" t="s">
        <v>1792</v>
      </c>
      <c r="H2575" t="s">
        <v>356</v>
      </c>
      <c r="I2575" t="s">
        <v>918</v>
      </c>
      <c r="N2575" t="s">
        <v>4371</v>
      </c>
      <c r="O2575" t="s">
        <v>12</v>
      </c>
      <c r="P2575" t="s">
        <v>184</v>
      </c>
      <c r="Q2575" t="s">
        <v>14</v>
      </c>
      <c r="R2575" s="3">
        <f t="shared" si="147"/>
        <v>28</v>
      </c>
      <c r="S2575">
        <v>28000000</v>
      </c>
      <c r="T2575">
        <v>2014</v>
      </c>
      <c r="U2575">
        <v>5.7</v>
      </c>
      <c r="V2575" s="3">
        <f t="shared" si="148"/>
        <v>-7.7144820000000003</v>
      </c>
      <c r="W2575" s="3"/>
    </row>
    <row r="2576" spans="1:23" x14ac:dyDescent="0.3">
      <c r="A2576" t="s">
        <v>9</v>
      </c>
      <c r="B2576" t="s">
        <v>98</v>
      </c>
      <c r="C2576">
        <v>95</v>
      </c>
      <c r="D2576">
        <v>7774730</v>
      </c>
      <c r="E2576" s="3">
        <f t="shared" si="146"/>
        <v>7.7747299999999999</v>
      </c>
      <c r="F2576" t="s">
        <v>205</v>
      </c>
      <c r="G2576" t="s">
        <v>620</v>
      </c>
      <c r="H2576" t="s">
        <v>1787</v>
      </c>
      <c r="N2576" t="s">
        <v>4372</v>
      </c>
      <c r="O2576" t="s">
        <v>12</v>
      </c>
      <c r="P2576" t="s">
        <v>49</v>
      </c>
      <c r="Q2576" t="s">
        <v>90</v>
      </c>
      <c r="R2576" s="3">
        <f t="shared" si="147"/>
        <v>15.5</v>
      </c>
      <c r="S2576">
        <v>15500000</v>
      </c>
      <c r="T2576">
        <v>2006</v>
      </c>
      <c r="U2576">
        <v>6.5</v>
      </c>
      <c r="V2576" s="3">
        <f t="shared" si="148"/>
        <v>-7.7252700000000001</v>
      </c>
      <c r="W2576" s="3"/>
    </row>
    <row r="2577" spans="1:23" x14ac:dyDescent="0.3">
      <c r="A2577" t="s">
        <v>9</v>
      </c>
      <c r="B2577" t="s">
        <v>920</v>
      </c>
      <c r="C2577">
        <v>98</v>
      </c>
      <c r="D2577">
        <v>14252830</v>
      </c>
      <c r="E2577" s="3">
        <f t="shared" si="146"/>
        <v>14.252829999999999</v>
      </c>
      <c r="F2577" t="s">
        <v>205</v>
      </c>
      <c r="G2577" t="s">
        <v>1798</v>
      </c>
      <c r="N2577" t="s">
        <v>4373</v>
      </c>
      <c r="O2577" t="s">
        <v>12</v>
      </c>
      <c r="P2577" t="s">
        <v>49</v>
      </c>
      <c r="Q2577" t="s">
        <v>14</v>
      </c>
      <c r="R2577" s="3">
        <f t="shared" si="147"/>
        <v>22</v>
      </c>
      <c r="S2577">
        <v>22000000</v>
      </c>
      <c r="T2577">
        <v>2001</v>
      </c>
      <c r="U2577">
        <v>5.3</v>
      </c>
      <c r="V2577" s="3">
        <f t="shared" si="148"/>
        <v>-7.7471700000000006</v>
      </c>
      <c r="W2577" s="3"/>
    </row>
    <row r="2578" spans="1:23" x14ac:dyDescent="0.3">
      <c r="A2578" t="s">
        <v>9</v>
      </c>
      <c r="B2578" t="s">
        <v>576</v>
      </c>
      <c r="C2578">
        <v>147</v>
      </c>
      <c r="D2578">
        <v>7219578</v>
      </c>
      <c r="E2578" s="3">
        <f t="shared" si="146"/>
        <v>7.2195780000000003</v>
      </c>
      <c r="F2578" t="s">
        <v>356</v>
      </c>
      <c r="G2578" t="s">
        <v>1796</v>
      </c>
      <c r="H2578" t="s">
        <v>918</v>
      </c>
      <c r="N2578" t="s">
        <v>4374</v>
      </c>
      <c r="O2578" t="s">
        <v>12</v>
      </c>
      <c r="P2578" t="s">
        <v>184</v>
      </c>
      <c r="Q2578" t="s">
        <v>90</v>
      </c>
      <c r="R2578" s="3">
        <f t="shared" si="147"/>
        <v>15</v>
      </c>
      <c r="S2578">
        <v>15000000</v>
      </c>
      <c r="T2578">
        <v>2001</v>
      </c>
      <c r="U2578">
        <v>8</v>
      </c>
      <c r="V2578" s="3">
        <f t="shared" si="148"/>
        <v>-7.7804219999999997</v>
      </c>
      <c r="W2578" s="3"/>
    </row>
    <row r="2579" spans="1:23" x14ac:dyDescent="0.3">
      <c r="A2579" t="s">
        <v>9</v>
      </c>
      <c r="B2579" t="s">
        <v>437</v>
      </c>
      <c r="C2579">
        <v>89</v>
      </c>
      <c r="D2579">
        <v>45207112</v>
      </c>
      <c r="E2579" s="3">
        <f t="shared" si="146"/>
        <v>45.207112000000002</v>
      </c>
      <c r="F2579" t="s">
        <v>1792</v>
      </c>
      <c r="G2579" t="s">
        <v>1796</v>
      </c>
      <c r="H2579" t="s">
        <v>918</v>
      </c>
      <c r="N2579" t="s">
        <v>4375</v>
      </c>
      <c r="O2579" t="s">
        <v>12</v>
      </c>
      <c r="P2579" t="s">
        <v>13</v>
      </c>
      <c r="Q2579" t="s">
        <v>14</v>
      </c>
      <c r="R2579" s="3">
        <f t="shared" si="147"/>
        <v>53</v>
      </c>
      <c r="S2579">
        <v>53000000</v>
      </c>
      <c r="T2579">
        <v>2001</v>
      </c>
      <c r="U2579">
        <v>5.5</v>
      </c>
      <c r="V2579" s="3">
        <f t="shared" si="148"/>
        <v>-7.7928879999999978</v>
      </c>
      <c r="W2579" s="3"/>
    </row>
    <row r="2580" spans="1:23" x14ac:dyDescent="0.3">
      <c r="A2580" t="s">
        <v>9</v>
      </c>
      <c r="B2580" t="s">
        <v>503</v>
      </c>
      <c r="C2580">
        <v>135</v>
      </c>
      <c r="D2580">
        <v>2185266</v>
      </c>
      <c r="E2580" s="3">
        <f t="shared" si="146"/>
        <v>2.1852659999999999</v>
      </c>
      <c r="F2580" t="s">
        <v>205</v>
      </c>
      <c r="G2580" t="s">
        <v>356</v>
      </c>
      <c r="H2580" t="s">
        <v>1798</v>
      </c>
      <c r="N2580" t="s">
        <v>4376</v>
      </c>
      <c r="O2580" t="s">
        <v>12</v>
      </c>
      <c r="P2580" t="s">
        <v>13</v>
      </c>
      <c r="Q2580" t="s">
        <v>90</v>
      </c>
      <c r="R2580" s="3">
        <f t="shared" si="147"/>
        <v>10</v>
      </c>
      <c r="S2580">
        <v>10000000</v>
      </c>
      <c r="T2580">
        <v>2000</v>
      </c>
      <c r="U2580">
        <v>6.5</v>
      </c>
      <c r="V2580" s="3">
        <f t="shared" si="148"/>
        <v>-7.8147339999999996</v>
      </c>
      <c r="W2580" s="3"/>
    </row>
    <row r="2581" spans="1:23" x14ac:dyDescent="0.3">
      <c r="A2581" t="s">
        <v>9</v>
      </c>
      <c r="B2581" t="s">
        <v>87</v>
      </c>
      <c r="C2581">
        <v>116</v>
      </c>
      <c r="D2581">
        <v>12134420</v>
      </c>
      <c r="E2581" s="3">
        <f t="shared" si="146"/>
        <v>12.13442</v>
      </c>
      <c r="F2581" t="s">
        <v>356</v>
      </c>
      <c r="G2581" t="s">
        <v>1786</v>
      </c>
      <c r="H2581" t="s">
        <v>620</v>
      </c>
      <c r="I2581" t="s">
        <v>1796</v>
      </c>
      <c r="N2581" t="s">
        <v>4377</v>
      </c>
      <c r="O2581" t="s">
        <v>12</v>
      </c>
      <c r="P2581" t="s">
        <v>17</v>
      </c>
      <c r="Q2581" t="s">
        <v>90</v>
      </c>
      <c r="R2581" s="3">
        <f t="shared" si="147"/>
        <v>20</v>
      </c>
      <c r="S2581">
        <v>20000000</v>
      </c>
      <c r="T2581">
        <v>2010</v>
      </c>
      <c r="U2581">
        <v>7.2</v>
      </c>
      <c r="V2581" s="3">
        <f t="shared" si="148"/>
        <v>-7.8655799999999996</v>
      </c>
      <c r="W2581" s="3"/>
    </row>
    <row r="2582" spans="1:23" x14ac:dyDescent="0.3">
      <c r="A2582" t="s">
        <v>9</v>
      </c>
      <c r="B2582" t="s">
        <v>547</v>
      </c>
      <c r="C2582">
        <v>99</v>
      </c>
      <c r="D2582">
        <v>127144</v>
      </c>
      <c r="E2582" s="3">
        <f t="shared" si="146"/>
        <v>0.12714400000000001</v>
      </c>
      <c r="F2582" t="s">
        <v>205</v>
      </c>
      <c r="G2582" t="s">
        <v>356</v>
      </c>
      <c r="H2582" t="s">
        <v>1788</v>
      </c>
      <c r="N2582" t="s">
        <v>4378</v>
      </c>
      <c r="O2582" t="s">
        <v>12</v>
      </c>
      <c r="P2582" t="s">
        <v>13</v>
      </c>
      <c r="Q2582" t="s">
        <v>14</v>
      </c>
      <c r="R2582" s="3">
        <f t="shared" si="147"/>
        <v>8</v>
      </c>
      <c r="S2582">
        <v>8000000</v>
      </c>
      <c r="T2582">
        <v>2005</v>
      </c>
      <c r="U2582">
        <v>5.5</v>
      </c>
      <c r="V2582" s="3">
        <f t="shared" si="148"/>
        <v>-7.8728559999999996</v>
      </c>
      <c r="W2582" s="3"/>
    </row>
    <row r="2583" spans="1:23" x14ac:dyDescent="0.3">
      <c r="A2583" t="s">
        <v>9</v>
      </c>
      <c r="B2583" t="s">
        <v>664</v>
      </c>
      <c r="C2583">
        <v>98</v>
      </c>
      <c r="D2583">
        <v>117190</v>
      </c>
      <c r="E2583" s="3">
        <f t="shared" si="146"/>
        <v>0.11719</v>
      </c>
      <c r="F2583" t="s">
        <v>171</v>
      </c>
      <c r="G2583" t="s">
        <v>205</v>
      </c>
      <c r="H2583" t="s">
        <v>1792</v>
      </c>
      <c r="N2583" t="s">
        <v>4379</v>
      </c>
      <c r="O2583" t="s">
        <v>12</v>
      </c>
      <c r="P2583" t="s">
        <v>17</v>
      </c>
      <c r="Q2583" t="s">
        <v>14</v>
      </c>
      <c r="R2583" s="3">
        <f t="shared" si="147"/>
        <v>8</v>
      </c>
      <c r="S2583">
        <v>8000000</v>
      </c>
      <c r="T2583">
        <v>2010</v>
      </c>
      <c r="U2583">
        <v>6.9</v>
      </c>
      <c r="V2583" s="3">
        <f t="shared" si="148"/>
        <v>-7.8828100000000001</v>
      </c>
      <c r="W2583" s="3"/>
    </row>
    <row r="2584" spans="1:23" x14ac:dyDescent="0.3">
      <c r="A2584" t="s">
        <v>9</v>
      </c>
      <c r="B2584" t="s">
        <v>538</v>
      </c>
      <c r="C2584">
        <v>96</v>
      </c>
      <c r="D2584">
        <v>17114882</v>
      </c>
      <c r="E2584" s="3">
        <f t="shared" si="146"/>
        <v>17.114882000000001</v>
      </c>
      <c r="F2584" t="s">
        <v>1792</v>
      </c>
      <c r="G2584" t="s">
        <v>1796</v>
      </c>
      <c r="H2584" t="s">
        <v>918</v>
      </c>
      <c r="N2584" t="s">
        <v>4380</v>
      </c>
      <c r="O2584" t="s">
        <v>12</v>
      </c>
      <c r="P2584" t="s">
        <v>13</v>
      </c>
      <c r="Q2584" t="s">
        <v>90</v>
      </c>
      <c r="R2584" s="3">
        <f t="shared" si="147"/>
        <v>25</v>
      </c>
      <c r="S2584">
        <v>25000000</v>
      </c>
      <c r="T2584">
        <v>2007</v>
      </c>
      <c r="U2584">
        <v>7.7</v>
      </c>
      <c r="V2584" s="3">
        <f t="shared" si="148"/>
        <v>-7.8851179999999985</v>
      </c>
      <c r="W2584" s="3"/>
    </row>
    <row r="2585" spans="1:23" x14ac:dyDescent="0.3">
      <c r="A2585" t="s">
        <v>9</v>
      </c>
      <c r="B2585" t="s">
        <v>1395</v>
      </c>
      <c r="C2585">
        <v>95</v>
      </c>
      <c r="D2585">
        <v>108662</v>
      </c>
      <c r="E2585" s="3">
        <f t="shared" si="146"/>
        <v>0.10866199999999999</v>
      </c>
      <c r="F2585" t="s">
        <v>1792</v>
      </c>
      <c r="G2585" t="s">
        <v>620</v>
      </c>
      <c r="H2585" t="s">
        <v>918</v>
      </c>
      <c r="N2585" t="s">
        <v>4381</v>
      </c>
      <c r="O2585" t="s">
        <v>12</v>
      </c>
      <c r="P2585" t="s">
        <v>13</v>
      </c>
      <c r="Q2585" t="s">
        <v>90</v>
      </c>
      <c r="R2585" s="3">
        <f t="shared" si="147"/>
        <v>8</v>
      </c>
      <c r="S2585">
        <v>8000000</v>
      </c>
      <c r="T2585">
        <v>2008</v>
      </c>
      <c r="U2585">
        <v>6</v>
      </c>
      <c r="V2585" s="3">
        <f t="shared" si="148"/>
        <v>-7.8913380000000002</v>
      </c>
      <c r="W2585" s="3"/>
    </row>
    <row r="2586" spans="1:23" x14ac:dyDescent="0.3">
      <c r="A2586" t="s">
        <v>9</v>
      </c>
      <c r="B2586" t="s">
        <v>1340</v>
      </c>
      <c r="C2586">
        <v>90</v>
      </c>
      <c r="D2586">
        <v>100503</v>
      </c>
      <c r="E2586" s="3">
        <f t="shared" si="146"/>
        <v>0.100503</v>
      </c>
      <c r="F2586" t="s">
        <v>205</v>
      </c>
      <c r="G2586" t="s">
        <v>1788</v>
      </c>
      <c r="N2586" t="s">
        <v>4382</v>
      </c>
      <c r="O2586" t="s">
        <v>12</v>
      </c>
      <c r="P2586" t="s">
        <v>13</v>
      </c>
      <c r="Q2586" t="s">
        <v>90</v>
      </c>
      <c r="R2586" s="3">
        <f t="shared" si="147"/>
        <v>8</v>
      </c>
      <c r="S2586">
        <v>8000000</v>
      </c>
      <c r="T2586">
        <v>2009</v>
      </c>
      <c r="U2586">
        <v>5.9</v>
      </c>
      <c r="V2586" s="3">
        <f t="shared" si="148"/>
        <v>-7.8994970000000002</v>
      </c>
      <c r="W2586" s="3"/>
    </row>
    <row r="2587" spans="1:23" x14ac:dyDescent="0.3">
      <c r="A2587" t="s">
        <v>9</v>
      </c>
      <c r="B2587" t="s">
        <v>788</v>
      </c>
      <c r="C2587">
        <v>105</v>
      </c>
      <c r="D2587">
        <v>17100000</v>
      </c>
      <c r="E2587" s="3">
        <f t="shared" si="146"/>
        <v>17.100000000000001</v>
      </c>
      <c r="F2587" t="s">
        <v>171</v>
      </c>
      <c r="G2587" t="s">
        <v>134</v>
      </c>
      <c r="H2587" t="s">
        <v>1792</v>
      </c>
      <c r="I2587" t="s">
        <v>356</v>
      </c>
      <c r="J2587" t="s">
        <v>1788</v>
      </c>
      <c r="N2587" t="s">
        <v>4383</v>
      </c>
      <c r="O2587" t="s">
        <v>12</v>
      </c>
      <c r="P2587" t="s">
        <v>13</v>
      </c>
      <c r="Q2587" t="s">
        <v>90</v>
      </c>
      <c r="R2587" s="3">
        <f t="shared" si="147"/>
        <v>25</v>
      </c>
      <c r="S2587">
        <v>25000000</v>
      </c>
      <c r="T2587">
        <v>1996</v>
      </c>
      <c r="U2587">
        <v>5.3</v>
      </c>
      <c r="V2587" s="3">
        <f t="shared" si="148"/>
        <v>-7.8999999999999986</v>
      </c>
      <c r="W2587" s="3"/>
    </row>
    <row r="2588" spans="1:23" x14ac:dyDescent="0.3">
      <c r="A2588" t="s">
        <v>9</v>
      </c>
      <c r="B2588" t="s">
        <v>373</v>
      </c>
      <c r="C2588">
        <v>125</v>
      </c>
      <c r="D2588">
        <v>2086345</v>
      </c>
      <c r="E2588" s="3">
        <f t="shared" si="146"/>
        <v>2.0863450000000001</v>
      </c>
      <c r="F2588" t="s">
        <v>1793</v>
      </c>
      <c r="G2588" t="s">
        <v>356</v>
      </c>
      <c r="H2588" t="s">
        <v>1788</v>
      </c>
      <c r="N2588" t="s">
        <v>4384</v>
      </c>
      <c r="O2588" t="s">
        <v>306</v>
      </c>
      <c r="P2588" t="s">
        <v>374</v>
      </c>
      <c r="Q2588" t="s">
        <v>14</v>
      </c>
      <c r="R2588" s="3">
        <f t="shared" si="147"/>
        <v>10</v>
      </c>
      <c r="S2588">
        <v>10000000</v>
      </c>
      <c r="T2588">
        <v>2004</v>
      </c>
      <c r="U2588">
        <v>8.1</v>
      </c>
      <c r="V2588" s="3">
        <f t="shared" si="148"/>
        <v>-7.9136550000000003</v>
      </c>
      <c r="W2588" s="3"/>
    </row>
    <row r="2589" spans="1:23" x14ac:dyDescent="0.3">
      <c r="A2589" t="s">
        <v>9</v>
      </c>
      <c r="B2589" t="s">
        <v>800</v>
      </c>
      <c r="C2589">
        <v>96</v>
      </c>
      <c r="D2589">
        <v>3074838</v>
      </c>
      <c r="E2589" s="3">
        <f t="shared" si="146"/>
        <v>3.0748380000000002</v>
      </c>
      <c r="F2589" t="s">
        <v>356</v>
      </c>
      <c r="G2589" t="s">
        <v>1796</v>
      </c>
      <c r="H2589" t="s">
        <v>1788</v>
      </c>
      <c r="I2589" t="s">
        <v>918</v>
      </c>
      <c r="N2589" t="s">
        <v>4385</v>
      </c>
      <c r="O2589" t="s">
        <v>12</v>
      </c>
      <c r="P2589" t="s">
        <v>13</v>
      </c>
      <c r="Q2589" t="s">
        <v>90</v>
      </c>
      <c r="R2589" s="3">
        <f t="shared" si="147"/>
        <v>11</v>
      </c>
      <c r="S2589">
        <v>11000000</v>
      </c>
      <c r="T2589">
        <v>2009</v>
      </c>
      <c r="U2589">
        <v>6.3</v>
      </c>
      <c r="V2589" s="3">
        <f t="shared" si="148"/>
        <v>-7.9251620000000003</v>
      </c>
      <c r="W2589" s="3"/>
    </row>
    <row r="2590" spans="1:23" x14ac:dyDescent="0.3">
      <c r="A2590" t="s">
        <v>9</v>
      </c>
      <c r="B2590" t="s">
        <v>309</v>
      </c>
      <c r="C2590">
        <v>118</v>
      </c>
      <c r="D2590">
        <v>10562387</v>
      </c>
      <c r="E2590" s="3">
        <f t="shared" si="146"/>
        <v>10.562386999999999</v>
      </c>
      <c r="F2590" t="s">
        <v>134</v>
      </c>
      <c r="G2590" t="s">
        <v>205</v>
      </c>
      <c r="H2590" t="s">
        <v>356</v>
      </c>
      <c r="N2590" t="s">
        <v>4386</v>
      </c>
      <c r="O2590" t="s">
        <v>12</v>
      </c>
      <c r="P2590" t="s">
        <v>13</v>
      </c>
      <c r="Q2590" t="s">
        <v>90</v>
      </c>
      <c r="R2590" s="3">
        <f t="shared" si="147"/>
        <v>18.5</v>
      </c>
      <c r="S2590">
        <v>18500000</v>
      </c>
      <c r="T2590">
        <v>1998</v>
      </c>
      <c r="U2590">
        <v>7.7</v>
      </c>
      <c r="V2590" s="3">
        <f t="shared" si="148"/>
        <v>-7.9376130000000007</v>
      </c>
      <c r="W2590" s="3"/>
    </row>
    <row r="2591" spans="1:23" x14ac:dyDescent="0.3">
      <c r="A2591" t="s">
        <v>9</v>
      </c>
      <c r="B2591" t="s">
        <v>1396</v>
      </c>
      <c r="C2591">
        <v>107</v>
      </c>
      <c r="D2591">
        <v>53481</v>
      </c>
      <c r="E2591" s="3">
        <f t="shared" si="146"/>
        <v>5.3481000000000001E-2</v>
      </c>
      <c r="F2591" t="s">
        <v>1792</v>
      </c>
      <c r="G2591" t="s">
        <v>356</v>
      </c>
      <c r="H2591" t="s">
        <v>918</v>
      </c>
      <c r="N2591" t="s">
        <v>4387</v>
      </c>
      <c r="O2591" t="s">
        <v>12</v>
      </c>
      <c r="P2591" t="s">
        <v>13</v>
      </c>
      <c r="Q2591" t="s">
        <v>90</v>
      </c>
      <c r="R2591" s="3">
        <f t="shared" si="147"/>
        <v>8</v>
      </c>
      <c r="S2591">
        <v>8000000</v>
      </c>
      <c r="T2591">
        <v>2006</v>
      </c>
      <c r="U2591">
        <v>6.4</v>
      </c>
      <c r="V2591" s="3">
        <f t="shared" si="148"/>
        <v>-7.9465190000000003</v>
      </c>
      <c r="W2591" s="3"/>
    </row>
    <row r="2592" spans="1:23" x14ac:dyDescent="0.3">
      <c r="A2592" t="s">
        <v>9</v>
      </c>
      <c r="B2592" t="s">
        <v>1360</v>
      </c>
      <c r="C2592">
        <v>97</v>
      </c>
      <c r="D2592">
        <v>1046166</v>
      </c>
      <c r="E2592" s="3">
        <f t="shared" si="146"/>
        <v>1.0461659999999999</v>
      </c>
      <c r="F2592" t="s">
        <v>205</v>
      </c>
      <c r="G2592" t="s">
        <v>1798</v>
      </c>
      <c r="H2592" t="s">
        <v>1788</v>
      </c>
      <c r="N2592" t="s">
        <v>4388</v>
      </c>
      <c r="O2592" t="s">
        <v>12</v>
      </c>
      <c r="P2592" t="s">
        <v>113</v>
      </c>
      <c r="Q2592" t="s">
        <v>14</v>
      </c>
      <c r="R2592" s="3">
        <f t="shared" si="147"/>
        <v>9</v>
      </c>
      <c r="S2592">
        <v>9000000</v>
      </c>
      <c r="T2592">
        <v>2005</v>
      </c>
      <c r="U2592">
        <v>4.2</v>
      </c>
      <c r="V2592" s="3">
        <f t="shared" si="148"/>
        <v>-7.9538340000000005</v>
      </c>
      <c r="W2592" s="3"/>
    </row>
    <row r="2593" spans="1:23" x14ac:dyDescent="0.3">
      <c r="A2593" t="s">
        <v>9</v>
      </c>
      <c r="B2593" t="s">
        <v>1200</v>
      </c>
      <c r="C2593">
        <v>94</v>
      </c>
      <c r="D2593">
        <v>3034181</v>
      </c>
      <c r="E2593" s="3">
        <f t="shared" si="146"/>
        <v>3.0341809999999998</v>
      </c>
      <c r="F2593" t="s">
        <v>205</v>
      </c>
      <c r="G2593" t="s">
        <v>1798</v>
      </c>
      <c r="H2593" t="s">
        <v>1788</v>
      </c>
      <c r="N2593" t="s">
        <v>4389</v>
      </c>
      <c r="O2593" t="s">
        <v>12</v>
      </c>
      <c r="P2593" t="s">
        <v>17</v>
      </c>
      <c r="Q2593" t="s">
        <v>90</v>
      </c>
      <c r="R2593" s="3">
        <f t="shared" si="147"/>
        <v>11</v>
      </c>
      <c r="S2593">
        <v>11000000</v>
      </c>
      <c r="T2593">
        <v>2002</v>
      </c>
      <c r="U2593">
        <v>5.4</v>
      </c>
      <c r="V2593" s="3">
        <f t="shared" si="148"/>
        <v>-7.9658189999999998</v>
      </c>
      <c r="W2593" s="3"/>
    </row>
    <row r="2594" spans="1:23" x14ac:dyDescent="0.3">
      <c r="A2594" t="s">
        <v>9</v>
      </c>
      <c r="B2594" t="s">
        <v>1281</v>
      </c>
      <c r="C2594">
        <v>128</v>
      </c>
      <c r="D2594">
        <v>4018695</v>
      </c>
      <c r="E2594" s="3">
        <f t="shared" si="146"/>
        <v>4.0186950000000001</v>
      </c>
      <c r="F2594" t="s">
        <v>134</v>
      </c>
      <c r="G2594" t="s">
        <v>356</v>
      </c>
      <c r="H2594" t="s">
        <v>918</v>
      </c>
      <c r="N2594" t="s">
        <v>4390</v>
      </c>
      <c r="O2594" t="s">
        <v>553</v>
      </c>
      <c r="P2594" t="s">
        <v>554</v>
      </c>
      <c r="Q2594" t="s">
        <v>14</v>
      </c>
      <c r="R2594" s="3">
        <f t="shared" si="147"/>
        <v>12</v>
      </c>
      <c r="S2594">
        <v>12000000</v>
      </c>
      <c r="T2594">
        <v>2010</v>
      </c>
      <c r="U2594">
        <v>8</v>
      </c>
      <c r="V2594" s="3">
        <f t="shared" si="148"/>
        <v>-7.9813049999999999</v>
      </c>
      <c r="W2594" s="3"/>
    </row>
    <row r="2595" spans="1:23" x14ac:dyDescent="0.3">
      <c r="A2595" t="s">
        <v>9</v>
      </c>
      <c r="B2595" t="s">
        <v>1205</v>
      </c>
      <c r="C2595">
        <v>84</v>
      </c>
      <c r="D2595">
        <v>5002310</v>
      </c>
      <c r="E2595" s="3">
        <f t="shared" si="146"/>
        <v>5.0023099999999996</v>
      </c>
      <c r="F2595" t="s">
        <v>134</v>
      </c>
      <c r="G2595" t="s">
        <v>205</v>
      </c>
      <c r="H2595" t="s">
        <v>1788</v>
      </c>
      <c r="I2595" t="s">
        <v>1787</v>
      </c>
      <c r="N2595" t="s">
        <v>4391</v>
      </c>
      <c r="O2595" t="s">
        <v>12</v>
      </c>
      <c r="P2595" t="s">
        <v>13</v>
      </c>
      <c r="Q2595" t="s">
        <v>14</v>
      </c>
      <c r="R2595" s="3">
        <f t="shared" si="147"/>
        <v>13</v>
      </c>
      <c r="S2595">
        <v>13000000</v>
      </c>
      <c r="T2595">
        <v>2001</v>
      </c>
      <c r="U2595">
        <v>5.6</v>
      </c>
      <c r="V2595" s="3">
        <f t="shared" si="148"/>
        <v>-7.9976900000000004</v>
      </c>
      <c r="W2595" s="3"/>
    </row>
    <row r="2596" spans="1:23" x14ac:dyDescent="0.3">
      <c r="A2596" t="s">
        <v>9</v>
      </c>
      <c r="B2596" t="s">
        <v>321</v>
      </c>
      <c r="C2596">
        <v>178</v>
      </c>
      <c r="D2596">
        <v>5501940</v>
      </c>
      <c r="E2596" s="3">
        <f t="shared" si="146"/>
        <v>5.5019400000000003</v>
      </c>
      <c r="F2596" t="s">
        <v>1793</v>
      </c>
      <c r="G2596" t="s">
        <v>356</v>
      </c>
      <c r="H2596" t="s">
        <v>1794</v>
      </c>
      <c r="I2596" t="s">
        <v>1795</v>
      </c>
      <c r="N2596" t="s">
        <v>4392</v>
      </c>
      <c r="O2596" t="s">
        <v>811</v>
      </c>
      <c r="P2596" t="s">
        <v>113</v>
      </c>
      <c r="Q2596" t="s">
        <v>90</v>
      </c>
      <c r="R2596" s="3">
        <f t="shared" si="147"/>
        <v>13.5</v>
      </c>
      <c r="S2596">
        <v>13500000</v>
      </c>
      <c r="T2596">
        <v>2004</v>
      </c>
      <c r="U2596">
        <v>8.3000000000000007</v>
      </c>
      <c r="V2596" s="3">
        <f t="shared" si="148"/>
        <v>-7.9980599999999997</v>
      </c>
      <c r="W2596" s="3"/>
    </row>
    <row r="2597" spans="1:23" x14ac:dyDescent="0.3">
      <c r="A2597" t="s">
        <v>9</v>
      </c>
      <c r="B2597" t="s">
        <v>1418</v>
      </c>
      <c r="C2597">
        <v>107</v>
      </c>
      <c r="D2597">
        <v>1000000</v>
      </c>
      <c r="E2597" s="3">
        <f t="shared" si="146"/>
        <v>1</v>
      </c>
      <c r="F2597" t="s">
        <v>134</v>
      </c>
      <c r="G2597" t="s">
        <v>356</v>
      </c>
      <c r="H2597" t="s">
        <v>1788</v>
      </c>
      <c r="I2597" t="s">
        <v>1795</v>
      </c>
      <c r="N2597" t="s">
        <v>4393</v>
      </c>
      <c r="O2597" t="s">
        <v>12</v>
      </c>
      <c r="P2597" t="s">
        <v>17</v>
      </c>
      <c r="Q2597" t="s">
        <v>24</v>
      </c>
      <c r="R2597" s="3">
        <f t="shared" si="147"/>
        <v>9</v>
      </c>
      <c r="S2597">
        <v>9000000</v>
      </c>
      <c r="T2597">
        <v>1977</v>
      </c>
      <c r="U2597">
        <v>6.3</v>
      </c>
      <c r="V2597" s="3">
        <f t="shared" si="148"/>
        <v>-8</v>
      </c>
      <c r="W2597" s="3"/>
    </row>
    <row r="2598" spans="1:23" x14ac:dyDescent="0.3">
      <c r="A2598" t="s">
        <v>9</v>
      </c>
      <c r="B2598" t="s">
        <v>38</v>
      </c>
      <c r="C2598">
        <v>138</v>
      </c>
      <c r="D2598">
        <v>16969390</v>
      </c>
      <c r="E2598" s="3">
        <f t="shared" si="146"/>
        <v>16.969390000000001</v>
      </c>
      <c r="F2598" t="s">
        <v>1792</v>
      </c>
      <c r="G2598" t="s">
        <v>356</v>
      </c>
      <c r="H2598" t="s">
        <v>918</v>
      </c>
      <c r="N2598" t="s">
        <v>4394</v>
      </c>
      <c r="O2598" t="s">
        <v>12</v>
      </c>
      <c r="P2598" t="s">
        <v>13</v>
      </c>
      <c r="Q2598" t="s">
        <v>90</v>
      </c>
      <c r="R2598" s="3">
        <f t="shared" si="147"/>
        <v>25</v>
      </c>
      <c r="S2598">
        <v>25000000</v>
      </c>
      <c r="T2598">
        <v>2013</v>
      </c>
      <c r="U2598">
        <v>5.3</v>
      </c>
      <c r="V2598" s="3">
        <f t="shared" si="148"/>
        <v>-8.0306099999999994</v>
      </c>
      <c r="W2598" s="3"/>
    </row>
    <row r="2599" spans="1:23" x14ac:dyDescent="0.3">
      <c r="A2599" t="s">
        <v>9</v>
      </c>
      <c r="B2599" t="s">
        <v>1248</v>
      </c>
      <c r="C2599">
        <v>97</v>
      </c>
      <c r="D2599">
        <v>3950294</v>
      </c>
      <c r="E2599" s="3">
        <f t="shared" si="146"/>
        <v>3.950294</v>
      </c>
      <c r="F2599" t="s">
        <v>205</v>
      </c>
      <c r="G2599" t="s">
        <v>356</v>
      </c>
      <c r="H2599" t="s">
        <v>1788</v>
      </c>
      <c r="N2599" t="s">
        <v>4395</v>
      </c>
      <c r="O2599" t="s">
        <v>12</v>
      </c>
      <c r="P2599" t="s">
        <v>13</v>
      </c>
      <c r="Q2599" t="s">
        <v>90</v>
      </c>
      <c r="R2599" s="3">
        <f t="shared" si="147"/>
        <v>12</v>
      </c>
      <c r="S2599">
        <v>12000000</v>
      </c>
      <c r="T2599">
        <v>2007</v>
      </c>
      <c r="U2599">
        <v>7</v>
      </c>
      <c r="V2599" s="3">
        <f t="shared" si="148"/>
        <v>-8.0497060000000005</v>
      </c>
      <c r="W2599" s="3"/>
    </row>
    <row r="2600" spans="1:23" x14ac:dyDescent="0.3">
      <c r="A2600" t="s">
        <v>9</v>
      </c>
      <c r="B2600" t="s">
        <v>749</v>
      </c>
      <c r="C2600">
        <v>106</v>
      </c>
      <c r="D2600">
        <v>1939441</v>
      </c>
      <c r="E2600" s="3">
        <f t="shared" si="146"/>
        <v>1.939441</v>
      </c>
      <c r="F2600" t="s">
        <v>1793</v>
      </c>
      <c r="G2600" t="s">
        <v>1792</v>
      </c>
      <c r="H2600" t="s">
        <v>356</v>
      </c>
      <c r="N2600" t="s">
        <v>4396</v>
      </c>
      <c r="O2600" t="s">
        <v>12</v>
      </c>
      <c r="P2600" t="s">
        <v>13</v>
      </c>
      <c r="Q2600" t="s">
        <v>90</v>
      </c>
      <c r="R2600" s="3">
        <f t="shared" si="147"/>
        <v>10</v>
      </c>
      <c r="S2600">
        <v>10000000</v>
      </c>
      <c r="T2600">
        <v>2012</v>
      </c>
      <c r="U2600">
        <v>6.9</v>
      </c>
      <c r="V2600" s="3">
        <f t="shared" si="148"/>
        <v>-8.0605589999999996</v>
      </c>
      <c r="W2600" s="3"/>
    </row>
    <row r="2601" spans="1:23" x14ac:dyDescent="0.3">
      <c r="A2601" t="s">
        <v>9</v>
      </c>
      <c r="B2601" t="s">
        <v>110</v>
      </c>
      <c r="C2601">
        <v>128</v>
      </c>
      <c r="D2601">
        <v>126930660</v>
      </c>
      <c r="E2601" s="3">
        <f t="shared" si="146"/>
        <v>126.93066</v>
      </c>
      <c r="F2601" t="s">
        <v>171</v>
      </c>
      <c r="G2601" t="s">
        <v>134</v>
      </c>
      <c r="H2601" t="s">
        <v>918</v>
      </c>
      <c r="N2601" t="s">
        <v>4397</v>
      </c>
      <c r="O2601" t="s">
        <v>12</v>
      </c>
      <c r="P2601" t="s">
        <v>17</v>
      </c>
      <c r="Q2601" t="s">
        <v>14</v>
      </c>
      <c r="R2601" s="3">
        <f t="shared" si="147"/>
        <v>135</v>
      </c>
      <c r="S2601">
        <v>135000000</v>
      </c>
      <c r="T2601">
        <v>1999</v>
      </c>
      <c r="U2601">
        <v>6.4</v>
      </c>
      <c r="V2601" s="3">
        <f t="shared" si="148"/>
        <v>-8.0693399999999968</v>
      </c>
      <c r="W2601" s="3"/>
    </row>
    <row r="2602" spans="1:23" x14ac:dyDescent="0.3">
      <c r="A2602" t="s">
        <v>9</v>
      </c>
      <c r="B2602" t="s">
        <v>1206</v>
      </c>
      <c r="C2602">
        <v>93</v>
      </c>
      <c r="D2602">
        <v>4919896</v>
      </c>
      <c r="E2602" s="3">
        <f t="shared" si="146"/>
        <v>4.9198959999999996</v>
      </c>
      <c r="F2602" t="s">
        <v>205</v>
      </c>
      <c r="G2602" t="s">
        <v>1792</v>
      </c>
      <c r="H2602" t="s">
        <v>918</v>
      </c>
      <c r="N2602" t="s">
        <v>4398</v>
      </c>
      <c r="O2602" t="s">
        <v>12</v>
      </c>
      <c r="P2602" t="s">
        <v>17</v>
      </c>
      <c r="Q2602" t="s">
        <v>90</v>
      </c>
      <c r="R2602" s="3">
        <f t="shared" si="147"/>
        <v>13</v>
      </c>
      <c r="S2602">
        <v>13000000</v>
      </c>
      <c r="T2602">
        <v>2001</v>
      </c>
      <c r="U2602">
        <v>6.1</v>
      </c>
      <c r="V2602" s="3">
        <f t="shared" si="148"/>
        <v>-8.0801040000000004</v>
      </c>
      <c r="W2602" s="3"/>
    </row>
    <row r="2603" spans="1:23" x14ac:dyDescent="0.3">
      <c r="A2603" t="s">
        <v>9</v>
      </c>
      <c r="B2603" t="s">
        <v>241</v>
      </c>
      <c r="C2603">
        <v>85</v>
      </c>
      <c r="D2603">
        <v>86897182</v>
      </c>
      <c r="E2603" s="3">
        <f t="shared" si="146"/>
        <v>86.897182000000001</v>
      </c>
      <c r="F2603" t="s">
        <v>205</v>
      </c>
      <c r="N2603" t="s">
        <v>4399</v>
      </c>
      <c r="O2603" t="s">
        <v>12</v>
      </c>
      <c r="P2603" t="s">
        <v>13</v>
      </c>
      <c r="Q2603" t="s">
        <v>90</v>
      </c>
      <c r="R2603" s="3">
        <f t="shared" si="147"/>
        <v>95</v>
      </c>
      <c r="S2603">
        <v>95000000</v>
      </c>
      <c r="T2603">
        <v>2012</v>
      </c>
      <c r="U2603">
        <v>6.2</v>
      </c>
      <c r="V2603" s="3">
        <f t="shared" si="148"/>
        <v>-8.1028179999999992</v>
      </c>
      <c r="W2603" s="3"/>
    </row>
    <row r="2604" spans="1:23" x14ac:dyDescent="0.3">
      <c r="A2604" t="s">
        <v>9</v>
      </c>
      <c r="B2604" t="s">
        <v>1357</v>
      </c>
      <c r="C2604">
        <v>97</v>
      </c>
      <c r="D2604">
        <v>883887</v>
      </c>
      <c r="E2604" s="3">
        <f t="shared" si="146"/>
        <v>0.88388699999999998</v>
      </c>
      <c r="F2604" t="s">
        <v>356</v>
      </c>
      <c r="N2604" t="s">
        <v>4400</v>
      </c>
      <c r="O2604" t="s">
        <v>12</v>
      </c>
      <c r="P2604" t="s">
        <v>13</v>
      </c>
      <c r="Q2604" t="s">
        <v>24</v>
      </c>
      <c r="R2604" s="3">
        <f t="shared" si="147"/>
        <v>9</v>
      </c>
      <c r="S2604">
        <v>9000000</v>
      </c>
      <c r="T2604">
        <v>2009</v>
      </c>
      <c r="U2604">
        <v>6.2</v>
      </c>
      <c r="V2604" s="3">
        <f t="shared" si="148"/>
        <v>-8.1161130000000004</v>
      </c>
      <c r="W2604" s="3"/>
    </row>
    <row r="2605" spans="1:23" x14ac:dyDescent="0.3">
      <c r="A2605" t="s">
        <v>9</v>
      </c>
      <c r="B2605" t="s">
        <v>456</v>
      </c>
      <c r="C2605">
        <v>125</v>
      </c>
      <c r="D2605">
        <v>49875589</v>
      </c>
      <c r="E2605" s="3">
        <f t="shared" si="146"/>
        <v>49.875588999999998</v>
      </c>
      <c r="F2605" t="s">
        <v>171</v>
      </c>
      <c r="G2605" t="s">
        <v>134</v>
      </c>
      <c r="H2605" t="s">
        <v>356</v>
      </c>
      <c r="I2605" t="s">
        <v>1794</v>
      </c>
      <c r="J2605" t="s">
        <v>1795</v>
      </c>
      <c r="N2605" t="s">
        <v>4401</v>
      </c>
      <c r="O2605" t="s">
        <v>12</v>
      </c>
      <c r="P2605" t="s">
        <v>13</v>
      </c>
      <c r="Q2605" t="s">
        <v>14</v>
      </c>
      <c r="R2605" s="3">
        <f t="shared" si="147"/>
        <v>58</v>
      </c>
      <c r="S2605">
        <v>58000000</v>
      </c>
      <c r="T2605">
        <v>2012</v>
      </c>
      <c r="U2605">
        <v>5.9</v>
      </c>
      <c r="V2605" s="3">
        <f t="shared" si="148"/>
        <v>-8.124411000000002</v>
      </c>
      <c r="W2605" s="3"/>
    </row>
    <row r="2606" spans="1:23" x14ac:dyDescent="0.3">
      <c r="A2606" t="s">
        <v>9</v>
      </c>
      <c r="B2606" t="s">
        <v>1207</v>
      </c>
      <c r="C2606">
        <v>120</v>
      </c>
      <c r="D2606">
        <v>4857376</v>
      </c>
      <c r="E2606" s="3">
        <f t="shared" si="146"/>
        <v>4.8573760000000004</v>
      </c>
      <c r="F2606" t="s">
        <v>205</v>
      </c>
      <c r="G2606" t="s">
        <v>356</v>
      </c>
      <c r="H2606" t="s">
        <v>1788</v>
      </c>
      <c r="N2606" t="s">
        <v>4402</v>
      </c>
      <c r="O2606" t="s">
        <v>183</v>
      </c>
      <c r="P2606" t="s">
        <v>184</v>
      </c>
      <c r="Q2606" t="s">
        <v>90</v>
      </c>
      <c r="R2606" s="3">
        <f t="shared" si="147"/>
        <v>13</v>
      </c>
      <c r="S2606">
        <v>13000000</v>
      </c>
      <c r="T2606">
        <v>2006</v>
      </c>
      <c r="U2606">
        <v>7.3</v>
      </c>
      <c r="V2606" s="3">
        <f t="shared" si="148"/>
        <v>-8.1426239999999996</v>
      </c>
      <c r="W2606" s="3"/>
    </row>
    <row r="2607" spans="1:23" x14ac:dyDescent="0.3">
      <c r="A2607" t="s">
        <v>9</v>
      </c>
      <c r="B2607" t="s">
        <v>635</v>
      </c>
      <c r="C2607">
        <v>129</v>
      </c>
      <c r="D2607">
        <v>31836745</v>
      </c>
      <c r="E2607" s="3">
        <f t="shared" si="146"/>
        <v>31.836745000000001</v>
      </c>
      <c r="F2607" t="s">
        <v>134</v>
      </c>
      <c r="G2607" t="s">
        <v>356</v>
      </c>
      <c r="H2607" t="s">
        <v>1796</v>
      </c>
      <c r="N2607" t="s">
        <v>4403</v>
      </c>
      <c r="O2607" t="s">
        <v>12</v>
      </c>
      <c r="P2607" t="s">
        <v>13</v>
      </c>
      <c r="Q2607" t="s">
        <v>14</v>
      </c>
      <c r="R2607" s="3">
        <f t="shared" si="147"/>
        <v>40</v>
      </c>
      <c r="S2607">
        <v>40000000</v>
      </c>
      <c r="T2607">
        <v>2011</v>
      </c>
      <c r="U2607">
        <v>6.9</v>
      </c>
      <c r="V2607" s="3">
        <f t="shared" si="148"/>
        <v>-8.1632549999999995</v>
      </c>
      <c r="W2607" s="3"/>
    </row>
    <row r="2608" spans="1:23" x14ac:dyDescent="0.3">
      <c r="A2608" t="s">
        <v>9</v>
      </c>
      <c r="B2608" t="s">
        <v>869</v>
      </c>
      <c r="C2608">
        <v>107</v>
      </c>
      <c r="D2608">
        <v>21835784</v>
      </c>
      <c r="E2608" s="3">
        <f t="shared" si="146"/>
        <v>21.835784</v>
      </c>
      <c r="F2608" t="s">
        <v>205</v>
      </c>
      <c r="G2608" t="s">
        <v>356</v>
      </c>
      <c r="H2608" t="s">
        <v>1788</v>
      </c>
      <c r="N2608" t="s">
        <v>4404</v>
      </c>
      <c r="O2608" t="s">
        <v>12</v>
      </c>
      <c r="P2608" t="s">
        <v>13</v>
      </c>
      <c r="Q2608" t="s">
        <v>14</v>
      </c>
      <c r="R2608" s="3">
        <f t="shared" si="147"/>
        <v>30</v>
      </c>
      <c r="S2608">
        <v>30000000</v>
      </c>
      <c r="T2608">
        <v>2005</v>
      </c>
      <c r="U2608">
        <v>6.6</v>
      </c>
      <c r="V2608" s="3">
        <f t="shared" si="148"/>
        <v>-8.1642159999999997</v>
      </c>
      <c r="W2608" s="3"/>
    </row>
    <row r="2609" spans="1:23" x14ac:dyDescent="0.3">
      <c r="A2609" t="s">
        <v>9</v>
      </c>
      <c r="B2609" t="s">
        <v>912</v>
      </c>
      <c r="C2609">
        <v>113</v>
      </c>
      <c r="D2609">
        <v>2832826</v>
      </c>
      <c r="E2609" s="3">
        <f t="shared" si="146"/>
        <v>2.8328259999999998</v>
      </c>
      <c r="F2609" t="s">
        <v>205</v>
      </c>
      <c r="G2609" t="s">
        <v>356</v>
      </c>
      <c r="H2609" t="s">
        <v>1788</v>
      </c>
      <c r="N2609" t="s">
        <v>4405</v>
      </c>
      <c r="O2609" t="s">
        <v>12</v>
      </c>
      <c r="P2609" t="s">
        <v>13</v>
      </c>
      <c r="Q2609" t="s">
        <v>90</v>
      </c>
      <c r="R2609" s="3">
        <f t="shared" si="147"/>
        <v>11</v>
      </c>
      <c r="S2609">
        <v>11000000</v>
      </c>
      <c r="T2609">
        <v>1995</v>
      </c>
      <c r="U2609">
        <v>6.2</v>
      </c>
      <c r="V2609" s="3">
        <f t="shared" si="148"/>
        <v>-8.1671739999999993</v>
      </c>
      <c r="W2609" s="3"/>
    </row>
    <row r="2610" spans="1:23" x14ac:dyDescent="0.3">
      <c r="A2610" t="s">
        <v>9</v>
      </c>
      <c r="B2610" t="s">
        <v>637</v>
      </c>
      <c r="C2610">
        <v>115</v>
      </c>
      <c r="D2610">
        <v>26814957</v>
      </c>
      <c r="E2610" s="3">
        <f t="shared" si="146"/>
        <v>26.814957</v>
      </c>
      <c r="F2610" t="s">
        <v>1793</v>
      </c>
      <c r="G2610" t="s">
        <v>356</v>
      </c>
      <c r="H2610" t="s">
        <v>1794</v>
      </c>
      <c r="I2610" t="s">
        <v>1788</v>
      </c>
      <c r="N2610" t="s">
        <v>4406</v>
      </c>
      <c r="O2610" t="s">
        <v>12</v>
      </c>
      <c r="P2610" t="s">
        <v>17</v>
      </c>
      <c r="Q2610" t="s">
        <v>14</v>
      </c>
      <c r="R2610" s="3">
        <f t="shared" si="147"/>
        <v>35</v>
      </c>
      <c r="S2610">
        <v>35000000</v>
      </c>
      <c r="T2610">
        <v>2008</v>
      </c>
      <c r="U2610">
        <v>6.7</v>
      </c>
      <c r="V2610" s="3">
        <f t="shared" si="148"/>
        <v>-8.1850430000000003</v>
      </c>
      <c r="W2610" s="3"/>
    </row>
    <row r="2611" spans="1:23" x14ac:dyDescent="0.3">
      <c r="A2611" t="s">
        <v>9</v>
      </c>
      <c r="B2611" t="s">
        <v>251</v>
      </c>
      <c r="C2611">
        <v>125</v>
      </c>
      <c r="D2611">
        <v>41814863</v>
      </c>
      <c r="E2611" s="3">
        <f t="shared" si="146"/>
        <v>41.814863000000003</v>
      </c>
      <c r="F2611" t="s">
        <v>620</v>
      </c>
      <c r="G2611" t="s">
        <v>1796</v>
      </c>
      <c r="H2611" t="s">
        <v>918</v>
      </c>
      <c r="N2611" t="s">
        <v>4407</v>
      </c>
      <c r="O2611" t="s">
        <v>12</v>
      </c>
      <c r="P2611" t="s">
        <v>13</v>
      </c>
      <c r="Q2611" t="s">
        <v>90</v>
      </c>
      <c r="R2611" s="3">
        <f t="shared" si="147"/>
        <v>50</v>
      </c>
      <c r="S2611">
        <v>50000000</v>
      </c>
      <c r="T2611">
        <v>2004</v>
      </c>
      <c r="U2611">
        <v>5.0999999999999996</v>
      </c>
      <c r="V2611" s="3">
        <f t="shared" si="148"/>
        <v>-8.1851369999999974</v>
      </c>
      <c r="W2611" s="3"/>
    </row>
    <row r="2612" spans="1:23" x14ac:dyDescent="0.3">
      <c r="A2612" t="s">
        <v>9</v>
      </c>
      <c r="B2612" t="s">
        <v>1277</v>
      </c>
      <c r="C2612">
        <v>102</v>
      </c>
      <c r="D2612">
        <v>2807854</v>
      </c>
      <c r="E2612" s="3">
        <f t="shared" si="146"/>
        <v>2.8078539999999998</v>
      </c>
      <c r="F2612" t="s">
        <v>134</v>
      </c>
      <c r="G2612" t="s">
        <v>356</v>
      </c>
      <c r="H2612" t="s">
        <v>1788</v>
      </c>
      <c r="N2612" t="s">
        <v>4408</v>
      </c>
      <c r="O2612" t="s">
        <v>12</v>
      </c>
      <c r="P2612" t="s">
        <v>13</v>
      </c>
      <c r="Q2612" t="s">
        <v>14</v>
      </c>
      <c r="R2612" s="3">
        <f t="shared" si="147"/>
        <v>11</v>
      </c>
      <c r="S2612">
        <v>11000000</v>
      </c>
      <c r="T2612">
        <v>1991</v>
      </c>
      <c r="U2612">
        <v>5.0999999999999996</v>
      </c>
      <c r="V2612" s="3">
        <f t="shared" si="148"/>
        <v>-8.192146000000001</v>
      </c>
      <c r="W2612" s="3"/>
    </row>
    <row r="2613" spans="1:23" x14ac:dyDescent="0.3">
      <c r="A2613" t="s">
        <v>9</v>
      </c>
      <c r="B2613" t="s">
        <v>784</v>
      </c>
      <c r="C2613">
        <v>104</v>
      </c>
      <c r="D2613">
        <v>21800302</v>
      </c>
      <c r="E2613" s="3">
        <f t="shared" si="146"/>
        <v>21.800301999999999</v>
      </c>
      <c r="F2613" t="s">
        <v>205</v>
      </c>
      <c r="G2613" t="s">
        <v>356</v>
      </c>
      <c r="H2613" t="s">
        <v>1788</v>
      </c>
      <c r="I2613" t="s">
        <v>1797</v>
      </c>
      <c r="N2613" t="s">
        <v>4409</v>
      </c>
      <c r="O2613" t="s">
        <v>12</v>
      </c>
      <c r="P2613" t="s">
        <v>13</v>
      </c>
      <c r="Q2613" t="s">
        <v>14</v>
      </c>
      <c r="R2613" s="3">
        <f t="shared" si="147"/>
        <v>30</v>
      </c>
      <c r="S2613">
        <v>30000000</v>
      </c>
      <c r="T2613">
        <v>2004</v>
      </c>
      <c r="U2613">
        <v>5.5</v>
      </c>
      <c r="V2613" s="3">
        <f t="shared" si="148"/>
        <v>-8.1996980000000015</v>
      </c>
      <c r="W2613" s="3"/>
    </row>
    <row r="2614" spans="1:23" x14ac:dyDescent="0.3">
      <c r="A2614" t="s">
        <v>9</v>
      </c>
      <c r="B2614" t="s">
        <v>988</v>
      </c>
      <c r="C2614">
        <v>93</v>
      </c>
      <c r="D2614">
        <v>11784000</v>
      </c>
      <c r="E2614" s="3">
        <f t="shared" si="146"/>
        <v>11.784000000000001</v>
      </c>
      <c r="F2614" t="s">
        <v>171</v>
      </c>
      <c r="G2614" t="s">
        <v>205</v>
      </c>
      <c r="H2614" t="s">
        <v>1789</v>
      </c>
      <c r="N2614" t="s">
        <v>4410</v>
      </c>
      <c r="O2614" t="s">
        <v>12</v>
      </c>
      <c r="P2614" t="s">
        <v>13</v>
      </c>
      <c r="Q2614" t="s">
        <v>24</v>
      </c>
      <c r="R2614" s="3">
        <f t="shared" si="147"/>
        <v>20</v>
      </c>
      <c r="S2614">
        <v>20000000</v>
      </c>
      <c r="T2614">
        <v>1994</v>
      </c>
      <c r="U2614">
        <v>4.3</v>
      </c>
      <c r="V2614" s="3">
        <f t="shared" si="148"/>
        <v>-8.2159999999999993</v>
      </c>
      <c r="W2614" s="3"/>
    </row>
    <row r="2615" spans="1:23" x14ac:dyDescent="0.3">
      <c r="A2615" t="s">
        <v>9</v>
      </c>
      <c r="B2615" t="s">
        <v>1324</v>
      </c>
      <c r="C2615">
        <v>100</v>
      </c>
      <c r="D2615">
        <v>3275585</v>
      </c>
      <c r="E2615" s="3">
        <f t="shared" si="146"/>
        <v>3.275585</v>
      </c>
      <c r="F2615" t="s">
        <v>171</v>
      </c>
      <c r="G2615" t="s">
        <v>1792</v>
      </c>
      <c r="H2615" t="s">
        <v>356</v>
      </c>
      <c r="I2615" t="s">
        <v>918</v>
      </c>
      <c r="N2615" t="s">
        <v>4411</v>
      </c>
      <c r="O2615" t="s">
        <v>12</v>
      </c>
      <c r="P2615" t="s">
        <v>17</v>
      </c>
      <c r="Q2615" t="s">
        <v>90</v>
      </c>
      <c r="R2615" s="3">
        <f t="shared" si="147"/>
        <v>11.5</v>
      </c>
      <c r="S2615">
        <v>11500000</v>
      </c>
      <c r="T2615">
        <v>1993</v>
      </c>
      <c r="U2615">
        <v>6.6</v>
      </c>
      <c r="V2615" s="3">
        <f t="shared" si="148"/>
        <v>-8.2244150000000005</v>
      </c>
      <c r="W2615" s="3"/>
    </row>
    <row r="2616" spans="1:23" x14ac:dyDescent="0.3">
      <c r="A2616" t="s">
        <v>9</v>
      </c>
      <c r="B2616" t="s">
        <v>39</v>
      </c>
      <c r="C2616">
        <v>98</v>
      </c>
      <c r="D2616">
        <v>1754319</v>
      </c>
      <c r="E2616" s="3">
        <f t="shared" si="146"/>
        <v>1.754319</v>
      </c>
      <c r="F2616" t="s">
        <v>356</v>
      </c>
      <c r="G2616" t="s">
        <v>1788</v>
      </c>
      <c r="N2616" t="s">
        <v>4412</v>
      </c>
      <c r="O2616" t="s">
        <v>12</v>
      </c>
      <c r="P2616" t="s">
        <v>13</v>
      </c>
      <c r="Q2616" t="s">
        <v>14</v>
      </c>
      <c r="R2616" s="3">
        <f t="shared" si="147"/>
        <v>10</v>
      </c>
      <c r="S2616">
        <v>10000000</v>
      </c>
      <c r="T2616">
        <v>2011</v>
      </c>
      <c r="U2616">
        <v>7.2</v>
      </c>
      <c r="V2616" s="3">
        <f t="shared" si="148"/>
        <v>-8.2456809999999994</v>
      </c>
      <c r="W2616" s="3"/>
    </row>
    <row r="2617" spans="1:23" x14ac:dyDescent="0.3">
      <c r="A2617" t="s">
        <v>9</v>
      </c>
      <c r="B2617" t="s">
        <v>433</v>
      </c>
      <c r="C2617">
        <v>98</v>
      </c>
      <c r="D2617">
        <v>8662318</v>
      </c>
      <c r="E2617" s="3">
        <f t="shared" si="146"/>
        <v>8.6623180000000009</v>
      </c>
      <c r="F2617" t="s">
        <v>205</v>
      </c>
      <c r="G2617" t="s">
        <v>1788</v>
      </c>
      <c r="N2617" t="s">
        <v>4413</v>
      </c>
      <c r="O2617" t="s">
        <v>12</v>
      </c>
      <c r="P2617" t="s">
        <v>13</v>
      </c>
      <c r="Q2617" t="s">
        <v>14</v>
      </c>
      <c r="R2617" s="3">
        <f t="shared" si="147"/>
        <v>17</v>
      </c>
      <c r="S2617">
        <v>17000000</v>
      </c>
      <c r="T2617">
        <v>2009</v>
      </c>
      <c r="U2617">
        <v>5.9</v>
      </c>
      <c r="V2617" s="3">
        <f t="shared" si="148"/>
        <v>-8.3376819999999991</v>
      </c>
      <c r="W2617" s="3"/>
    </row>
    <row r="2618" spans="1:23" x14ac:dyDescent="0.3">
      <c r="A2618" t="s">
        <v>9</v>
      </c>
      <c r="B2618" t="s">
        <v>1287</v>
      </c>
      <c r="C2618">
        <v>150</v>
      </c>
      <c r="D2618">
        <v>140244</v>
      </c>
      <c r="E2618" s="3">
        <f t="shared" si="146"/>
        <v>0.14024400000000001</v>
      </c>
      <c r="F2618" t="s">
        <v>620</v>
      </c>
      <c r="G2618" t="s">
        <v>1791</v>
      </c>
      <c r="H2618" t="s">
        <v>1787</v>
      </c>
      <c r="N2618" t="s">
        <v>4414</v>
      </c>
      <c r="O2618" t="s">
        <v>12</v>
      </c>
      <c r="P2618" t="s">
        <v>13</v>
      </c>
      <c r="Q2618" t="s">
        <v>90</v>
      </c>
      <c r="R2618" s="3">
        <f t="shared" si="147"/>
        <v>8.5</v>
      </c>
      <c r="S2618">
        <v>8500000</v>
      </c>
      <c r="T2618">
        <v>2008</v>
      </c>
      <c r="U2618">
        <v>6.7</v>
      </c>
      <c r="V2618" s="3">
        <f t="shared" si="148"/>
        <v>-8.3597560000000009</v>
      </c>
      <c r="W2618" s="3"/>
    </row>
    <row r="2619" spans="1:23" x14ac:dyDescent="0.3">
      <c r="A2619" t="s">
        <v>9</v>
      </c>
      <c r="B2619" t="s">
        <v>328</v>
      </c>
      <c r="C2619">
        <v>102</v>
      </c>
      <c r="D2619">
        <v>66636385</v>
      </c>
      <c r="E2619" s="3">
        <f t="shared" si="146"/>
        <v>66.636385000000004</v>
      </c>
      <c r="F2619" t="s">
        <v>1793</v>
      </c>
      <c r="G2619" t="s">
        <v>205</v>
      </c>
      <c r="H2619" t="s">
        <v>356</v>
      </c>
      <c r="I2619" t="s">
        <v>1794</v>
      </c>
      <c r="N2619" t="s">
        <v>4415</v>
      </c>
      <c r="O2619" t="s">
        <v>12</v>
      </c>
      <c r="P2619" t="s">
        <v>13</v>
      </c>
      <c r="Q2619" t="s">
        <v>90</v>
      </c>
      <c r="R2619" s="3">
        <f t="shared" si="147"/>
        <v>75</v>
      </c>
      <c r="S2619">
        <v>75000000</v>
      </c>
      <c r="T2619">
        <v>2007</v>
      </c>
      <c r="U2619">
        <v>7.1</v>
      </c>
      <c r="V2619" s="3">
        <f t="shared" si="148"/>
        <v>-8.3636149999999958</v>
      </c>
      <c r="W2619" s="3"/>
    </row>
    <row r="2620" spans="1:23" x14ac:dyDescent="0.3">
      <c r="A2620" t="s">
        <v>9</v>
      </c>
      <c r="B2620" t="s">
        <v>1330</v>
      </c>
      <c r="C2620">
        <v>101</v>
      </c>
      <c r="D2620">
        <v>1631839</v>
      </c>
      <c r="E2620" s="3">
        <f t="shared" si="146"/>
        <v>1.631839</v>
      </c>
      <c r="F2620" t="s">
        <v>205</v>
      </c>
      <c r="G2620" t="s">
        <v>1792</v>
      </c>
      <c r="H2620" t="s">
        <v>1788</v>
      </c>
      <c r="N2620" t="s">
        <v>4416</v>
      </c>
      <c r="O2620" t="s">
        <v>12</v>
      </c>
      <c r="P2620" t="s">
        <v>13</v>
      </c>
      <c r="Q2620" t="s">
        <v>90</v>
      </c>
      <c r="R2620" s="3">
        <f t="shared" si="147"/>
        <v>10</v>
      </c>
      <c r="S2620">
        <v>10000000</v>
      </c>
      <c r="T2620">
        <v>2000</v>
      </c>
      <c r="U2620">
        <v>5.7</v>
      </c>
      <c r="V2620" s="3">
        <f t="shared" si="148"/>
        <v>-8.3681610000000006</v>
      </c>
      <c r="W2620" s="3"/>
    </row>
    <row r="2621" spans="1:23" x14ac:dyDescent="0.3">
      <c r="A2621" t="s">
        <v>9</v>
      </c>
      <c r="B2621" t="s">
        <v>1528</v>
      </c>
      <c r="C2621">
        <v>95</v>
      </c>
      <c r="D2621">
        <v>131175</v>
      </c>
      <c r="E2621" s="3">
        <f t="shared" si="146"/>
        <v>0.13117500000000001</v>
      </c>
      <c r="F2621" t="s">
        <v>356</v>
      </c>
      <c r="G2621" t="s">
        <v>620</v>
      </c>
      <c r="N2621" t="s">
        <v>4417</v>
      </c>
      <c r="O2621" t="s">
        <v>12</v>
      </c>
      <c r="P2621" t="s">
        <v>13</v>
      </c>
      <c r="Q2621" t="s">
        <v>14</v>
      </c>
      <c r="R2621" s="3">
        <f t="shared" si="147"/>
        <v>8.5</v>
      </c>
      <c r="S2621">
        <v>8500000</v>
      </c>
      <c r="T2621">
        <v>2015</v>
      </c>
      <c r="U2621">
        <v>5.6</v>
      </c>
      <c r="V2621" s="3">
        <f t="shared" si="148"/>
        <v>-8.3688249999999993</v>
      </c>
      <c r="W2621" s="3"/>
    </row>
    <row r="2622" spans="1:23" x14ac:dyDescent="0.3">
      <c r="A2622" t="s">
        <v>9</v>
      </c>
      <c r="B2622" t="s">
        <v>1163</v>
      </c>
      <c r="C2622">
        <v>103</v>
      </c>
      <c r="D2622">
        <v>5725</v>
      </c>
      <c r="E2622" s="3">
        <f t="shared" si="146"/>
        <v>5.7250000000000001E-3</v>
      </c>
      <c r="F2622" t="s">
        <v>620</v>
      </c>
      <c r="G2622" t="s">
        <v>918</v>
      </c>
      <c r="N2622" t="s">
        <v>4418</v>
      </c>
      <c r="O2622" t="s">
        <v>811</v>
      </c>
      <c r="P2622" t="s">
        <v>113</v>
      </c>
      <c r="Q2622" t="s">
        <v>90</v>
      </c>
      <c r="R2622" s="3">
        <f t="shared" si="147"/>
        <v>8.4</v>
      </c>
      <c r="S2622">
        <v>8400000</v>
      </c>
      <c r="T2622">
        <v>2000</v>
      </c>
      <c r="U2622">
        <v>6.1</v>
      </c>
      <c r="V2622" s="3">
        <f t="shared" si="148"/>
        <v>-8.3942750000000004</v>
      </c>
      <c r="W2622" s="3"/>
    </row>
    <row r="2623" spans="1:23" x14ac:dyDescent="0.3">
      <c r="A2623" t="s">
        <v>9</v>
      </c>
      <c r="B2623" t="s">
        <v>921</v>
      </c>
      <c r="C2623">
        <v>95</v>
      </c>
      <c r="D2623">
        <v>13555988</v>
      </c>
      <c r="E2623" s="3">
        <f t="shared" si="146"/>
        <v>13.555987999999999</v>
      </c>
      <c r="F2623" t="s">
        <v>134</v>
      </c>
      <c r="G2623" t="s">
        <v>205</v>
      </c>
      <c r="H2623" t="s">
        <v>1789</v>
      </c>
      <c r="I2623" t="s">
        <v>1786</v>
      </c>
      <c r="N2623" t="s">
        <v>4419</v>
      </c>
      <c r="O2623" t="s">
        <v>12</v>
      </c>
      <c r="P2623" t="s">
        <v>113</v>
      </c>
      <c r="Q2623" t="s">
        <v>24</v>
      </c>
      <c r="R2623" s="3">
        <f t="shared" si="147"/>
        <v>22</v>
      </c>
      <c r="S2623">
        <v>22000000</v>
      </c>
      <c r="T2623">
        <v>2000</v>
      </c>
      <c r="U2623">
        <v>5.7</v>
      </c>
      <c r="V2623" s="3">
        <f t="shared" si="148"/>
        <v>-8.4440120000000007</v>
      </c>
      <c r="W2623" s="3"/>
    </row>
    <row r="2624" spans="1:23" x14ac:dyDescent="0.3">
      <c r="A2624" t="s">
        <v>9</v>
      </c>
      <c r="B2624" t="s">
        <v>705</v>
      </c>
      <c r="C2624">
        <v>112</v>
      </c>
      <c r="D2624">
        <v>26494611</v>
      </c>
      <c r="E2624" s="3">
        <f t="shared" si="146"/>
        <v>26.494610999999999</v>
      </c>
      <c r="F2624" t="s">
        <v>205</v>
      </c>
      <c r="G2624" t="s">
        <v>356</v>
      </c>
      <c r="H2624" t="s">
        <v>1788</v>
      </c>
      <c r="I2624" t="s">
        <v>1787</v>
      </c>
      <c r="N2624" t="s">
        <v>4420</v>
      </c>
      <c r="O2624" t="s">
        <v>12</v>
      </c>
      <c r="P2624" t="s">
        <v>13</v>
      </c>
      <c r="Q2624" t="s">
        <v>14</v>
      </c>
      <c r="R2624" s="3">
        <f t="shared" si="147"/>
        <v>35</v>
      </c>
      <c r="S2624">
        <v>35000000</v>
      </c>
      <c r="T2624">
        <v>1999</v>
      </c>
      <c r="U2624">
        <v>6.6</v>
      </c>
      <c r="V2624" s="3">
        <f t="shared" si="148"/>
        <v>-8.505389000000001</v>
      </c>
      <c r="W2624" s="3"/>
    </row>
    <row r="2625" spans="1:23" x14ac:dyDescent="0.3">
      <c r="A2625" t="s">
        <v>9</v>
      </c>
      <c r="B2625" t="s">
        <v>312</v>
      </c>
      <c r="C2625">
        <v>106</v>
      </c>
      <c r="D2625">
        <v>41482207</v>
      </c>
      <c r="E2625" s="3">
        <f t="shared" si="146"/>
        <v>41.482207000000002</v>
      </c>
      <c r="F2625" t="s">
        <v>205</v>
      </c>
      <c r="G2625" t="s">
        <v>1786</v>
      </c>
      <c r="H2625" t="s">
        <v>620</v>
      </c>
      <c r="N2625" t="s">
        <v>4421</v>
      </c>
      <c r="O2625" t="s">
        <v>12</v>
      </c>
      <c r="P2625" t="s">
        <v>13</v>
      </c>
      <c r="Q2625" t="s">
        <v>14</v>
      </c>
      <c r="R2625" s="3">
        <f t="shared" si="147"/>
        <v>50</v>
      </c>
      <c r="S2625">
        <v>50000000</v>
      </c>
      <c r="T2625">
        <v>1990</v>
      </c>
      <c r="U2625">
        <v>6.3</v>
      </c>
      <c r="V2625" s="3">
        <f t="shared" si="148"/>
        <v>-8.5177929999999975</v>
      </c>
      <c r="W2625" s="3"/>
    </row>
    <row r="2626" spans="1:23" x14ac:dyDescent="0.3">
      <c r="A2626" t="s">
        <v>9</v>
      </c>
      <c r="B2626" t="s">
        <v>55</v>
      </c>
      <c r="C2626">
        <v>106</v>
      </c>
      <c r="D2626">
        <v>191450875</v>
      </c>
      <c r="E2626" s="3">
        <f t="shared" ref="E2626:E2689" si="149">D2626/1000000</f>
        <v>191.450875</v>
      </c>
      <c r="F2626" t="s">
        <v>134</v>
      </c>
      <c r="G2626" t="s">
        <v>1790</v>
      </c>
      <c r="H2626" t="s">
        <v>205</v>
      </c>
      <c r="I2626" t="s">
        <v>1789</v>
      </c>
      <c r="J2626" t="s">
        <v>1797</v>
      </c>
      <c r="N2626" t="s">
        <v>4422</v>
      </c>
      <c r="O2626" t="s">
        <v>12</v>
      </c>
      <c r="P2626" t="s">
        <v>13</v>
      </c>
      <c r="Q2626" t="s">
        <v>52</v>
      </c>
      <c r="R2626" s="3">
        <f t="shared" ref="R2626:R2689" si="150">S2626/1000000</f>
        <v>200</v>
      </c>
      <c r="S2626">
        <v>200000000</v>
      </c>
      <c r="T2626">
        <v>2011</v>
      </c>
      <c r="U2626">
        <v>6.3</v>
      </c>
      <c r="V2626" s="3">
        <f t="shared" ref="V2626:V2689" si="151">E2626-R2626</f>
        <v>-8.5491250000000036</v>
      </c>
      <c r="W2626" s="3"/>
    </row>
    <row r="2627" spans="1:23" x14ac:dyDescent="0.3">
      <c r="A2627" t="s">
        <v>9</v>
      </c>
      <c r="B2627" t="s">
        <v>203</v>
      </c>
      <c r="C2627">
        <v>82</v>
      </c>
      <c r="D2627">
        <v>100446895</v>
      </c>
      <c r="E2627" s="3">
        <f t="shared" si="149"/>
        <v>100.446895</v>
      </c>
      <c r="F2627" t="s">
        <v>134</v>
      </c>
      <c r="G2627" t="s">
        <v>205</v>
      </c>
      <c r="H2627" t="s">
        <v>1789</v>
      </c>
      <c r="I2627" t="s">
        <v>1786</v>
      </c>
      <c r="N2627" t="s">
        <v>4423</v>
      </c>
      <c r="O2627" t="s">
        <v>12</v>
      </c>
      <c r="P2627" t="s">
        <v>13</v>
      </c>
      <c r="Q2627" t="s">
        <v>24</v>
      </c>
      <c r="R2627" s="3">
        <f t="shared" si="150"/>
        <v>109</v>
      </c>
      <c r="S2627">
        <v>109000000</v>
      </c>
      <c r="T2627">
        <v>2003</v>
      </c>
      <c r="U2627">
        <v>3.8</v>
      </c>
      <c r="V2627" s="3">
        <f t="shared" si="151"/>
        <v>-8.5531050000000022</v>
      </c>
      <c r="W2627" s="3"/>
    </row>
    <row r="2628" spans="1:23" x14ac:dyDescent="0.3">
      <c r="A2628" t="s">
        <v>9</v>
      </c>
      <c r="B2628" t="s">
        <v>730</v>
      </c>
      <c r="C2628">
        <v>89</v>
      </c>
      <c r="D2628">
        <v>21426805</v>
      </c>
      <c r="E2628" s="3">
        <f t="shared" si="149"/>
        <v>21.426805000000002</v>
      </c>
      <c r="F2628" t="s">
        <v>171</v>
      </c>
      <c r="G2628" t="s">
        <v>134</v>
      </c>
      <c r="H2628" t="s">
        <v>620</v>
      </c>
      <c r="I2628" t="s">
        <v>1787</v>
      </c>
      <c r="J2628" t="s">
        <v>918</v>
      </c>
      <c r="N2628" t="s">
        <v>4424</v>
      </c>
      <c r="O2628" t="s">
        <v>12</v>
      </c>
      <c r="P2628" t="s">
        <v>13</v>
      </c>
      <c r="Q2628" t="s">
        <v>14</v>
      </c>
      <c r="R2628" s="3">
        <f t="shared" si="150"/>
        <v>30</v>
      </c>
      <c r="S2628">
        <v>30000000</v>
      </c>
      <c r="T2628">
        <v>2011</v>
      </c>
      <c r="U2628">
        <v>4.9000000000000004</v>
      </c>
      <c r="V2628" s="3">
        <f t="shared" si="151"/>
        <v>-8.5731949999999983</v>
      </c>
      <c r="W2628" s="3"/>
    </row>
    <row r="2629" spans="1:23" x14ac:dyDescent="0.3">
      <c r="A2629" t="s">
        <v>9</v>
      </c>
      <c r="B2629" t="s">
        <v>1147</v>
      </c>
      <c r="C2629">
        <v>102</v>
      </c>
      <c r="D2629">
        <v>6409206</v>
      </c>
      <c r="E2629" s="3">
        <f t="shared" si="149"/>
        <v>6.4092060000000002</v>
      </c>
      <c r="F2629" t="s">
        <v>205</v>
      </c>
      <c r="G2629" t="s">
        <v>1798</v>
      </c>
      <c r="N2629" t="s">
        <v>4425</v>
      </c>
      <c r="O2629" t="s">
        <v>12</v>
      </c>
      <c r="P2629" t="s">
        <v>13</v>
      </c>
      <c r="Q2629" t="s">
        <v>14</v>
      </c>
      <c r="R2629" s="3">
        <f t="shared" si="150"/>
        <v>15</v>
      </c>
      <c r="S2629">
        <v>15000000</v>
      </c>
      <c r="T2629">
        <v>2008</v>
      </c>
      <c r="U2629">
        <v>6.2</v>
      </c>
      <c r="V2629" s="3">
        <f t="shared" si="151"/>
        <v>-8.5907939999999989</v>
      </c>
      <c r="W2629" s="3"/>
    </row>
    <row r="2630" spans="1:23" x14ac:dyDescent="0.3">
      <c r="A2630" t="s">
        <v>9</v>
      </c>
      <c r="B2630" t="s">
        <v>664</v>
      </c>
      <c r="C2630">
        <v>93</v>
      </c>
      <c r="D2630">
        <v>30400000</v>
      </c>
      <c r="E2630" s="3">
        <f t="shared" si="149"/>
        <v>30.4</v>
      </c>
      <c r="F2630" t="s">
        <v>205</v>
      </c>
      <c r="N2630" t="s">
        <v>4426</v>
      </c>
      <c r="O2630" t="s">
        <v>12</v>
      </c>
      <c r="P2630" t="s">
        <v>13</v>
      </c>
      <c r="Q2630" t="s">
        <v>24</v>
      </c>
      <c r="R2630" s="3">
        <f t="shared" si="150"/>
        <v>39</v>
      </c>
      <c r="S2630">
        <v>39000000</v>
      </c>
      <c r="T2630">
        <v>1996</v>
      </c>
      <c r="U2630">
        <v>5.7</v>
      </c>
      <c r="V2630" s="3">
        <f t="shared" si="151"/>
        <v>-8.6000000000000014</v>
      </c>
      <c r="W2630" s="3"/>
    </row>
    <row r="2631" spans="1:23" x14ac:dyDescent="0.3">
      <c r="A2631" t="s">
        <v>9</v>
      </c>
      <c r="B2631" t="s">
        <v>1148</v>
      </c>
      <c r="C2631">
        <v>88</v>
      </c>
      <c r="D2631">
        <v>6373693</v>
      </c>
      <c r="E2631" s="3">
        <f t="shared" si="149"/>
        <v>6.3736930000000003</v>
      </c>
      <c r="F2631" t="s">
        <v>205</v>
      </c>
      <c r="G2631" t="s">
        <v>1788</v>
      </c>
      <c r="N2631" t="s">
        <v>4427</v>
      </c>
      <c r="O2631" t="s">
        <v>12</v>
      </c>
      <c r="P2631" t="s">
        <v>13</v>
      </c>
      <c r="Q2631" t="s">
        <v>14</v>
      </c>
      <c r="R2631" s="3">
        <f t="shared" si="150"/>
        <v>15</v>
      </c>
      <c r="S2631">
        <v>15000000</v>
      </c>
      <c r="T2631">
        <v>2009</v>
      </c>
      <c r="U2631">
        <v>5.3</v>
      </c>
      <c r="V2631" s="3">
        <f t="shared" si="151"/>
        <v>-8.6263070000000006</v>
      </c>
      <c r="W2631" s="3"/>
    </row>
    <row r="2632" spans="1:23" x14ac:dyDescent="0.3">
      <c r="A2632" t="s">
        <v>9</v>
      </c>
      <c r="B2632" t="s">
        <v>1167</v>
      </c>
      <c r="C2632">
        <v>140</v>
      </c>
      <c r="D2632">
        <v>4157491</v>
      </c>
      <c r="E2632" s="3">
        <f t="shared" si="149"/>
        <v>4.1574910000000003</v>
      </c>
      <c r="F2632" t="s">
        <v>1792</v>
      </c>
      <c r="G2632" t="s">
        <v>356</v>
      </c>
      <c r="H2632" t="s">
        <v>1791</v>
      </c>
      <c r="N2632" t="s">
        <v>4428</v>
      </c>
      <c r="O2632" t="s">
        <v>12</v>
      </c>
      <c r="P2632" t="s">
        <v>721</v>
      </c>
      <c r="Q2632" t="s">
        <v>90</v>
      </c>
      <c r="R2632" s="3">
        <f t="shared" si="150"/>
        <v>12.8</v>
      </c>
      <c r="S2632">
        <v>12800000</v>
      </c>
      <c r="T2632">
        <v>2000</v>
      </c>
      <c r="U2632">
        <v>8</v>
      </c>
      <c r="V2632" s="3">
        <f t="shared" si="151"/>
        <v>-8.6425090000000004</v>
      </c>
      <c r="W2632" s="3"/>
    </row>
    <row r="2633" spans="1:23" x14ac:dyDescent="0.3">
      <c r="A2633" t="s">
        <v>9</v>
      </c>
      <c r="B2633" t="s">
        <v>1356</v>
      </c>
      <c r="C2633">
        <v>120</v>
      </c>
      <c r="D2633">
        <v>349618</v>
      </c>
      <c r="E2633" s="3">
        <f t="shared" si="149"/>
        <v>0.34961799999999998</v>
      </c>
      <c r="F2633" t="s">
        <v>620</v>
      </c>
      <c r="N2633" t="s">
        <v>4429</v>
      </c>
      <c r="O2633" t="s">
        <v>12</v>
      </c>
      <c r="P2633" t="s">
        <v>674</v>
      </c>
      <c r="Q2633" t="s">
        <v>90</v>
      </c>
      <c r="R2633" s="3">
        <f t="shared" si="150"/>
        <v>9</v>
      </c>
      <c r="S2633">
        <v>9000000</v>
      </c>
      <c r="T2633">
        <v>1990</v>
      </c>
      <c r="U2633">
        <v>6.1</v>
      </c>
      <c r="V2633" s="3">
        <f t="shared" si="151"/>
        <v>-8.6503820000000005</v>
      </c>
      <c r="W2633" s="3"/>
    </row>
    <row r="2634" spans="1:23" x14ac:dyDescent="0.3">
      <c r="A2634" t="s">
        <v>9</v>
      </c>
      <c r="B2634" t="s">
        <v>1040</v>
      </c>
      <c r="C2634">
        <v>127</v>
      </c>
      <c r="D2634">
        <v>225377</v>
      </c>
      <c r="E2634" s="3">
        <f t="shared" si="149"/>
        <v>0.22537699999999999</v>
      </c>
      <c r="F2634" t="s">
        <v>356</v>
      </c>
      <c r="G2634" t="s">
        <v>1788</v>
      </c>
      <c r="N2634" t="s">
        <v>4430</v>
      </c>
      <c r="O2634" t="s">
        <v>183</v>
      </c>
      <c r="P2634" t="s">
        <v>184</v>
      </c>
      <c r="Q2634" t="s">
        <v>14</v>
      </c>
      <c r="R2634" s="3">
        <f t="shared" si="150"/>
        <v>8.9</v>
      </c>
      <c r="S2634">
        <v>8900000</v>
      </c>
      <c r="T2634">
        <v>2012</v>
      </c>
      <c r="U2634">
        <v>7.9</v>
      </c>
      <c r="V2634" s="3">
        <f t="shared" si="151"/>
        <v>-8.6746230000000004</v>
      </c>
      <c r="W2634" s="3"/>
    </row>
    <row r="2635" spans="1:23" x14ac:dyDescent="0.3">
      <c r="A2635" t="s">
        <v>9</v>
      </c>
      <c r="B2635" t="s">
        <v>903</v>
      </c>
      <c r="C2635">
        <v>132</v>
      </c>
      <c r="D2635">
        <v>1309849</v>
      </c>
      <c r="E2635" s="3">
        <f t="shared" si="149"/>
        <v>1.309849</v>
      </c>
      <c r="F2635" t="s">
        <v>356</v>
      </c>
      <c r="G2635" t="s">
        <v>1788</v>
      </c>
      <c r="N2635" t="s">
        <v>4431</v>
      </c>
      <c r="O2635" t="s">
        <v>12</v>
      </c>
      <c r="P2635" t="s">
        <v>17</v>
      </c>
      <c r="Q2635" t="s">
        <v>24</v>
      </c>
      <c r="R2635" s="3">
        <f t="shared" si="150"/>
        <v>10</v>
      </c>
      <c r="S2635">
        <v>10000000</v>
      </c>
      <c r="T2635">
        <v>2002</v>
      </c>
      <c r="U2635">
        <v>7.2</v>
      </c>
      <c r="V2635" s="3">
        <f t="shared" si="151"/>
        <v>-8.6901510000000002</v>
      </c>
      <c r="W2635" s="3"/>
    </row>
    <row r="2636" spans="1:23" x14ac:dyDescent="0.3">
      <c r="A2636" t="s">
        <v>9</v>
      </c>
      <c r="B2636" t="s">
        <v>1202</v>
      </c>
      <c r="C2636">
        <v>87</v>
      </c>
      <c r="D2636">
        <v>1276984</v>
      </c>
      <c r="E2636" s="3">
        <f t="shared" si="149"/>
        <v>1.2769839999999999</v>
      </c>
      <c r="F2636" t="s">
        <v>205</v>
      </c>
      <c r="G2636" t="s">
        <v>1792</v>
      </c>
      <c r="H2636" t="s">
        <v>918</v>
      </c>
      <c r="N2636" t="s">
        <v>4432</v>
      </c>
      <c r="O2636" t="s">
        <v>12</v>
      </c>
      <c r="P2636" t="s">
        <v>184</v>
      </c>
      <c r="Q2636" t="s">
        <v>90</v>
      </c>
      <c r="R2636" s="3">
        <f t="shared" si="150"/>
        <v>10</v>
      </c>
      <c r="S2636">
        <v>10000000</v>
      </c>
      <c r="T2636">
        <v>2000</v>
      </c>
      <c r="U2636">
        <v>6.2</v>
      </c>
      <c r="V2636" s="3">
        <f t="shared" si="151"/>
        <v>-8.7230159999999994</v>
      </c>
      <c r="W2636" s="3"/>
    </row>
    <row r="2637" spans="1:23" x14ac:dyDescent="0.3">
      <c r="A2637" t="s">
        <v>9</v>
      </c>
      <c r="B2637" t="s">
        <v>290</v>
      </c>
      <c r="C2637">
        <v>124</v>
      </c>
      <c r="D2637">
        <v>41256277</v>
      </c>
      <c r="E2637" s="3">
        <f t="shared" si="149"/>
        <v>41.256276999999997</v>
      </c>
      <c r="F2637" t="s">
        <v>171</v>
      </c>
      <c r="G2637" t="s">
        <v>918</v>
      </c>
      <c r="N2637" t="s">
        <v>4433</v>
      </c>
      <c r="O2637" t="s">
        <v>12</v>
      </c>
      <c r="P2637" t="s">
        <v>13</v>
      </c>
      <c r="Q2637" t="s">
        <v>90</v>
      </c>
      <c r="R2637" s="3">
        <f t="shared" si="150"/>
        <v>50</v>
      </c>
      <c r="S2637">
        <v>50000000</v>
      </c>
      <c r="T2637">
        <v>1997</v>
      </c>
      <c r="U2637">
        <v>5.9</v>
      </c>
      <c r="V2637" s="3">
        <f t="shared" si="151"/>
        <v>-8.7437230000000028</v>
      </c>
      <c r="W2637" s="3"/>
    </row>
    <row r="2638" spans="1:23" x14ac:dyDescent="0.3">
      <c r="A2638" t="s">
        <v>9</v>
      </c>
      <c r="B2638" t="s">
        <v>1008</v>
      </c>
      <c r="C2638">
        <v>100</v>
      </c>
      <c r="D2638">
        <v>16247775</v>
      </c>
      <c r="E2638" s="3">
        <f t="shared" si="149"/>
        <v>16.247775000000001</v>
      </c>
      <c r="F2638" t="s">
        <v>205</v>
      </c>
      <c r="G2638" t="s">
        <v>1789</v>
      </c>
      <c r="H2638" t="s">
        <v>1788</v>
      </c>
      <c r="N2638" t="s">
        <v>4434</v>
      </c>
      <c r="O2638" t="s">
        <v>12</v>
      </c>
      <c r="P2638" t="s">
        <v>13</v>
      </c>
      <c r="Q2638" t="s">
        <v>24</v>
      </c>
      <c r="R2638" s="3">
        <f t="shared" si="150"/>
        <v>25</v>
      </c>
      <c r="S2638">
        <v>25000000</v>
      </c>
      <c r="T2638">
        <v>2005</v>
      </c>
      <c r="U2638">
        <v>5.5</v>
      </c>
      <c r="V2638" s="3">
        <f t="shared" si="151"/>
        <v>-8.7522249999999993</v>
      </c>
      <c r="W2638" s="3"/>
    </row>
    <row r="2639" spans="1:23" x14ac:dyDescent="0.3">
      <c r="A2639" t="s">
        <v>9</v>
      </c>
      <c r="B2639" t="s">
        <v>195</v>
      </c>
      <c r="C2639">
        <v>102</v>
      </c>
      <c r="D2639">
        <v>11169531</v>
      </c>
      <c r="E2639" s="3">
        <f t="shared" si="149"/>
        <v>11.169530999999999</v>
      </c>
      <c r="F2639" t="s">
        <v>205</v>
      </c>
      <c r="N2639" t="s">
        <v>4435</v>
      </c>
      <c r="O2639" t="s">
        <v>12</v>
      </c>
      <c r="P2639" t="s">
        <v>17</v>
      </c>
      <c r="Q2639" t="s">
        <v>14</v>
      </c>
      <c r="R2639" s="3">
        <f t="shared" si="150"/>
        <v>20</v>
      </c>
      <c r="S2639">
        <v>20000000</v>
      </c>
      <c r="T2639">
        <v>2008</v>
      </c>
      <c r="U2639">
        <v>6.4</v>
      </c>
      <c r="V2639" s="3">
        <f t="shared" si="151"/>
        <v>-8.8304690000000008</v>
      </c>
      <c r="W2639" s="3"/>
    </row>
    <row r="2640" spans="1:23" x14ac:dyDescent="0.3">
      <c r="A2640" t="s">
        <v>9</v>
      </c>
      <c r="B2640" t="s">
        <v>820</v>
      </c>
      <c r="C2640">
        <v>110</v>
      </c>
      <c r="D2640">
        <v>3148482</v>
      </c>
      <c r="E2640" s="3">
        <f t="shared" si="149"/>
        <v>3.148482</v>
      </c>
      <c r="F2640" t="s">
        <v>356</v>
      </c>
      <c r="G2640" t="s">
        <v>1788</v>
      </c>
      <c r="N2640" t="s">
        <v>4436</v>
      </c>
      <c r="O2640" t="s">
        <v>12</v>
      </c>
      <c r="P2640" t="s">
        <v>13</v>
      </c>
      <c r="Q2640" t="s">
        <v>90</v>
      </c>
      <c r="R2640" s="3">
        <f t="shared" si="150"/>
        <v>12</v>
      </c>
      <c r="S2640">
        <v>12000000</v>
      </c>
      <c r="T2640">
        <v>2008</v>
      </c>
      <c r="U2640">
        <v>7.1</v>
      </c>
      <c r="V2640" s="3">
        <f t="shared" si="151"/>
        <v>-8.8515180000000004</v>
      </c>
      <c r="W2640" s="3"/>
    </row>
    <row r="2641" spans="1:23" x14ac:dyDescent="0.3">
      <c r="A2641" t="s">
        <v>9</v>
      </c>
      <c r="B2641" t="s">
        <v>876</v>
      </c>
      <c r="C2641">
        <v>107</v>
      </c>
      <c r="D2641">
        <v>16118077</v>
      </c>
      <c r="E2641" s="3">
        <f t="shared" si="149"/>
        <v>16.118077</v>
      </c>
      <c r="F2641" t="s">
        <v>356</v>
      </c>
      <c r="N2641" t="s">
        <v>4437</v>
      </c>
      <c r="O2641" t="s">
        <v>12</v>
      </c>
      <c r="P2641" t="s">
        <v>13</v>
      </c>
      <c r="Q2641" t="s">
        <v>90</v>
      </c>
      <c r="R2641" s="3">
        <f t="shared" si="150"/>
        <v>25</v>
      </c>
      <c r="S2641">
        <v>25000000</v>
      </c>
      <c r="T2641">
        <v>1988</v>
      </c>
      <c r="U2641">
        <v>5.6</v>
      </c>
      <c r="V2641" s="3">
        <f t="shared" si="151"/>
        <v>-8.8819230000000005</v>
      </c>
      <c r="W2641" s="3"/>
    </row>
    <row r="2642" spans="1:23" x14ac:dyDescent="0.3">
      <c r="A2642" t="s">
        <v>9</v>
      </c>
      <c r="B2642" t="s">
        <v>995</v>
      </c>
      <c r="C2642">
        <v>121</v>
      </c>
      <c r="D2642">
        <v>112935</v>
      </c>
      <c r="E2642" s="3">
        <f t="shared" si="149"/>
        <v>0.11293499999999999</v>
      </c>
      <c r="F2642" t="s">
        <v>356</v>
      </c>
      <c r="N2642" t="s">
        <v>4438</v>
      </c>
      <c r="O2642" t="s">
        <v>12</v>
      </c>
      <c r="P2642" t="s">
        <v>17</v>
      </c>
      <c r="Q2642" t="s">
        <v>90</v>
      </c>
      <c r="R2642" s="3">
        <f t="shared" si="150"/>
        <v>9</v>
      </c>
      <c r="S2642">
        <v>9000000</v>
      </c>
      <c r="T2642">
        <v>2002</v>
      </c>
      <c r="U2642">
        <v>7.6</v>
      </c>
      <c r="V2642" s="3">
        <f t="shared" si="151"/>
        <v>-8.8870649999999998</v>
      </c>
      <c r="W2642" s="3"/>
    </row>
    <row r="2643" spans="1:23" x14ac:dyDescent="0.3">
      <c r="A2643" t="s">
        <v>9</v>
      </c>
      <c r="B2643" t="s">
        <v>504</v>
      </c>
      <c r="C2643">
        <v>144</v>
      </c>
      <c r="D2643">
        <v>56083966</v>
      </c>
      <c r="E2643" s="3">
        <f t="shared" si="149"/>
        <v>56.083965999999997</v>
      </c>
      <c r="F2643" t="s">
        <v>171</v>
      </c>
      <c r="G2643" t="s">
        <v>134</v>
      </c>
      <c r="H2643" t="s">
        <v>1788</v>
      </c>
      <c r="N2643" t="s">
        <v>4439</v>
      </c>
      <c r="O2643" t="s">
        <v>12</v>
      </c>
      <c r="P2643" t="s">
        <v>13</v>
      </c>
      <c r="Q2643" t="s">
        <v>14</v>
      </c>
      <c r="R2643" s="3">
        <f t="shared" si="150"/>
        <v>65</v>
      </c>
      <c r="S2643">
        <v>65000000</v>
      </c>
      <c r="T2643">
        <v>2001</v>
      </c>
      <c r="U2643">
        <v>6.9</v>
      </c>
      <c r="V2643" s="3">
        <f t="shared" si="151"/>
        <v>-8.9160340000000033</v>
      </c>
      <c r="W2643" s="3"/>
    </row>
    <row r="2644" spans="1:23" x14ac:dyDescent="0.3">
      <c r="A2644" t="s">
        <v>9</v>
      </c>
      <c r="B2644" t="s">
        <v>28</v>
      </c>
      <c r="C2644">
        <v>169</v>
      </c>
      <c r="D2644">
        <v>200069408</v>
      </c>
      <c r="E2644" s="3">
        <f t="shared" si="149"/>
        <v>200.06940800000001</v>
      </c>
      <c r="F2644" t="s">
        <v>171</v>
      </c>
      <c r="G2644" t="s">
        <v>134</v>
      </c>
      <c r="H2644" t="s">
        <v>1787</v>
      </c>
      <c r="N2644" t="s">
        <v>4440</v>
      </c>
      <c r="O2644" t="s">
        <v>12</v>
      </c>
      <c r="P2644" t="s">
        <v>13</v>
      </c>
      <c r="Q2644" t="s">
        <v>14</v>
      </c>
      <c r="R2644" s="3">
        <f t="shared" si="150"/>
        <v>209</v>
      </c>
      <c r="S2644">
        <v>209000000</v>
      </c>
      <c r="T2644">
        <v>2006</v>
      </c>
      <c r="U2644">
        <v>6.1</v>
      </c>
      <c r="V2644" s="3">
        <f t="shared" si="151"/>
        <v>-8.9305919999999901</v>
      </c>
      <c r="W2644" s="3"/>
    </row>
    <row r="2645" spans="1:23" x14ac:dyDescent="0.3">
      <c r="A2645" t="s">
        <v>9</v>
      </c>
      <c r="B2645" t="s">
        <v>269</v>
      </c>
      <c r="C2645">
        <v>111</v>
      </c>
      <c r="D2645">
        <v>36064910</v>
      </c>
      <c r="E2645" s="3">
        <f t="shared" si="149"/>
        <v>36.064909999999998</v>
      </c>
      <c r="F2645" t="s">
        <v>171</v>
      </c>
      <c r="G2645" t="s">
        <v>1787</v>
      </c>
      <c r="H2645" t="s">
        <v>918</v>
      </c>
      <c r="N2645" t="s">
        <v>4441</v>
      </c>
      <c r="O2645" t="s">
        <v>12</v>
      </c>
      <c r="P2645" t="s">
        <v>13</v>
      </c>
      <c r="Q2645" t="s">
        <v>90</v>
      </c>
      <c r="R2645" s="3">
        <f t="shared" si="150"/>
        <v>45</v>
      </c>
      <c r="S2645">
        <v>45000000</v>
      </c>
      <c r="T2645">
        <v>2008</v>
      </c>
      <c r="U2645">
        <v>6.4</v>
      </c>
      <c r="V2645" s="3">
        <f t="shared" si="151"/>
        <v>-8.9350900000000024</v>
      </c>
      <c r="W2645" s="3"/>
    </row>
    <row r="2646" spans="1:23" x14ac:dyDescent="0.3">
      <c r="A2646" t="s">
        <v>9</v>
      </c>
      <c r="B2646" t="s">
        <v>33</v>
      </c>
      <c r="C2646">
        <v>136</v>
      </c>
      <c r="D2646">
        <v>241063875</v>
      </c>
      <c r="E2646" s="3">
        <f t="shared" si="149"/>
        <v>241.063875</v>
      </c>
      <c r="F2646" t="s">
        <v>171</v>
      </c>
      <c r="G2646" t="s">
        <v>134</v>
      </c>
      <c r="H2646" t="s">
        <v>1786</v>
      </c>
      <c r="N2646" t="s">
        <v>4442</v>
      </c>
      <c r="O2646" t="s">
        <v>12</v>
      </c>
      <c r="P2646" t="s">
        <v>13</v>
      </c>
      <c r="Q2646" t="s">
        <v>14</v>
      </c>
      <c r="R2646" s="3">
        <f t="shared" si="150"/>
        <v>250</v>
      </c>
      <c r="S2646">
        <v>250000000</v>
      </c>
      <c r="T2646">
        <v>2011</v>
      </c>
      <c r="U2646">
        <v>6.7</v>
      </c>
      <c r="V2646" s="3">
        <f t="shared" si="151"/>
        <v>-8.9361250000000041</v>
      </c>
      <c r="W2646" s="3"/>
    </row>
    <row r="2647" spans="1:23" x14ac:dyDescent="0.3">
      <c r="A2647" t="s">
        <v>9</v>
      </c>
      <c r="B2647" t="s">
        <v>859</v>
      </c>
      <c r="C2647">
        <v>120</v>
      </c>
      <c r="D2647">
        <v>1055654</v>
      </c>
      <c r="E2647" s="3">
        <f t="shared" si="149"/>
        <v>1.0556540000000001</v>
      </c>
      <c r="F2647" t="s">
        <v>356</v>
      </c>
      <c r="G2647" t="s">
        <v>1788</v>
      </c>
      <c r="H2647" t="s">
        <v>1797</v>
      </c>
      <c r="N2647" t="s">
        <v>4443</v>
      </c>
      <c r="O2647" t="s">
        <v>12</v>
      </c>
      <c r="P2647" t="s">
        <v>113</v>
      </c>
      <c r="Q2647" t="s">
        <v>14</v>
      </c>
      <c r="R2647" s="3">
        <f t="shared" si="150"/>
        <v>10</v>
      </c>
      <c r="S2647">
        <v>10000000</v>
      </c>
      <c r="T2647">
        <v>2006</v>
      </c>
      <c r="U2647">
        <v>7.3</v>
      </c>
      <c r="V2647" s="3">
        <f t="shared" si="151"/>
        <v>-8.9443459999999995</v>
      </c>
      <c r="W2647" s="3"/>
    </row>
    <row r="2648" spans="1:23" x14ac:dyDescent="0.3">
      <c r="A2648" t="s">
        <v>9</v>
      </c>
      <c r="B2648" t="s">
        <v>726</v>
      </c>
      <c r="C2648">
        <v>125</v>
      </c>
      <c r="D2648">
        <v>10049886</v>
      </c>
      <c r="E2648" s="3">
        <f t="shared" si="149"/>
        <v>10.049886000000001</v>
      </c>
      <c r="F2648" t="s">
        <v>134</v>
      </c>
      <c r="G2648" t="s">
        <v>1790</v>
      </c>
      <c r="H2648" t="s">
        <v>1789</v>
      </c>
      <c r="I2648" t="s">
        <v>1786</v>
      </c>
      <c r="N2648" t="s">
        <v>4444</v>
      </c>
      <c r="O2648" t="s">
        <v>99</v>
      </c>
      <c r="P2648" t="s">
        <v>100</v>
      </c>
      <c r="Q2648" t="s">
        <v>24</v>
      </c>
      <c r="R2648" s="3">
        <f t="shared" si="150"/>
        <v>19</v>
      </c>
      <c r="S2648">
        <v>19000000</v>
      </c>
      <c r="T2648">
        <v>2001</v>
      </c>
      <c r="U2648">
        <v>8.6</v>
      </c>
      <c r="V2648" s="3">
        <f t="shared" si="151"/>
        <v>-8.9501139999999992</v>
      </c>
      <c r="W2648" s="3"/>
    </row>
    <row r="2649" spans="1:23" x14ac:dyDescent="0.3">
      <c r="A2649" t="s">
        <v>9</v>
      </c>
      <c r="B2649" t="s">
        <v>420</v>
      </c>
      <c r="C2649">
        <v>124</v>
      </c>
      <c r="D2649">
        <v>51045801</v>
      </c>
      <c r="E2649" s="3">
        <f t="shared" si="149"/>
        <v>51.045800999999997</v>
      </c>
      <c r="F2649" t="s">
        <v>356</v>
      </c>
      <c r="G2649" t="s">
        <v>1788</v>
      </c>
      <c r="N2649" t="s">
        <v>4445</v>
      </c>
      <c r="O2649" t="s">
        <v>12</v>
      </c>
      <c r="P2649" t="s">
        <v>13</v>
      </c>
      <c r="Q2649" t="s">
        <v>14</v>
      </c>
      <c r="R2649" s="3">
        <f t="shared" si="150"/>
        <v>60</v>
      </c>
      <c r="S2649">
        <v>60000000</v>
      </c>
      <c r="T2649">
        <v>1996</v>
      </c>
      <c r="U2649">
        <v>6.1</v>
      </c>
      <c r="V2649" s="3">
        <f t="shared" si="151"/>
        <v>-8.9541990000000027</v>
      </c>
      <c r="W2649" s="3"/>
    </row>
    <row r="2650" spans="1:23" x14ac:dyDescent="0.3">
      <c r="A2650" t="s">
        <v>9</v>
      </c>
      <c r="B2650" t="s">
        <v>559</v>
      </c>
      <c r="C2650">
        <v>103</v>
      </c>
      <c r="D2650">
        <v>11034436</v>
      </c>
      <c r="E2650" s="3">
        <f t="shared" si="149"/>
        <v>11.034435999999999</v>
      </c>
      <c r="F2650" t="s">
        <v>205</v>
      </c>
      <c r="G2650" t="s">
        <v>356</v>
      </c>
      <c r="H2650" t="s">
        <v>1798</v>
      </c>
      <c r="I2650" t="s">
        <v>1795</v>
      </c>
      <c r="N2650" t="s">
        <v>4446</v>
      </c>
      <c r="O2650" t="s">
        <v>12</v>
      </c>
      <c r="P2650" t="s">
        <v>17</v>
      </c>
      <c r="Q2650" t="s">
        <v>90</v>
      </c>
      <c r="R2650" s="3">
        <f t="shared" si="150"/>
        <v>20</v>
      </c>
      <c r="S2650">
        <v>20000000</v>
      </c>
      <c r="T2650">
        <v>2005</v>
      </c>
      <c r="U2650">
        <v>7.1</v>
      </c>
      <c r="V2650" s="3">
        <f t="shared" si="151"/>
        <v>-8.9655640000000005</v>
      </c>
      <c r="W2650" s="3"/>
    </row>
    <row r="2651" spans="1:23" x14ac:dyDescent="0.3">
      <c r="A2651" t="s">
        <v>9</v>
      </c>
      <c r="B2651" t="s">
        <v>824</v>
      </c>
      <c r="C2651">
        <v>96</v>
      </c>
      <c r="D2651">
        <v>16027866</v>
      </c>
      <c r="E2651" s="3">
        <f t="shared" si="149"/>
        <v>16.027866</v>
      </c>
      <c r="F2651" t="s">
        <v>171</v>
      </c>
      <c r="G2651" t="s">
        <v>1792</v>
      </c>
      <c r="H2651" t="s">
        <v>918</v>
      </c>
      <c r="N2651" t="s">
        <v>4447</v>
      </c>
      <c r="O2651" t="s">
        <v>12</v>
      </c>
      <c r="P2651" t="s">
        <v>184</v>
      </c>
      <c r="Q2651" t="s">
        <v>14</v>
      </c>
      <c r="R2651" s="3">
        <f t="shared" si="150"/>
        <v>25</v>
      </c>
      <c r="S2651">
        <v>25000000</v>
      </c>
      <c r="T2651">
        <v>2015</v>
      </c>
      <c r="U2651">
        <v>5.0999999999999996</v>
      </c>
      <c r="V2651" s="3">
        <f t="shared" si="151"/>
        <v>-8.9721340000000005</v>
      </c>
      <c r="W2651" s="3"/>
    </row>
    <row r="2652" spans="1:23" x14ac:dyDescent="0.3">
      <c r="A2652" t="s">
        <v>9</v>
      </c>
      <c r="B2652" t="s">
        <v>1471</v>
      </c>
      <c r="C2652">
        <v>96</v>
      </c>
      <c r="D2652">
        <v>27445</v>
      </c>
      <c r="E2652" s="3">
        <f t="shared" si="149"/>
        <v>2.7445000000000001E-2</v>
      </c>
      <c r="F2652" t="s">
        <v>171</v>
      </c>
      <c r="G2652" t="s">
        <v>205</v>
      </c>
      <c r="H2652" t="s">
        <v>356</v>
      </c>
      <c r="I2652" t="s">
        <v>918</v>
      </c>
      <c r="N2652" t="s">
        <v>4448</v>
      </c>
      <c r="O2652" t="s">
        <v>12</v>
      </c>
      <c r="P2652" t="s">
        <v>13</v>
      </c>
      <c r="Q2652" t="s">
        <v>90</v>
      </c>
      <c r="R2652" s="3">
        <f t="shared" si="150"/>
        <v>9</v>
      </c>
      <c r="S2652">
        <v>9000000</v>
      </c>
      <c r="T2652">
        <v>2011</v>
      </c>
      <c r="U2652">
        <v>5.3</v>
      </c>
      <c r="V2652" s="3">
        <f t="shared" si="151"/>
        <v>-8.9725549999999998</v>
      </c>
      <c r="W2652" s="3"/>
    </row>
    <row r="2653" spans="1:23" x14ac:dyDescent="0.3">
      <c r="A2653" t="s">
        <v>9</v>
      </c>
      <c r="B2653" t="s">
        <v>1332</v>
      </c>
      <c r="C2653">
        <v>104</v>
      </c>
      <c r="D2653">
        <v>1011054</v>
      </c>
      <c r="E2653" s="3">
        <f t="shared" si="149"/>
        <v>1.0110539999999999</v>
      </c>
      <c r="F2653" t="s">
        <v>1792</v>
      </c>
      <c r="G2653" t="s">
        <v>356</v>
      </c>
      <c r="H2653" t="s">
        <v>918</v>
      </c>
      <c r="N2653" t="s">
        <v>4449</v>
      </c>
      <c r="O2653" t="s">
        <v>12</v>
      </c>
      <c r="P2653" t="s">
        <v>49</v>
      </c>
      <c r="Q2653" t="s">
        <v>90</v>
      </c>
      <c r="R2653" s="3">
        <f t="shared" si="150"/>
        <v>10</v>
      </c>
      <c r="S2653">
        <v>10000000</v>
      </c>
      <c r="T2653">
        <v>2003</v>
      </c>
      <c r="U2653">
        <v>7.2</v>
      </c>
      <c r="V2653" s="3">
        <f t="shared" si="151"/>
        <v>-8.9889460000000003</v>
      </c>
      <c r="W2653" s="3"/>
    </row>
    <row r="2654" spans="1:23" x14ac:dyDescent="0.3">
      <c r="A2654" t="s">
        <v>9</v>
      </c>
      <c r="B2654" t="s">
        <v>1363</v>
      </c>
      <c r="C2654">
        <v>96</v>
      </c>
      <c r="D2654">
        <v>162</v>
      </c>
      <c r="E2654" s="3">
        <f t="shared" si="149"/>
        <v>1.6200000000000001E-4</v>
      </c>
      <c r="F2654" t="s">
        <v>171</v>
      </c>
      <c r="G2654" t="s">
        <v>1792</v>
      </c>
      <c r="H2654" t="s">
        <v>918</v>
      </c>
      <c r="N2654" t="s">
        <v>4450</v>
      </c>
      <c r="O2654" t="s">
        <v>12</v>
      </c>
      <c r="P2654" t="s">
        <v>1160</v>
      </c>
      <c r="Q2654" t="s">
        <v>90</v>
      </c>
      <c r="R2654" s="3">
        <f t="shared" si="150"/>
        <v>9</v>
      </c>
      <c r="S2654">
        <v>9000000</v>
      </c>
      <c r="T2654">
        <v>2014</v>
      </c>
      <c r="U2654">
        <v>5.7</v>
      </c>
      <c r="V2654" s="3">
        <f t="shared" si="151"/>
        <v>-8.9998380000000004</v>
      </c>
      <c r="W2654" s="3"/>
    </row>
    <row r="2655" spans="1:23" x14ac:dyDescent="0.3">
      <c r="A2655" t="s">
        <v>9</v>
      </c>
      <c r="B2655" t="s">
        <v>825</v>
      </c>
      <c r="C2655">
        <v>227</v>
      </c>
      <c r="D2655">
        <v>6000000</v>
      </c>
      <c r="E2655" s="3">
        <f t="shared" si="149"/>
        <v>6</v>
      </c>
      <c r="F2655" t="s">
        <v>134</v>
      </c>
      <c r="G2655" t="s">
        <v>1793</v>
      </c>
      <c r="H2655" t="s">
        <v>356</v>
      </c>
      <c r="I2655" t="s">
        <v>1794</v>
      </c>
      <c r="J2655" t="s">
        <v>1795</v>
      </c>
      <c r="N2655" t="s">
        <v>4451</v>
      </c>
      <c r="O2655" t="s">
        <v>12</v>
      </c>
      <c r="P2655" t="s">
        <v>17</v>
      </c>
      <c r="Q2655" t="s">
        <v>24</v>
      </c>
      <c r="R2655" s="3">
        <f t="shared" si="150"/>
        <v>15</v>
      </c>
      <c r="S2655">
        <v>15000000</v>
      </c>
      <c r="T2655">
        <v>1962</v>
      </c>
      <c r="U2655">
        <v>8.4</v>
      </c>
      <c r="V2655" s="3">
        <f t="shared" si="151"/>
        <v>-9</v>
      </c>
      <c r="W2655" s="3"/>
    </row>
    <row r="2656" spans="1:23" x14ac:dyDescent="0.3">
      <c r="A2656" t="s">
        <v>9</v>
      </c>
      <c r="B2656" t="s">
        <v>791</v>
      </c>
      <c r="C2656">
        <v>104</v>
      </c>
      <c r="D2656">
        <v>16999046</v>
      </c>
      <c r="E2656" s="3">
        <f t="shared" si="149"/>
        <v>16.999046</v>
      </c>
      <c r="F2656" t="s">
        <v>356</v>
      </c>
      <c r="G2656" t="s">
        <v>620</v>
      </c>
      <c r="H2656" t="s">
        <v>1787</v>
      </c>
      <c r="N2656" t="s">
        <v>4452</v>
      </c>
      <c r="O2656" t="s">
        <v>12</v>
      </c>
      <c r="P2656" t="s">
        <v>49</v>
      </c>
      <c r="Q2656" t="s">
        <v>90</v>
      </c>
      <c r="R2656" s="3">
        <f t="shared" si="150"/>
        <v>26</v>
      </c>
      <c r="S2656">
        <v>26000000</v>
      </c>
      <c r="T2656">
        <v>2009</v>
      </c>
      <c r="U2656">
        <v>5.8</v>
      </c>
      <c r="V2656" s="3">
        <f t="shared" si="151"/>
        <v>-9.0009540000000001</v>
      </c>
      <c r="W2656" s="3"/>
    </row>
    <row r="2657" spans="1:23" x14ac:dyDescent="0.3">
      <c r="A2657" t="s">
        <v>9</v>
      </c>
      <c r="B2657" t="s">
        <v>567</v>
      </c>
      <c r="C2657">
        <v>107</v>
      </c>
      <c r="D2657">
        <v>30993544</v>
      </c>
      <c r="E2657" s="3">
        <f t="shared" si="149"/>
        <v>30.993544</v>
      </c>
      <c r="F2657" t="s">
        <v>205</v>
      </c>
      <c r="G2657" t="s">
        <v>356</v>
      </c>
      <c r="H2657" t="s">
        <v>1788</v>
      </c>
      <c r="N2657" t="s">
        <v>4453</v>
      </c>
      <c r="O2657" t="s">
        <v>12</v>
      </c>
      <c r="P2657" t="s">
        <v>13</v>
      </c>
      <c r="Q2657" t="s">
        <v>14</v>
      </c>
      <c r="R2657" s="3">
        <f t="shared" si="150"/>
        <v>40</v>
      </c>
      <c r="S2657">
        <v>40000000</v>
      </c>
      <c r="T2657">
        <v>2010</v>
      </c>
      <c r="U2657">
        <v>6.5</v>
      </c>
      <c r="V2657" s="3">
        <f t="shared" si="151"/>
        <v>-9.006456</v>
      </c>
      <c r="W2657" s="3"/>
    </row>
    <row r="2658" spans="1:23" x14ac:dyDescent="0.3">
      <c r="A2658" t="s">
        <v>9</v>
      </c>
      <c r="B2658" t="s">
        <v>473</v>
      </c>
      <c r="C2658">
        <v>98</v>
      </c>
      <c r="D2658">
        <v>1987762</v>
      </c>
      <c r="E2658" s="3">
        <f t="shared" si="149"/>
        <v>1.987762</v>
      </c>
      <c r="F2658" t="s">
        <v>1792</v>
      </c>
      <c r="G2658" t="s">
        <v>356</v>
      </c>
      <c r="H2658" t="s">
        <v>1788</v>
      </c>
      <c r="I2658" t="s">
        <v>918</v>
      </c>
      <c r="N2658" t="s">
        <v>4454</v>
      </c>
      <c r="O2658" t="s">
        <v>12</v>
      </c>
      <c r="P2658" t="s">
        <v>13</v>
      </c>
      <c r="Q2658" t="s">
        <v>90</v>
      </c>
      <c r="R2658" s="3">
        <f t="shared" si="150"/>
        <v>11</v>
      </c>
      <c r="S2658">
        <v>11000000</v>
      </c>
      <c r="T2658">
        <v>2011</v>
      </c>
      <c r="U2658">
        <v>6.7</v>
      </c>
      <c r="V2658" s="3">
        <f t="shared" si="151"/>
        <v>-9.012238</v>
      </c>
      <c r="W2658" s="3"/>
    </row>
    <row r="2659" spans="1:23" x14ac:dyDescent="0.3">
      <c r="A2659" t="s">
        <v>9</v>
      </c>
      <c r="B2659" t="s">
        <v>541</v>
      </c>
      <c r="C2659">
        <v>117</v>
      </c>
      <c r="D2659">
        <v>30981850</v>
      </c>
      <c r="E2659" s="3">
        <f t="shared" si="149"/>
        <v>30.981850000000001</v>
      </c>
      <c r="F2659" t="s">
        <v>1793</v>
      </c>
      <c r="G2659" t="s">
        <v>1792</v>
      </c>
      <c r="H2659" t="s">
        <v>356</v>
      </c>
      <c r="I2659" t="s">
        <v>1798</v>
      </c>
      <c r="N2659" t="s">
        <v>4455</v>
      </c>
      <c r="O2659" t="s">
        <v>12</v>
      </c>
      <c r="P2659" t="s">
        <v>13</v>
      </c>
      <c r="Q2659" t="s">
        <v>90</v>
      </c>
      <c r="R2659" s="3">
        <f t="shared" si="150"/>
        <v>40</v>
      </c>
      <c r="S2659">
        <v>40000000</v>
      </c>
      <c r="T2659">
        <v>2005</v>
      </c>
      <c r="U2659">
        <v>5</v>
      </c>
      <c r="V2659" s="3">
        <f t="shared" si="151"/>
        <v>-9.0181499999999986</v>
      </c>
      <c r="W2659" s="3"/>
    </row>
    <row r="2660" spans="1:23" x14ac:dyDescent="0.3">
      <c r="A2660" t="s">
        <v>9</v>
      </c>
      <c r="B2660" t="s">
        <v>708</v>
      </c>
      <c r="C2660">
        <v>108</v>
      </c>
      <c r="D2660">
        <v>20981633</v>
      </c>
      <c r="E2660" s="3">
        <f t="shared" si="149"/>
        <v>20.981632999999999</v>
      </c>
      <c r="F2660" t="s">
        <v>356</v>
      </c>
      <c r="G2660" t="s">
        <v>1796</v>
      </c>
      <c r="H2660" t="s">
        <v>1787</v>
      </c>
      <c r="I2660" t="s">
        <v>918</v>
      </c>
      <c r="N2660" t="s">
        <v>4456</v>
      </c>
      <c r="O2660" t="s">
        <v>12</v>
      </c>
      <c r="P2660" t="s">
        <v>13</v>
      </c>
      <c r="Q2660" t="s">
        <v>14</v>
      </c>
      <c r="R2660" s="3">
        <f t="shared" si="150"/>
        <v>30</v>
      </c>
      <c r="S2660">
        <v>30000000</v>
      </c>
      <c r="T2660">
        <v>2008</v>
      </c>
      <c r="U2660">
        <v>5.9</v>
      </c>
      <c r="V2660" s="3">
        <f t="shared" si="151"/>
        <v>-9.0183670000000014</v>
      </c>
      <c r="W2660" s="3"/>
    </row>
    <row r="2661" spans="1:23" x14ac:dyDescent="0.3">
      <c r="A2661" t="s">
        <v>9</v>
      </c>
      <c r="B2661" t="s">
        <v>528</v>
      </c>
      <c r="C2661">
        <v>114</v>
      </c>
      <c r="D2661">
        <v>40905277</v>
      </c>
      <c r="E2661" s="3">
        <f t="shared" si="149"/>
        <v>40.905276999999998</v>
      </c>
      <c r="F2661" t="s">
        <v>1792</v>
      </c>
      <c r="G2661" t="s">
        <v>356</v>
      </c>
      <c r="H2661" t="s">
        <v>1788</v>
      </c>
      <c r="I2661" t="s">
        <v>918</v>
      </c>
      <c r="N2661" t="s">
        <v>4457</v>
      </c>
      <c r="O2661" t="s">
        <v>12</v>
      </c>
      <c r="P2661" t="s">
        <v>13</v>
      </c>
      <c r="Q2661" t="s">
        <v>90</v>
      </c>
      <c r="R2661" s="3">
        <f t="shared" si="150"/>
        <v>50</v>
      </c>
      <c r="S2661">
        <v>50000000</v>
      </c>
      <c r="T2661">
        <v>2003</v>
      </c>
      <c r="U2661">
        <v>6.5</v>
      </c>
      <c r="V2661" s="3">
        <f t="shared" si="151"/>
        <v>-9.0947230000000019</v>
      </c>
      <c r="W2661" s="3"/>
    </row>
    <row r="2662" spans="1:23" x14ac:dyDescent="0.3">
      <c r="A2662" t="s">
        <v>9</v>
      </c>
      <c r="B2662" t="s">
        <v>1333</v>
      </c>
      <c r="C2662">
        <v>93</v>
      </c>
      <c r="D2662">
        <v>900926</v>
      </c>
      <c r="E2662" s="3">
        <f t="shared" si="149"/>
        <v>0.900926</v>
      </c>
      <c r="F2662" t="s">
        <v>205</v>
      </c>
      <c r="N2662" t="s">
        <v>4458</v>
      </c>
      <c r="O2662" t="s">
        <v>12</v>
      </c>
      <c r="P2662" t="s">
        <v>13</v>
      </c>
      <c r="Q2662" t="s">
        <v>90</v>
      </c>
      <c r="R2662" s="3">
        <f t="shared" si="150"/>
        <v>10</v>
      </c>
      <c r="S2662">
        <v>10000000</v>
      </c>
      <c r="T2662">
        <v>2007</v>
      </c>
      <c r="U2662">
        <v>5.3</v>
      </c>
      <c r="V2662" s="3">
        <f t="shared" si="151"/>
        <v>-9.0990739999999999</v>
      </c>
      <c r="W2662" s="3"/>
    </row>
    <row r="2663" spans="1:23" x14ac:dyDescent="0.3">
      <c r="A2663" t="s">
        <v>9</v>
      </c>
      <c r="B2663" t="s">
        <v>1399</v>
      </c>
      <c r="C2663">
        <v>90</v>
      </c>
      <c r="D2663">
        <v>882290</v>
      </c>
      <c r="E2663" s="3">
        <f t="shared" si="149"/>
        <v>0.88229000000000002</v>
      </c>
      <c r="F2663" t="s">
        <v>171</v>
      </c>
      <c r="G2663" t="s">
        <v>1787</v>
      </c>
      <c r="H2663" t="s">
        <v>1797</v>
      </c>
      <c r="N2663" t="s">
        <v>4459</v>
      </c>
      <c r="O2663" t="s">
        <v>12</v>
      </c>
      <c r="P2663" t="s">
        <v>63</v>
      </c>
      <c r="Q2663" t="s">
        <v>90</v>
      </c>
      <c r="R2663" s="3">
        <f t="shared" si="150"/>
        <v>10</v>
      </c>
      <c r="S2663">
        <v>10000000</v>
      </c>
      <c r="T2663">
        <v>1989</v>
      </c>
      <c r="U2663">
        <v>6.5</v>
      </c>
      <c r="V2663" s="3">
        <f t="shared" si="151"/>
        <v>-9.1177100000000006</v>
      </c>
      <c r="W2663" s="3"/>
    </row>
    <row r="2664" spans="1:23" x14ac:dyDescent="0.3">
      <c r="A2664" t="s">
        <v>9</v>
      </c>
      <c r="B2664" t="s">
        <v>712</v>
      </c>
      <c r="C2664">
        <v>82</v>
      </c>
      <c r="D2664">
        <v>25871834</v>
      </c>
      <c r="E2664" s="3">
        <f t="shared" si="149"/>
        <v>25.871834</v>
      </c>
      <c r="F2664" t="s">
        <v>171</v>
      </c>
      <c r="G2664" t="s">
        <v>205</v>
      </c>
      <c r="H2664" t="s">
        <v>1787</v>
      </c>
      <c r="I2664" t="s">
        <v>918</v>
      </c>
      <c r="N2664" t="s">
        <v>4460</v>
      </c>
      <c r="O2664" t="s">
        <v>12</v>
      </c>
      <c r="P2664" t="s">
        <v>13</v>
      </c>
      <c r="Q2664" t="s">
        <v>14</v>
      </c>
      <c r="R2664" s="3">
        <f t="shared" si="150"/>
        <v>35</v>
      </c>
      <c r="S2664">
        <v>35000000</v>
      </c>
      <c r="T2664">
        <v>2008</v>
      </c>
      <c r="U2664">
        <v>4.5</v>
      </c>
      <c r="V2664" s="3">
        <f t="shared" si="151"/>
        <v>-9.1281660000000002</v>
      </c>
      <c r="W2664" s="3"/>
    </row>
    <row r="2665" spans="1:23" x14ac:dyDescent="0.3">
      <c r="A2665" t="s">
        <v>9</v>
      </c>
      <c r="B2665" t="s">
        <v>666</v>
      </c>
      <c r="C2665">
        <v>95</v>
      </c>
      <c r="D2665">
        <v>866778</v>
      </c>
      <c r="E2665" s="3">
        <f t="shared" si="149"/>
        <v>0.86677800000000005</v>
      </c>
      <c r="F2665" t="s">
        <v>356</v>
      </c>
      <c r="G2665" t="s">
        <v>1788</v>
      </c>
      <c r="N2665" t="s">
        <v>4461</v>
      </c>
      <c r="O2665" t="s">
        <v>12</v>
      </c>
      <c r="P2665" t="s">
        <v>397</v>
      </c>
      <c r="Q2665" t="s">
        <v>14</v>
      </c>
      <c r="R2665" s="3">
        <f t="shared" si="150"/>
        <v>10</v>
      </c>
      <c r="S2665">
        <v>10000000</v>
      </c>
      <c r="T2665">
        <v>2007</v>
      </c>
      <c r="U2665">
        <v>6.7</v>
      </c>
      <c r="V2665" s="3">
        <f t="shared" si="151"/>
        <v>-9.133222</v>
      </c>
      <c r="W2665" s="3"/>
    </row>
    <row r="2666" spans="1:23" x14ac:dyDescent="0.3">
      <c r="A2666" t="s">
        <v>9</v>
      </c>
      <c r="B2666" t="s">
        <v>78</v>
      </c>
      <c r="C2666">
        <v>101</v>
      </c>
      <c r="D2666">
        <v>25863915</v>
      </c>
      <c r="E2666" s="3">
        <f t="shared" si="149"/>
        <v>25.863914999999999</v>
      </c>
      <c r="F2666" t="s">
        <v>171</v>
      </c>
      <c r="G2666" t="s">
        <v>1792</v>
      </c>
      <c r="H2666" t="s">
        <v>1796</v>
      </c>
      <c r="I2666" t="s">
        <v>918</v>
      </c>
      <c r="N2666" t="s">
        <v>4462</v>
      </c>
      <c r="O2666" t="s">
        <v>12</v>
      </c>
      <c r="P2666" t="s">
        <v>13</v>
      </c>
      <c r="Q2666" t="s">
        <v>14</v>
      </c>
      <c r="R2666" s="3">
        <f t="shared" si="150"/>
        <v>35</v>
      </c>
      <c r="S2666">
        <v>35000000</v>
      </c>
      <c r="T2666">
        <v>2012</v>
      </c>
      <c r="U2666">
        <v>5.0999999999999996</v>
      </c>
      <c r="V2666" s="3">
        <f t="shared" si="151"/>
        <v>-9.1360850000000013</v>
      </c>
      <c r="W2666" s="3"/>
    </row>
    <row r="2667" spans="1:23" x14ac:dyDescent="0.3">
      <c r="A2667" t="s">
        <v>9</v>
      </c>
      <c r="B2667" t="s">
        <v>421</v>
      </c>
      <c r="C2667">
        <v>93</v>
      </c>
      <c r="D2667">
        <v>50818750</v>
      </c>
      <c r="E2667" s="3">
        <f t="shared" si="149"/>
        <v>50.818750000000001</v>
      </c>
      <c r="F2667" t="s">
        <v>134</v>
      </c>
      <c r="G2667" t="s">
        <v>1790</v>
      </c>
      <c r="H2667" t="s">
        <v>205</v>
      </c>
      <c r="I2667" t="s">
        <v>1789</v>
      </c>
      <c r="J2667" t="s">
        <v>1786</v>
      </c>
      <c r="N2667" t="s">
        <v>4463</v>
      </c>
      <c r="O2667" t="s">
        <v>12</v>
      </c>
      <c r="P2667" t="s">
        <v>17</v>
      </c>
      <c r="Q2667" t="s">
        <v>52</v>
      </c>
      <c r="R2667" s="3">
        <f t="shared" si="150"/>
        <v>60</v>
      </c>
      <c r="S2667">
        <v>60000000</v>
      </c>
      <c r="T2667">
        <v>2008</v>
      </c>
      <c r="U2667">
        <v>6.1</v>
      </c>
      <c r="V2667" s="3">
        <f t="shared" si="151"/>
        <v>-9.1812499999999986</v>
      </c>
      <c r="W2667" s="3"/>
    </row>
    <row r="2668" spans="1:23" x14ac:dyDescent="0.3">
      <c r="A2668" t="s">
        <v>9</v>
      </c>
      <c r="B2668" t="s">
        <v>427</v>
      </c>
      <c r="C2668">
        <v>96</v>
      </c>
      <c r="D2668">
        <v>50807639</v>
      </c>
      <c r="E2668" s="3">
        <f t="shared" si="149"/>
        <v>50.807639000000002</v>
      </c>
      <c r="F2668" t="s">
        <v>134</v>
      </c>
      <c r="G2668" t="s">
        <v>1790</v>
      </c>
      <c r="H2668" t="s">
        <v>205</v>
      </c>
      <c r="I2668" t="s">
        <v>1789</v>
      </c>
      <c r="J2668" t="s">
        <v>1786</v>
      </c>
      <c r="N2668" t="s">
        <v>4464</v>
      </c>
      <c r="O2668" t="s">
        <v>12</v>
      </c>
      <c r="P2668" t="s">
        <v>13</v>
      </c>
      <c r="Q2668" t="s">
        <v>24</v>
      </c>
      <c r="R2668" s="3">
        <f t="shared" si="150"/>
        <v>60</v>
      </c>
      <c r="S2668">
        <v>60000000</v>
      </c>
      <c r="T2668">
        <v>2014</v>
      </c>
      <c r="U2668">
        <v>6.8</v>
      </c>
      <c r="V2668" s="3">
        <f t="shared" si="151"/>
        <v>-9.1923609999999982</v>
      </c>
      <c r="W2668" s="3"/>
    </row>
    <row r="2669" spans="1:23" x14ac:dyDescent="0.3">
      <c r="A2669" t="s">
        <v>9</v>
      </c>
      <c r="B2669" t="s">
        <v>424</v>
      </c>
      <c r="C2669">
        <v>107</v>
      </c>
      <c r="D2669">
        <v>12784713</v>
      </c>
      <c r="E2669" s="3">
        <f t="shared" si="149"/>
        <v>12.784713</v>
      </c>
      <c r="F2669" t="s">
        <v>205</v>
      </c>
      <c r="N2669" t="s">
        <v>4465</v>
      </c>
      <c r="O2669" t="s">
        <v>12</v>
      </c>
      <c r="P2669" t="s">
        <v>13</v>
      </c>
      <c r="Q2669" t="s">
        <v>90</v>
      </c>
      <c r="R2669" s="3">
        <f t="shared" si="150"/>
        <v>22</v>
      </c>
      <c r="S2669">
        <v>22000000</v>
      </c>
      <c r="T2669">
        <v>2004</v>
      </c>
      <c r="U2669">
        <v>6.7</v>
      </c>
      <c r="V2669" s="3">
        <f t="shared" si="151"/>
        <v>-9.215287</v>
      </c>
      <c r="W2669" s="3"/>
    </row>
    <row r="2670" spans="1:23" x14ac:dyDescent="0.3">
      <c r="A2670" t="s">
        <v>9</v>
      </c>
      <c r="B2670" t="s">
        <v>65</v>
      </c>
      <c r="C2670">
        <v>120</v>
      </c>
      <c r="D2670">
        <v>75754670</v>
      </c>
      <c r="E2670" s="3">
        <f t="shared" si="149"/>
        <v>75.754670000000004</v>
      </c>
      <c r="F2670" t="s">
        <v>171</v>
      </c>
      <c r="G2670" t="s">
        <v>134</v>
      </c>
      <c r="H2670" t="s">
        <v>1786</v>
      </c>
      <c r="I2670" t="s">
        <v>620</v>
      </c>
      <c r="J2670" t="s">
        <v>1787</v>
      </c>
      <c r="N2670" t="s">
        <v>4466</v>
      </c>
      <c r="O2670" t="s">
        <v>12</v>
      </c>
      <c r="P2670" t="s">
        <v>13</v>
      </c>
      <c r="Q2670" t="s">
        <v>14</v>
      </c>
      <c r="R2670" s="3">
        <f t="shared" si="150"/>
        <v>85</v>
      </c>
      <c r="S2670">
        <v>85000000</v>
      </c>
      <c r="T2670">
        <v>2008</v>
      </c>
      <c r="U2670">
        <v>7</v>
      </c>
      <c r="V2670" s="3">
        <f t="shared" si="151"/>
        <v>-9.2453299999999956</v>
      </c>
      <c r="W2670" s="3"/>
    </row>
    <row r="2671" spans="1:23" x14ac:dyDescent="0.3">
      <c r="A2671" t="s">
        <v>9</v>
      </c>
      <c r="B2671" t="s">
        <v>163</v>
      </c>
      <c r="C2671">
        <v>106</v>
      </c>
      <c r="D2671">
        <v>78747585</v>
      </c>
      <c r="E2671" s="3">
        <f t="shared" si="149"/>
        <v>78.747585000000001</v>
      </c>
      <c r="F2671" t="s">
        <v>171</v>
      </c>
      <c r="G2671" t="s">
        <v>1790</v>
      </c>
      <c r="H2671" t="s">
        <v>205</v>
      </c>
      <c r="I2671" t="s">
        <v>1787</v>
      </c>
      <c r="N2671" t="s">
        <v>4467</v>
      </c>
      <c r="O2671" t="s">
        <v>12</v>
      </c>
      <c r="P2671" t="s">
        <v>13</v>
      </c>
      <c r="Q2671" t="s">
        <v>14</v>
      </c>
      <c r="R2671" s="3">
        <f t="shared" si="150"/>
        <v>88</v>
      </c>
      <c r="S2671">
        <v>88000000</v>
      </c>
      <c r="T2671">
        <v>2015</v>
      </c>
      <c r="U2671">
        <v>5.6</v>
      </c>
      <c r="V2671" s="3">
        <f t="shared" si="151"/>
        <v>-9.2524149999999992</v>
      </c>
      <c r="W2671" s="3"/>
    </row>
    <row r="2672" spans="1:23" x14ac:dyDescent="0.3">
      <c r="A2672" t="s">
        <v>9</v>
      </c>
      <c r="B2672" t="s">
        <v>358</v>
      </c>
      <c r="C2672">
        <v>96</v>
      </c>
      <c r="D2672">
        <v>8742261</v>
      </c>
      <c r="E2672" s="3">
        <f t="shared" si="149"/>
        <v>8.7422609999999992</v>
      </c>
      <c r="F2672" t="s">
        <v>171</v>
      </c>
      <c r="G2672" t="s">
        <v>1792</v>
      </c>
      <c r="H2672" t="s">
        <v>356</v>
      </c>
      <c r="I2672" t="s">
        <v>1796</v>
      </c>
      <c r="J2672" t="s">
        <v>918</v>
      </c>
      <c r="N2672" t="s">
        <v>4468</v>
      </c>
      <c r="O2672" t="s">
        <v>12</v>
      </c>
      <c r="P2672" t="s">
        <v>49</v>
      </c>
      <c r="Q2672" t="s">
        <v>14</v>
      </c>
      <c r="R2672" s="3">
        <f t="shared" si="150"/>
        <v>18</v>
      </c>
      <c r="S2672">
        <v>18000000</v>
      </c>
      <c r="T2672">
        <v>2009</v>
      </c>
      <c r="U2672">
        <v>3.7</v>
      </c>
      <c r="V2672" s="3">
        <f t="shared" si="151"/>
        <v>-9.2577390000000008</v>
      </c>
      <c r="W2672" s="3"/>
    </row>
    <row r="2673" spans="1:23" x14ac:dyDescent="0.3">
      <c r="A2673" t="s">
        <v>9</v>
      </c>
      <c r="B2673" t="s">
        <v>141</v>
      </c>
      <c r="C2673">
        <v>107</v>
      </c>
      <c r="D2673">
        <v>4741987</v>
      </c>
      <c r="E2673" s="3">
        <f t="shared" si="149"/>
        <v>4.741987</v>
      </c>
      <c r="F2673" t="s">
        <v>356</v>
      </c>
      <c r="N2673" t="s">
        <v>4469</v>
      </c>
      <c r="O2673" t="s">
        <v>12</v>
      </c>
      <c r="P2673" t="s">
        <v>13</v>
      </c>
      <c r="Q2673" t="s">
        <v>90</v>
      </c>
      <c r="R2673" s="3">
        <f t="shared" si="150"/>
        <v>14</v>
      </c>
      <c r="S2673">
        <v>14000000</v>
      </c>
      <c r="T2673">
        <v>1999</v>
      </c>
      <c r="U2673">
        <v>6.6</v>
      </c>
      <c r="V2673" s="3">
        <f t="shared" si="151"/>
        <v>-9.258013</v>
      </c>
      <c r="W2673" s="3"/>
    </row>
    <row r="2674" spans="1:23" x14ac:dyDescent="0.3">
      <c r="A2674" t="s">
        <v>9</v>
      </c>
      <c r="B2674" t="s">
        <v>455</v>
      </c>
      <c r="C2674">
        <v>87</v>
      </c>
      <c r="D2674">
        <v>53715611</v>
      </c>
      <c r="E2674" s="3">
        <f t="shared" si="149"/>
        <v>53.715611000000003</v>
      </c>
      <c r="F2674" t="s">
        <v>171</v>
      </c>
      <c r="G2674" t="s">
        <v>134</v>
      </c>
      <c r="H2674" t="s">
        <v>918</v>
      </c>
      <c r="I2674" t="s">
        <v>1795</v>
      </c>
      <c r="N2674" t="s">
        <v>4470</v>
      </c>
      <c r="O2674" t="s">
        <v>12</v>
      </c>
      <c r="P2674" t="s">
        <v>13</v>
      </c>
      <c r="Q2674" t="s">
        <v>90</v>
      </c>
      <c r="R2674" s="3">
        <f t="shared" si="150"/>
        <v>63</v>
      </c>
      <c r="S2674">
        <v>63000000</v>
      </c>
      <c r="T2674">
        <v>1988</v>
      </c>
      <c r="U2674">
        <v>5.7</v>
      </c>
      <c r="V2674" s="3">
        <f t="shared" si="151"/>
        <v>-9.2843889999999973</v>
      </c>
      <c r="W2674" s="3"/>
    </row>
    <row r="2675" spans="1:23" x14ac:dyDescent="0.3">
      <c r="A2675" t="s">
        <v>9</v>
      </c>
      <c r="B2675" t="s">
        <v>538</v>
      </c>
      <c r="C2675">
        <v>99</v>
      </c>
      <c r="D2675">
        <v>5702083</v>
      </c>
      <c r="E2675" s="3">
        <f t="shared" si="149"/>
        <v>5.702083</v>
      </c>
      <c r="F2675" t="s">
        <v>1793</v>
      </c>
      <c r="G2675" t="s">
        <v>356</v>
      </c>
      <c r="H2675" t="s">
        <v>918</v>
      </c>
      <c r="N2675" t="s">
        <v>4471</v>
      </c>
      <c r="O2675" t="s">
        <v>12</v>
      </c>
      <c r="P2675" t="s">
        <v>17</v>
      </c>
      <c r="Q2675" t="s">
        <v>90</v>
      </c>
      <c r="R2675" s="3">
        <f t="shared" si="150"/>
        <v>15</v>
      </c>
      <c r="S2675">
        <v>15000000</v>
      </c>
      <c r="T2675">
        <v>2011</v>
      </c>
      <c r="U2675">
        <v>6.5</v>
      </c>
      <c r="V2675" s="3">
        <f t="shared" si="151"/>
        <v>-9.297917</v>
      </c>
      <c r="W2675" s="3"/>
    </row>
    <row r="2676" spans="1:23" x14ac:dyDescent="0.3">
      <c r="A2676" t="s">
        <v>9</v>
      </c>
      <c r="B2676" t="s">
        <v>136</v>
      </c>
      <c r="C2676">
        <v>90</v>
      </c>
      <c r="D2676">
        <v>16647384</v>
      </c>
      <c r="E2676" s="3">
        <f t="shared" si="149"/>
        <v>16.647383999999999</v>
      </c>
      <c r="F2676" t="s">
        <v>134</v>
      </c>
      <c r="G2676" t="s">
        <v>205</v>
      </c>
      <c r="H2676" t="s">
        <v>1789</v>
      </c>
      <c r="I2676" t="s">
        <v>1788</v>
      </c>
      <c r="N2676" t="s">
        <v>4472</v>
      </c>
      <c r="O2676" t="s">
        <v>12</v>
      </c>
      <c r="P2676" t="s">
        <v>13</v>
      </c>
      <c r="Q2676" t="s">
        <v>24</v>
      </c>
      <c r="R2676" s="3">
        <f t="shared" si="150"/>
        <v>26</v>
      </c>
      <c r="S2676">
        <v>26000000</v>
      </c>
      <c r="T2676">
        <v>2006</v>
      </c>
      <c r="U2676">
        <v>5.0999999999999996</v>
      </c>
      <c r="V2676" s="3">
        <f t="shared" si="151"/>
        <v>-9.3526160000000012</v>
      </c>
      <c r="W2676" s="3"/>
    </row>
    <row r="2677" spans="1:23" x14ac:dyDescent="0.3">
      <c r="A2677" t="s">
        <v>9</v>
      </c>
      <c r="B2677" t="s">
        <v>386</v>
      </c>
      <c r="C2677">
        <v>159</v>
      </c>
      <c r="D2677">
        <v>55637680</v>
      </c>
      <c r="E2677" s="3">
        <f t="shared" si="149"/>
        <v>55.637680000000003</v>
      </c>
      <c r="F2677" t="s">
        <v>356</v>
      </c>
      <c r="G2677" t="s">
        <v>1796</v>
      </c>
      <c r="H2677" t="s">
        <v>918</v>
      </c>
      <c r="N2677" t="s">
        <v>4473</v>
      </c>
      <c r="O2677" t="s">
        <v>12</v>
      </c>
      <c r="P2677" t="s">
        <v>17</v>
      </c>
      <c r="Q2677" t="s">
        <v>90</v>
      </c>
      <c r="R2677" s="3">
        <f t="shared" si="150"/>
        <v>65</v>
      </c>
      <c r="S2677">
        <v>65000000</v>
      </c>
      <c r="T2677">
        <v>1999</v>
      </c>
      <c r="U2677">
        <v>7.3</v>
      </c>
      <c r="V2677" s="3">
        <f t="shared" si="151"/>
        <v>-9.3623199999999969</v>
      </c>
      <c r="W2677" s="3"/>
    </row>
    <row r="2678" spans="1:23" x14ac:dyDescent="0.3">
      <c r="A2678" t="s">
        <v>9</v>
      </c>
      <c r="B2678" t="s">
        <v>240</v>
      </c>
      <c r="C2678">
        <v>96</v>
      </c>
      <c r="D2678">
        <v>35617599</v>
      </c>
      <c r="E2678" s="3">
        <f t="shared" si="149"/>
        <v>35.617598999999998</v>
      </c>
      <c r="F2678" t="s">
        <v>356</v>
      </c>
      <c r="G2678" t="s">
        <v>1789</v>
      </c>
      <c r="H2678" t="s">
        <v>1786</v>
      </c>
      <c r="N2678" t="s">
        <v>4474</v>
      </c>
      <c r="O2678" t="s">
        <v>12</v>
      </c>
      <c r="P2678" t="s">
        <v>13</v>
      </c>
      <c r="Q2678" t="s">
        <v>24</v>
      </c>
      <c r="R2678" s="3">
        <f t="shared" si="150"/>
        <v>45</v>
      </c>
      <c r="S2678">
        <v>45000000</v>
      </c>
      <c r="T2678">
        <v>1995</v>
      </c>
      <c r="U2678">
        <v>5.9</v>
      </c>
      <c r="V2678" s="3">
        <f t="shared" si="151"/>
        <v>-9.3824010000000015</v>
      </c>
      <c r="W2678" s="3"/>
    </row>
    <row r="2679" spans="1:23" x14ac:dyDescent="0.3">
      <c r="A2679" t="s">
        <v>9</v>
      </c>
      <c r="B2679" t="s">
        <v>166</v>
      </c>
      <c r="C2679">
        <v>89</v>
      </c>
      <c r="D2679">
        <v>598645</v>
      </c>
      <c r="E2679" s="3">
        <f t="shared" si="149"/>
        <v>0.59864499999999998</v>
      </c>
      <c r="F2679" t="s">
        <v>205</v>
      </c>
      <c r="G2679" t="s">
        <v>1788</v>
      </c>
      <c r="N2679" t="s">
        <v>4475</v>
      </c>
      <c r="O2679" t="s">
        <v>12</v>
      </c>
      <c r="P2679" t="s">
        <v>17</v>
      </c>
      <c r="Q2679" t="s">
        <v>90</v>
      </c>
      <c r="R2679" s="3">
        <f t="shared" si="150"/>
        <v>10</v>
      </c>
      <c r="S2679">
        <v>10000000</v>
      </c>
      <c r="T2679">
        <v>2002</v>
      </c>
      <c r="U2679">
        <v>3.6</v>
      </c>
      <c r="V2679" s="3">
        <f t="shared" si="151"/>
        <v>-9.4013550000000006</v>
      </c>
      <c r="W2679" s="3"/>
    </row>
    <row r="2680" spans="1:23" x14ac:dyDescent="0.3">
      <c r="A2680" t="s">
        <v>9</v>
      </c>
      <c r="B2680" t="s">
        <v>1334</v>
      </c>
      <c r="C2680">
        <v>107</v>
      </c>
      <c r="D2680">
        <v>578527</v>
      </c>
      <c r="E2680" s="3">
        <f t="shared" si="149"/>
        <v>0.57852700000000001</v>
      </c>
      <c r="F2680" t="s">
        <v>171</v>
      </c>
      <c r="G2680" t="s">
        <v>205</v>
      </c>
      <c r="H2680" t="s">
        <v>918</v>
      </c>
      <c r="N2680" t="s">
        <v>4476</v>
      </c>
      <c r="O2680" t="s">
        <v>12</v>
      </c>
      <c r="P2680" t="s">
        <v>13</v>
      </c>
      <c r="Q2680" t="s">
        <v>90</v>
      </c>
      <c r="R2680" s="3">
        <f t="shared" si="150"/>
        <v>10</v>
      </c>
      <c r="S2680">
        <v>10000000</v>
      </c>
      <c r="T2680">
        <v>2008</v>
      </c>
      <c r="U2680">
        <v>5.7</v>
      </c>
      <c r="V2680" s="3">
        <f t="shared" si="151"/>
        <v>-9.4214730000000007</v>
      </c>
      <c r="W2680" s="3"/>
    </row>
    <row r="2681" spans="1:23" x14ac:dyDescent="0.3">
      <c r="A2681" t="s">
        <v>9</v>
      </c>
      <c r="B2681" t="s">
        <v>408</v>
      </c>
      <c r="C2681">
        <v>96</v>
      </c>
      <c r="D2681">
        <v>10569071</v>
      </c>
      <c r="E2681" s="3">
        <f t="shared" si="149"/>
        <v>10.569070999999999</v>
      </c>
      <c r="F2681" t="s">
        <v>205</v>
      </c>
      <c r="N2681" t="s">
        <v>4477</v>
      </c>
      <c r="O2681" t="s">
        <v>12</v>
      </c>
      <c r="P2681" t="s">
        <v>13</v>
      </c>
      <c r="Q2681" t="s">
        <v>90</v>
      </c>
      <c r="R2681" s="3">
        <f t="shared" si="150"/>
        <v>20</v>
      </c>
      <c r="S2681">
        <v>20000000</v>
      </c>
      <c r="T2681">
        <v>1997</v>
      </c>
      <c r="U2681">
        <v>7.4</v>
      </c>
      <c r="V2681" s="3">
        <f t="shared" si="151"/>
        <v>-9.4309290000000008</v>
      </c>
      <c r="W2681" s="3"/>
    </row>
    <row r="2682" spans="1:23" x14ac:dyDescent="0.3">
      <c r="A2682" t="s">
        <v>9</v>
      </c>
      <c r="B2682" t="s">
        <v>1319</v>
      </c>
      <c r="C2682">
        <v>106</v>
      </c>
      <c r="D2682">
        <v>58214</v>
      </c>
      <c r="E2682" s="3">
        <f t="shared" si="149"/>
        <v>5.8214000000000002E-2</v>
      </c>
      <c r="F2682" t="s">
        <v>1792</v>
      </c>
      <c r="G2682" t="s">
        <v>356</v>
      </c>
      <c r="H2682" t="s">
        <v>918</v>
      </c>
      <c r="N2682" t="s">
        <v>4478</v>
      </c>
      <c r="O2682" t="s">
        <v>12</v>
      </c>
      <c r="P2682" t="s">
        <v>13</v>
      </c>
      <c r="Q2682" t="s">
        <v>90</v>
      </c>
      <c r="R2682" s="3">
        <f t="shared" si="150"/>
        <v>9.5</v>
      </c>
      <c r="S2682">
        <v>9500000</v>
      </c>
      <c r="T2682">
        <v>2010</v>
      </c>
      <c r="U2682">
        <v>7</v>
      </c>
      <c r="V2682" s="3">
        <f t="shared" si="151"/>
        <v>-9.4417860000000005</v>
      </c>
      <c r="W2682" s="3"/>
    </row>
    <row r="2683" spans="1:23" x14ac:dyDescent="0.3">
      <c r="A2683" t="s">
        <v>9</v>
      </c>
      <c r="B2683" t="s">
        <v>501</v>
      </c>
      <c r="C2683">
        <v>106</v>
      </c>
      <c r="D2683">
        <v>10555348</v>
      </c>
      <c r="E2683" s="3">
        <f t="shared" si="149"/>
        <v>10.555348</v>
      </c>
      <c r="F2683" t="s">
        <v>205</v>
      </c>
      <c r="G2683" t="s">
        <v>1792</v>
      </c>
      <c r="N2683" t="s">
        <v>4479</v>
      </c>
      <c r="O2683" t="s">
        <v>12</v>
      </c>
      <c r="P2683" t="s">
        <v>13</v>
      </c>
      <c r="Q2683" t="s">
        <v>14</v>
      </c>
      <c r="R2683" s="3">
        <f t="shared" si="150"/>
        <v>20</v>
      </c>
      <c r="S2683">
        <v>20000000</v>
      </c>
      <c r="T2683">
        <v>1989</v>
      </c>
      <c r="U2683">
        <v>6</v>
      </c>
      <c r="V2683" s="3">
        <f t="shared" si="151"/>
        <v>-9.4446519999999996</v>
      </c>
      <c r="W2683" s="3"/>
    </row>
    <row r="2684" spans="1:23" x14ac:dyDescent="0.3">
      <c r="A2684" t="s">
        <v>9</v>
      </c>
      <c r="B2684" t="s">
        <v>120</v>
      </c>
      <c r="C2684">
        <v>105</v>
      </c>
      <c r="D2684">
        <v>50549107</v>
      </c>
      <c r="E2684" s="3">
        <f t="shared" si="149"/>
        <v>50.549106999999999</v>
      </c>
      <c r="F2684" t="s">
        <v>171</v>
      </c>
      <c r="G2684" t="s">
        <v>356</v>
      </c>
      <c r="H2684" t="s">
        <v>918</v>
      </c>
      <c r="N2684" t="s">
        <v>4480</v>
      </c>
      <c r="O2684" t="s">
        <v>12</v>
      </c>
      <c r="P2684" t="s">
        <v>13</v>
      </c>
      <c r="Q2684" t="s">
        <v>14</v>
      </c>
      <c r="R2684" s="3">
        <f t="shared" si="150"/>
        <v>60</v>
      </c>
      <c r="S2684">
        <v>60000000</v>
      </c>
      <c r="T2684">
        <v>2014</v>
      </c>
      <c r="U2684">
        <v>6.2</v>
      </c>
      <c r="V2684" s="3">
        <f t="shared" si="151"/>
        <v>-9.4508930000000007</v>
      </c>
      <c r="W2684" s="3"/>
    </row>
    <row r="2685" spans="1:23" x14ac:dyDescent="0.3">
      <c r="A2685" t="s">
        <v>9</v>
      </c>
      <c r="B2685" t="s">
        <v>990</v>
      </c>
      <c r="C2685">
        <v>98</v>
      </c>
      <c r="D2685">
        <v>10544143</v>
      </c>
      <c r="E2685" s="3">
        <f t="shared" si="149"/>
        <v>10.544143</v>
      </c>
      <c r="F2685" t="s">
        <v>205</v>
      </c>
      <c r="G2685" t="s">
        <v>1788</v>
      </c>
      <c r="N2685" t="s">
        <v>4481</v>
      </c>
      <c r="O2685" t="s">
        <v>12</v>
      </c>
      <c r="P2685" t="s">
        <v>63</v>
      </c>
      <c r="Q2685" t="s">
        <v>14</v>
      </c>
      <c r="R2685" s="3">
        <f t="shared" si="150"/>
        <v>20</v>
      </c>
      <c r="S2685">
        <v>20000000</v>
      </c>
      <c r="T2685">
        <v>1999</v>
      </c>
      <c r="U2685">
        <v>6.1</v>
      </c>
      <c r="V2685" s="3">
        <f t="shared" si="151"/>
        <v>-9.455857</v>
      </c>
      <c r="W2685" s="3"/>
    </row>
    <row r="2686" spans="1:23" x14ac:dyDescent="0.3">
      <c r="A2686" t="s">
        <v>9</v>
      </c>
      <c r="B2686" t="s">
        <v>86</v>
      </c>
      <c r="C2686">
        <v>122</v>
      </c>
      <c r="D2686">
        <v>531009</v>
      </c>
      <c r="E2686" s="3">
        <f t="shared" si="149"/>
        <v>0.53100899999999995</v>
      </c>
      <c r="F2686" t="s">
        <v>356</v>
      </c>
      <c r="G2686" t="s">
        <v>1788</v>
      </c>
      <c r="N2686" t="s">
        <v>4482</v>
      </c>
      <c r="O2686" t="s">
        <v>12</v>
      </c>
      <c r="P2686" t="s">
        <v>13</v>
      </c>
      <c r="Q2686" t="s">
        <v>90</v>
      </c>
      <c r="R2686" s="3">
        <f t="shared" si="150"/>
        <v>10</v>
      </c>
      <c r="S2686">
        <v>10000000</v>
      </c>
      <c r="T2686">
        <v>2015</v>
      </c>
      <c r="U2686">
        <v>5.3</v>
      </c>
      <c r="V2686" s="3">
        <f t="shared" si="151"/>
        <v>-9.4689910000000008</v>
      </c>
      <c r="W2686" s="3"/>
    </row>
    <row r="2687" spans="1:23" x14ac:dyDescent="0.3">
      <c r="A2687" t="s">
        <v>9</v>
      </c>
      <c r="B2687" t="s">
        <v>1032</v>
      </c>
      <c r="C2687">
        <v>105</v>
      </c>
      <c r="D2687">
        <v>8508843</v>
      </c>
      <c r="E2687" s="3">
        <f t="shared" si="149"/>
        <v>8.5088430000000006</v>
      </c>
      <c r="F2687" t="s">
        <v>134</v>
      </c>
      <c r="G2687" t="s">
        <v>205</v>
      </c>
      <c r="N2687" t="s">
        <v>4483</v>
      </c>
      <c r="O2687" t="s">
        <v>12</v>
      </c>
      <c r="P2687" t="s">
        <v>13</v>
      </c>
      <c r="Q2687" t="s">
        <v>24</v>
      </c>
      <c r="R2687" s="3">
        <f t="shared" si="150"/>
        <v>18</v>
      </c>
      <c r="S2687">
        <v>18000000</v>
      </c>
      <c r="T2687">
        <v>1989</v>
      </c>
      <c r="U2687">
        <v>5.5</v>
      </c>
      <c r="V2687" s="3">
        <f t="shared" si="151"/>
        <v>-9.4911569999999994</v>
      </c>
      <c r="W2687" s="3"/>
    </row>
    <row r="2688" spans="1:23" x14ac:dyDescent="0.3">
      <c r="A2688" t="s">
        <v>111</v>
      </c>
      <c r="B2688" t="s">
        <v>976</v>
      </c>
      <c r="C2688">
        <v>85</v>
      </c>
      <c r="D2688">
        <v>488872</v>
      </c>
      <c r="E2688" s="3">
        <f t="shared" si="149"/>
        <v>0.48887199999999997</v>
      </c>
      <c r="F2688" t="s">
        <v>171</v>
      </c>
      <c r="G2688" t="s">
        <v>205</v>
      </c>
      <c r="H2688" t="s">
        <v>1797</v>
      </c>
      <c r="N2688" t="s">
        <v>4484</v>
      </c>
      <c r="O2688" t="s">
        <v>689</v>
      </c>
      <c r="P2688" t="s">
        <v>397</v>
      </c>
      <c r="Q2688" t="s">
        <v>24</v>
      </c>
      <c r="R2688" s="3">
        <f t="shared" si="150"/>
        <v>10</v>
      </c>
      <c r="S2688">
        <v>10000000</v>
      </c>
      <c r="T2688">
        <v>2001</v>
      </c>
      <c r="U2688">
        <v>7.3</v>
      </c>
      <c r="V2688" s="3">
        <f t="shared" si="151"/>
        <v>-9.5111279999999994</v>
      </c>
      <c r="W2688" s="3"/>
    </row>
    <row r="2689" spans="1:23" x14ac:dyDescent="0.3">
      <c r="A2689" t="s">
        <v>9</v>
      </c>
      <c r="B2689" t="s">
        <v>1223</v>
      </c>
      <c r="C2689">
        <v>80</v>
      </c>
      <c r="D2689">
        <v>71442</v>
      </c>
      <c r="E2689" s="3">
        <f t="shared" si="149"/>
        <v>7.1442000000000005E-2</v>
      </c>
      <c r="F2689" t="s">
        <v>1790</v>
      </c>
      <c r="G2689" t="s">
        <v>205</v>
      </c>
      <c r="H2689" t="s">
        <v>1792</v>
      </c>
      <c r="I2689" t="s">
        <v>356</v>
      </c>
      <c r="J2689" t="s">
        <v>1789</v>
      </c>
      <c r="N2689" t="s">
        <v>4485</v>
      </c>
      <c r="O2689" t="s">
        <v>183</v>
      </c>
      <c r="P2689" t="s">
        <v>184</v>
      </c>
      <c r="Q2689" t="s">
        <v>24</v>
      </c>
      <c r="R2689" s="3">
        <f t="shared" si="150"/>
        <v>9.6</v>
      </c>
      <c r="S2689">
        <v>9600000</v>
      </c>
      <c r="T2689">
        <v>2012</v>
      </c>
      <c r="U2689">
        <v>7.9</v>
      </c>
      <c r="V2689" s="3">
        <f t="shared" si="151"/>
        <v>-9.5285580000000003</v>
      </c>
      <c r="W2689" s="3"/>
    </row>
    <row r="2690" spans="1:23" x14ac:dyDescent="0.3">
      <c r="A2690" t="s">
        <v>9</v>
      </c>
      <c r="B2690" t="s">
        <v>15</v>
      </c>
      <c r="C2690">
        <v>102</v>
      </c>
      <c r="D2690">
        <v>12469811</v>
      </c>
      <c r="E2690" s="3">
        <f t="shared" ref="E2690:E2753" si="152">D2690/1000000</f>
        <v>12.469811</v>
      </c>
      <c r="F2690" t="s">
        <v>205</v>
      </c>
      <c r="G2690" t="s">
        <v>356</v>
      </c>
      <c r="N2690" t="s">
        <v>4486</v>
      </c>
      <c r="O2690" t="s">
        <v>12</v>
      </c>
      <c r="P2690" t="s">
        <v>13</v>
      </c>
      <c r="Q2690" t="s">
        <v>90</v>
      </c>
      <c r="R2690" s="3">
        <f t="shared" ref="R2690:R2753" si="153">S2690/1000000</f>
        <v>22</v>
      </c>
      <c r="S2690">
        <v>22000000</v>
      </c>
      <c r="T2690">
        <v>2005</v>
      </c>
      <c r="U2690">
        <v>6.6</v>
      </c>
      <c r="V2690" s="3">
        <f t="shared" ref="V2690:V2753" si="154">E2690-R2690</f>
        <v>-9.530189</v>
      </c>
      <c r="W2690" s="3"/>
    </row>
    <row r="2691" spans="1:23" x14ac:dyDescent="0.3">
      <c r="A2691" t="s">
        <v>9</v>
      </c>
      <c r="B2691" t="s">
        <v>382</v>
      </c>
      <c r="C2691">
        <v>98</v>
      </c>
      <c r="D2691">
        <v>449558</v>
      </c>
      <c r="E2691" s="3">
        <f t="shared" si="152"/>
        <v>0.44955800000000001</v>
      </c>
      <c r="F2691" t="s">
        <v>1793</v>
      </c>
      <c r="G2691" t="s">
        <v>356</v>
      </c>
      <c r="H2691" t="s">
        <v>1797</v>
      </c>
      <c r="N2691" t="s">
        <v>4487</v>
      </c>
      <c r="O2691" t="s">
        <v>12</v>
      </c>
      <c r="P2691" t="s">
        <v>17</v>
      </c>
      <c r="Q2691" t="s">
        <v>90</v>
      </c>
      <c r="R2691" s="3">
        <f t="shared" si="153"/>
        <v>10</v>
      </c>
      <c r="S2691">
        <v>10000000</v>
      </c>
      <c r="T2691">
        <v>2009</v>
      </c>
      <c r="U2691">
        <v>7.6</v>
      </c>
      <c r="V2691" s="3">
        <f t="shared" si="154"/>
        <v>-9.5504420000000003</v>
      </c>
      <c r="W2691" s="3"/>
    </row>
    <row r="2692" spans="1:23" x14ac:dyDescent="0.3">
      <c r="A2692" t="s">
        <v>9</v>
      </c>
      <c r="B2692" t="s">
        <v>1255</v>
      </c>
      <c r="C2692">
        <v>114</v>
      </c>
      <c r="D2692">
        <v>447750</v>
      </c>
      <c r="E2692" s="3">
        <f t="shared" si="152"/>
        <v>0.44774999999999998</v>
      </c>
      <c r="F2692" t="s">
        <v>1792</v>
      </c>
      <c r="G2692" t="s">
        <v>356</v>
      </c>
      <c r="H2692" t="s">
        <v>918</v>
      </c>
      <c r="N2692" t="s">
        <v>4488</v>
      </c>
      <c r="O2692" t="s">
        <v>12</v>
      </c>
      <c r="P2692" t="s">
        <v>13</v>
      </c>
      <c r="Q2692" t="s">
        <v>90</v>
      </c>
      <c r="R2692" s="3">
        <f t="shared" si="153"/>
        <v>10</v>
      </c>
      <c r="S2692">
        <v>10000000</v>
      </c>
      <c r="T2692">
        <v>2000</v>
      </c>
      <c r="U2692">
        <v>7.2</v>
      </c>
      <c r="V2692" s="3">
        <f t="shared" si="154"/>
        <v>-9.5522500000000008</v>
      </c>
      <c r="W2692" s="3"/>
    </row>
    <row r="2693" spans="1:23" x14ac:dyDescent="0.3">
      <c r="A2693" t="s">
        <v>9</v>
      </c>
      <c r="B2693" t="s">
        <v>77</v>
      </c>
      <c r="C2693">
        <v>178</v>
      </c>
      <c r="D2693">
        <v>42438300</v>
      </c>
      <c r="E2693" s="3">
        <f t="shared" si="152"/>
        <v>42.438299999999998</v>
      </c>
      <c r="F2693" t="s">
        <v>1793</v>
      </c>
      <c r="G2693" t="s">
        <v>1792</v>
      </c>
      <c r="H2693" t="s">
        <v>356</v>
      </c>
      <c r="N2693" t="s">
        <v>4489</v>
      </c>
      <c r="O2693" t="s">
        <v>12</v>
      </c>
      <c r="P2693" t="s">
        <v>13</v>
      </c>
      <c r="Q2693" t="s">
        <v>90</v>
      </c>
      <c r="R2693" s="3">
        <f t="shared" si="153"/>
        <v>52</v>
      </c>
      <c r="S2693">
        <v>52000000</v>
      </c>
      <c r="T2693">
        <v>1995</v>
      </c>
      <c r="U2693">
        <v>8.1999999999999993</v>
      </c>
      <c r="V2693" s="3">
        <f t="shared" si="154"/>
        <v>-9.5617000000000019</v>
      </c>
      <c r="W2693" s="3"/>
    </row>
    <row r="2694" spans="1:23" x14ac:dyDescent="0.3">
      <c r="A2694" t="s">
        <v>9</v>
      </c>
      <c r="B2694" t="s">
        <v>1218</v>
      </c>
      <c r="C2694">
        <v>93</v>
      </c>
      <c r="D2694">
        <v>365734</v>
      </c>
      <c r="E2694" s="3">
        <f t="shared" si="152"/>
        <v>0.365734</v>
      </c>
      <c r="F2694" t="s">
        <v>356</v>
      </c>
      <c r="N2694" t="s">
        <v>4490</v>
      </c>
      <c r="O2694" t="s">
        <v>12</v>
      </c>
      <c r="P2694" t="s">
        <v>13</v>
      </c>
      <c r="Q2694" t="s">
        <v>482</v>
      </c>
      <c r="R2694" s="3">
        <f t="shared" si="153"/>
        <v>10</v>
      </c>
      <c r="S2694">
        <v>10000000</v>
      </c>
      <c r="T2694">
        <v>2003</v>
      </c>
      <c r="U2694">
        <v>5</v>
      </c>
      <c r="V2694" s="3">
        <f t="shared" si="154"/>
        <v>-9.6342660000000002</v>
      </c>
      <c r="W2694" s="3"/>
    </row>
    <row r="2695" spans="1:23" x14ac:dyDescent="0.3">
      <c r="A2695" t="s">
        <v>9</v>
      </c>
      <c r="B2695" t="s">
        <v>1246</v>
      </c>
      <c r="C2695">
        <v>109</v>
      </c>
      <c r="D2695">
        <v>2326407</v>
      </c>
      <c r="E2695" s="3">
        <f t="shared" si="152"/>
        <v>2.3264070000000001</v>
      </c>
      <c r="F2695" t="s">
        <v>356</v>
      </c>
      <c r="N2695" t="s">
        <v>4491</v>
      </c>
      <c r="O2695" t="s">
        <v>12</v>
      </c>
      <c r="P2695" t="s">
        <v>17</v>
      </c>
      <c r="Q2695" t="s">
        <v>90</v>
      </c>
      <c r="R2695" s="3">
        <f t="shared" si="153"/>
        <v>12</v>
      </c>
      <c r="S2695">
        <v>12000000</v>
      </c>
      <c r="T2695">
        <v>2001</v>
      </c>
      <c r="U2695">
        <v>7</v>
      </c>
      <c r="V2695" s="3">
        <f t="shared" si="154"/>
        <v>-9.6735930000000003</v>
      </c>
      <c r="W2695" s="3"/>
    </row>
    <row r="2696" spans="1:23" x14ac:dyDescent="0.3">
      <c r="A2696" t="s">
        <v>9</v>
      </c>
      <c r="B2696" t="s">
        <v>1419</v>
      </c>
      <c r="C2696">
        <v>95</v>
      </c>
      <c r="D2696">
        <v>306715</v>
      </c>
      <c r="E2696" s="3">
        <f t="shared" si="152"/>
        <v>0.30671500000000002</v>
      </c>
      <c r="F2696" t="s">
        <v>205</v>
      </c>
      <c r="N2696" t="s">
        <v>4492</v>
      </c>
      <c r="O2696" t="s">
        <v>12</v>
      </c>
      <c r="P2696" t="s">
        <v>13</v>
      </c>
      <c r="Q2696" t="s">
        <v>14</v>
      </c>
      <c r="R2696" s="3">
        <f t="shared" si="153"/>
        <v>10</v>
      </c>
      <c r="S2696">
        <v>10000000</v>
      </c>
      <c r="T2696">
        <v>1998</v>
      </c>
      <c r="U2696">
        <v>2.2999999999999998</v>
      </c>
      <c r="V2696" s="3">
        <f t="shared" si="154"/>
        <v>-9.6932849999999995</v>
      </c>
      <c r="W2696" s="3"/>
    </row>
    <row r="2697" spans="1:23" x14ac:dyDescent="0.3">
      <c r="A2697" t="s">
        <v>9</v>
      </c>
      <c r="B2697" t="s">
        <v>408</v>
      </c>
      <c r="C2697">
        <v>92</v>
      </c>
      <c r="D2697">
        <v>5306447</v>
      </c>
      <c r="E2697" s="3">
        <f t="shared" si="152"/>
        <v>5.3064470000000004</v>
      </c>
      <c r="F2697" t="s">
        <v>205</v>
      </c>
      <c r="G2697" t="s">
        <v>1788</v>
      </c>
      <c r="N2697" t="s">
        <v>4493</v>
      </c>
      <c r="O2697" t="s">
        <v>12</v>
      </c>
      <c r="P2697" t="s">
        <v>13</v>
      </c>
      <c r="Q2697" t="s">
        <v>14</v>
      </c>
      <c r="R2697" s="3">
        <f t="shared" si="153"/>
        <v>15</v>
      </c>
      <c r="S2697">
        <v>15000000</v>
      </c>
      <c r="T2697">
        <v>2009</v>
      </c>
      <c r="U2697">
        <v>7.2</v>
      </c>
      <c r="V2697" s="3">
        <f t="shared" si="154"/>
        <v>-9.6935529999999996</v>
      </c>
      <c r="W2697" s="3"/>
    </row>
    <row r="2698" spans="1:23" x14ac:dyDescent="0.3">
      <c r="A2698" t="s">
        <v>9</v>
      </c>
      <c r="B2698" t="s">
        <v>158</v>
      </c>
      <c r="C2698">
        <v>98</v>
      </c>
      <c r="D2698">
        <v>4291965</v>
      </c>
      <c r="E2698" s="3">
        <f t="shared" si="152"/>
        <v>4.2919650000000003</v>
      </c>
      <c r="F2698" t="s">
        <v>1793</v>
      </c>
      <c r="G2698" t="s">
        <v>356</v>
      </c>
      <c r="H2698" t="s">
        <v>1794</v>
      </c>
      <c r="N2698" t="s">
        <v>4494</v>
      </c>
      <c r="O2698" t="s">
        <v>12</v>
      </c>
      <c r="P2698" t="s">
        <v>184</v>
      </c>
      <c r="Q2698" t="s">
        <v>14</v>
      </c>
      <c r="R2698" s="3">
        <f t="shared" si="153"/>
        <v>14</v>
      </c>
      <c r="S2698">
        <v>14000000</v>
      </c>
      <c r="T2698">
        <v>2006</v>
      </c>
      <c r="U2698">
        <v>6.7</v>
      </c>
      <c r="V2698" s="3">
        <f t="shared" si="154"/>
        <v>-9.7080349999999989</v>
      </c>
      <c r="W2698" s="3"/>
    </row>
    <row r="2699" spans="1:23" x14ac:dyDescent="0.3">
      <c r="A2699" t="s">
        <v>9</v>
      </c>
      <c r="B2699" t="s">
        <v>248</v>
      </c>
      <c r="C2699">
        <v>95</v>
      </c>
      <c r="D2699">
        <v>48291624</v>
      </c>
      <c r="E2699" s="3">
        <f t="shared" si="152"/>
        <v>48.291623999999999</v>
      </c>
      <c r="F2699" t="s">
        <v>205</v>
      </c>
      <c r="G2699" t="s">
        <v>1786</v>
      </c>
      <c r="H2699" t="s">
        <v>1788</v>
      </c>
      <c r="N2699" t="s">
        <v>4495</v>
      </c>
      <c r="O2699" t="s">
        <v>12</v>
      </c>
      <c r="P2699" t="s">
        <v>13</v>
      </c>
      <c r="Q2699" t="s">
        <v>14</v>
      </c>
      <c r="R2699" s="3">
        <f t="shared" si="153"/>
        <v>58</v>
      </c>
      <c r="S2699">
        <v>58000000</v>
      </c>
      <c r="T2699">
        <v>2005</v>
      </c>
      <c r="U2699">
        <v>6.7</v>
      </c>
      <c r="V2699" s="3">
        <f t="shared" si="154"/>
        <v>-9.7083760000000012</v>
      </c>
      <c r="W2699" s="3"/>
    </row>
    <row r="2700" spans="1:23" x14ac:dyDescent="0.3">
      <c r="A2700" t="s">
        <v>9</v>
      </c>
      <c r="B2700" t="s">
        <v>680</v>
      </c>
      <c r="C2700">
        <v>102</v>
      </c>
      <c r="D2700">
        <v>25266129</v>
      </c>
      <c r="E2700" s="3">
        <f t="shared" si="152"/>
        <v>25.266128999999999</v>
      </c>
      <c r="F2700" t="s">
        <v>205</v>
      </c>
      <c r="G2700" t="s">
        <v>356</v>
      </c>
      <c r="H2700" t="s">
        <v>1788</v>
      </c>
      <c r="N2700" t="s">
        <v>4496</v>
      </c>
      <c r="O2700" t="s">
        <v>12</v>
      </c>
      <c r="P2700" t="s">
        <v>13</v>
      </c>
      <c r="Q2700" t="s">
        <v>14</v>
      </c>
      <c r="R2700" s="3">
        <f t="shared" si="153"/>
        <v>35</v>
      </c>
      <c r="S2700">
        <v>35000000</v>
      </c>
      <c r="T2700">
        <v>2004</v>
      </c>
      <c r="U2700">
        <v>6.2</v>
      </c>
      <c r="V2700" s="3">
        <f t="shared" si="154"/>
        <v>-9.7338710000000006</v>
      </c>
      <c r="W2700" s="3"/>
    </row>
    <row r="2701" spans="1:23" x14ac:dyDescent="0.3">
      <c r="A2701" t="s">
        <v>9</v>
      </c>
      <c r="B2701" t="s">
        <v>251</v>
      </c>
      <c r="C2701">
        <v>108</v>
      </c>
      <c r="D2701">
        <v>12232937</v>
      </c>
      <c r="E2701" s="3">
        <f t="shared" si="152"/>
        <v>12.232937</v>
      </c>
      <c r="F2701" t="s">
        <v>171</v>
      </c>
      <c r="G2701" t="s">
        <v>1792</v>
      </c>
      <c r="H2701" t="s">
        <v>918</v>
      </c>
      <c r="N2701" t="s">
        <v>4497</v>
      </c>
      <c r="O2701" t="s">
        <v>12</v>
      </c>
      <c r="P2701" t="s">
        <v>13</v>
      </c>
      <c r="Q2701" t="s">
        <v>14</v>
      </c>
      <c r="R2701" s="3">
        <f t="shared" si="153"/>
        <v>22</v>
      </c>
      <c r="S2701">
        <v>22000000</v>
      </c>
      <c r="T2701">
        <v>2009</v>
      </c>
      <c r="U2701">
        <v>5.6</v>
      </c>
      <c r="V2701" s="3">
        <f t="shared" si="154"/>
        <v>-9.7670630000000003</v>
      </c>
      <c r="W2701" s="3"/>
    </row>
    <row r="2702" spans="1:23" x14ac:dyDescent="0.3">
      <c r="A2702" t="s">
        <v>9</v>
      </c>
      <c r="B2702" t="s">
        <v>1336</v>
      </c>
      <c r="C2702">
        <v>86</v>
      </c>
      <c r="D2702">
        <v>226792</v>
      </c>
      <c r="E2702" s="3">
        <f t="shared" si="152"/>
        <v>0.22679199999999999</v>
      </c>
      <c r="F2702" t="s">
        <v>171</v>
      </c>
      <c r="G2702" t="s">
        <v>205</v>
      </c>
      <c r="H2702" t="s">
        <v>356</v>
      </c>
      <c r="N2702" t="s">
        <v>4498</v>
      </c>
      <c r="O2702" t="s">
        <v>12</v>
      </c>
      <c r="P2702" t="s">
        <v>17</v>
      </c>
      <c r="Q2702" t="s">
        <v>90</v>
      </c>
      <c r="R2702" s="3">
        <f t="shared" si="153"/>
        <v>10</v>
      </c>
      <c r="S2702">
        <v>10000000</v>
      </c>
      <c r="T2702">
        <v>2001</v>
      </c>
      <c r="U2702">
        <v>6.2</v>
      </c>
      <c r="V2702" s="3">
        <f t="shared" si="154"/>
        <v>-9.7732080000000003</v>
      </c>
      <c r="W2702" s="3"/>
    </row>
    <row r="2703" spans="1:23" x14ac:dyDescent="0.3">
      <c r="A2703" t="s">
        <v>111</v>
      </c>
      <c r="B2703" t="s">
        <v>1040</v>
      </c>
      <c r="C2703">
        <v>144</v>
      </c>
      <c r="D2703">
        <v>2222647</v>
      </c>
      <c r="E2703" s="3">
        <f t="shared" si="152"/>
        <v>2.2226469999999998</v>
      </c>
      <c r="F2703" t="s">
        <v>356</v>
      </c>
      <c r="G2703" t="s">
        <v>1796</v>
      </c>
      <c r="N2703" t="s">
        <v>4499</v>
      </c>
      <c r="O2703" t="s">
        <v>811</v>
      </c>
      <c r="P2703" t="s">
        <v>113</v>
      </c>
      <c r="Q2703" t="s">
        <v>90</v>
      </c>
      <c r="R2703" s="3">
        <f t="shared" si="153"/>
        <v>12</v>
      </c>
      <c r="S2703">
        <v>12000000</v>
      </c>
      <c r="T2703">
        <v>2009</v>
      </c>
      <c r="U2703">
        <v>7.8</v>
      </c>
      <c r="V2703" s="3">
        <f t="shared" si="154"/>
        <v>-9.7773529999999997</v>
      </c>
      <c r="W2703" s="3"/>
    </row>
    <row r="2704" spans="1:23" x14ac:dyDescent="0.3">
      <c r="A2704" t="s">
        <v>111</v>
      </c>
      <c r="B2704" t="s">
        <v>1149</v>
      </c>
      <c r="C2704">
        <v>105</v>
      </c>
      <c r="D2704">
        <v>5217498</v>
      </c>
      <c r="E2704" s="3">
        <f t="shared" si="152"/>
        <v>5.217498</v>
      </c>
      <c r="F2704" t="s">
        <v>356</v>
      </c>
      <c r="G2704" t="s">
        <v>1796</v>
      </c>
      <c r="H2704" t="s">
        <v>918</v>
      </c>
      <c r="N2704" t="s">
        <v>4500</v>
      </c>
      <c r="O2704" t="s">
        <v>12</v>
      </c>
      <c r="P2704" t="s">
        <v>13</v>
      </c>
      <c r="Q2704" t="s">
        <v>14</v>
      </c>
      <c r="R2704" s="3">
        <f t="shared" si="153"/>
        <v>15</v>
      </c>
      <c r="S2704">
        <v>15000000</v>
      </c>
      <c r="T2704">
        <v>2000</v>
      </c>
      <c r="U2704">
        <v>4.5999999999999996</v>
      </c>
      <c r="V2704" s="3">
        <f t="shared" si="154"/>
        <v>-9.7825020000000009</v>
      </c>
      <c r="W2704" s="3"/>
    </row>
    <row r="2705" spans="1:23" x14ac:dyDescent="0.3">
      <c r="A2705" t="s">
        <v>9</v>
      </c>
      <c r="B2705" t="s">
        <v>636</v>
      </c>
      <c r="C2705">
        <v>116</v>
      </c>
      <c r="D2705">
        <v>30199105</v>
      </c>
      <c r="E2705" s="3">
        <f t="shared" si="152"/>
        <v>30.199104999999999</v>
      </c>
      <c r="F2705" t="s">
        <v>171</v>
      </c>
      <c r="G2705" t="s">
        <v>134</v>
      </c>
      <c r="H2705" t="s">
        <v>1792</v>
      </c>
      <c r="I2705" t="s">
        <v>918</v>
      </c>
      <c r="N2705" t="s">
        <v>4501</v>
      </c>
      <c r="O2705" t="s">
        <v>12</v>
      </c>
      <c r="P2705" t="s">
        <v>13</v>
      </c>
      <c r="Q2705" t="s">
        <v>90</v>
      </c>
      <c r="R2705" s="3">
        <f t="shared" si="153"/>
        <v>40</v>
      </c>
      <c r="S2705">
        <v>40000000</v>
      </c>
      <c r="T2705">
        <v>2000</v>
      </c>
      <c r="U2705">
        <v>5.7</v>
      </c>
      <c r="V2705" s="3">
        <f t="shared" si="154"/>
        <v>-9.8008950000000006</v>
      </c>
      <c r="W2705" s="3"/>
    </row>
    <row r="2706" spans="1:23" x14ac:dyDescent="0.3">
      <c r="A2706" t="s">
        <v>9</v>
      </c>
      <c r="B2706" t="s">
        <v>422</v>
      </c>
      <c r="C2706">
        <v>98</v>
      </c>
      <c r="D2706">
        <v>50189179</v>
      </c>
      <c r="E2706" s="3">
        <f t="shared" si="152"/>
        <v>50.189179000000003</v>
      </c>
      <c r="F2706" t="s">
        <v>171</v>
      </c>
      <c r="G2706" t="s">
        <v>205</v>
      </c>
      <c r="H2706" t="s">
        <v>1787</v>
      </c>
      <c r="N2706" t="s">
        <v>4502</v>
      </c>
      <c r="O2706" t="s">
        <v>12</v>
      </c>
      <c r="P2706" t="s">
        <v>13</v>
      </c>
      <c r="Q2706" t="s">
        <v>14</v>
      </c>
      <c r="R2706" s="3">
        <f t="shared" si="153"/>
        <v>60</v>
      </c>
      <c r="S2706">
        <v>60000000</v>
      </c>
      <c r="T2706">
        <v>2002</v>
      </c>
      <c r="U2706">
        <v>5.3</v>
      </c>
      <c r="V2706" s="3">
        <f t="shared" si="154"/>
        <v>-9.8108209999999971</v>
      </c>
      <c r="W2706" s="3"/>
    </row>
    <row r="2707" spans="1:23" x14ac:dyDescent="0.3">
      <c r="A2707" t="s">
        <v>9</v>
      </c>
      <c r="B2707" t="s">
        <v>329</v>
      </c>
      <c r="C2707">
        <v>109</v>
      </c>
      <c r="D2707">
        <v>26183197</v>
      </c>
      <c r="E2707" s="3">
        <f t="shared" si="152"/>
        <v>26.183197</v>
      </c>
      <c r="F2707" t="s">
        <v>171</v>
      </c>
      <c r="G2707" t="s">
        <v>1792</v>
      </c>
      <c r="H2707" t="s">
        <v>356</v>
      </c>
      <c r="I2707" t="s">
        <v>918</v>
      </c>
      <c r="N2707" t="s">
        <v>4503</v>
      </c>
      <c r="O2707" t="s">
        <v>12</v>
      </c>
      <c r="P2707" t="s">
        <v>13</v>
      </c>
      <c r="Q2707" t="s">
        <v>90</v>
      </c>
      <c r="R2707" s="3">
        <f t="shared" si="153"/>
        <v>36</v>
      </c>
      <c r="S2707">
        <v>36000000</v>
      </c>
      <c r="T2707">
        <v>2003</v>
      </c>
      <c r="U2707">
        <v>6.1</v>
      </c>
      <c r="V2707" s="3">
        <f t="shared" si="154"/>
        <v>-9.8168030000000002</v>
      </c>
      <c r="W2707" s="3"/>
    </row>
    <row r="2708" spans="1:23" x14ac:dyDescent="0.3">
      <c r="A2708" t="s">
        <v>9</v>
      </c>
      <c r="B2708" t="s">
        <v>442</v>
      </c>
      <c r="C2708">
        <v>112</v>
      </c>
      <c r="D2708">
        <v>3169424</v>
      </c>
      <c r="E2708" s="3">
        <f t="shared" si="152"/>
        <v>3.1694239999999998</v>
      </c>
      <c r="F2708" t="s">
        <v>356</v>
      </c>
      <c r="G2708" t="s">
        <v>1797</v>
      </c>
      <c r="N2708" t="s">
        <v>4504</v>
      </c>
      <c r="O2708" t="s">
        <v>12</v>
      </c>
      <c r="P2708" t="s">
        <v>13</v>
      </c>
      <c r="Q2708" t="s">
        <v>14</v>
      </c>
      <c r="R2708" s="3">
        <f t="shared" si="153"/>
        <v>13</v>
      </c>
      <c r="S2708">
        <v>13000000</v>
      </c>
      <c r="T2708">
        <v>2007</v>
      </c>
      <c r="U2708">
        <v>6.8</v>
      </c>
      <c r="V2708" s="3">
        <f t="shared" si="154"/>
        <v>-9.8305760000000006</v>
      </c>
      <c r="W2708" s="3"/>
    </row>
    <row r="2709" spans="1:23" x14ac:dyDescent="0.3">
      <c r="A2709" t="s">
        <v>9</v>
      </c>
      <c r="B2709" t="s">
        <v>1244</v>
      </c>
      <c r="C2709">
        <v>82</v>
      </c>
      <c r="D2709">
        <v>131617</v>
      </c>
      <c r="E2709" s="3">
        <f t="shared" si="152"/>
        <v>0.13161700000000001</v>
      </c>
      <c r="F2709" t="s">
        <v>356</v>
      </c>
      <c r="G2709" t="s">
        <v>918</v>
      </c>
      <c r="N2709" t="s">
        <v>4505</v>
      </c>
      <c r="O2709" t="s">
        <v>12</v>
      </c>
      <c r="P2709" t="s">
        <v>13</v>
      </c>
      <c r="Q2709" t="s">
        <v>90</v>
      </c>
      <c r="R2709" s="3">
        <f t="shared" si="153"/>
        <v>10</v>
      </c>
      <c r="S2709">
        <v>10000000</v>
      </c>
      <c r="T2709">
        <v>2005</v>
      </c>
      <c r="U2709">
        <v>6.3</v>
      </c>
      <c r="V2709" s="3">
        <f t="shared" si="154"/>
        <v>-9.8683829999999997</v>
      </c>
      <c r="W2709" s="3"/>
    </row>
    <row r="2710" spans="1:23" x14ac:dyDescent="0.3">
      <c r="A2710" t="s">
        <v>9</v>
      </c>
      <c r="B2710" t="s">
        <v>796</v>
      </c>
      <c r="C2710">
        <v>135</v>
      </c>
      <c r="D2710">
        <v>128486</v>
      </c>
      <c r="E2710" s="3">
        <f t="shared" si="152"/>
        <v>0.12848599999999999</v>
      </c>
      <c r="F2710" t="s">
        <v>171</v>
      </c>
      <c r="G2710" t="s">
        <v>134</v>
      </c>
      <c r="H2710" t="s">
        <v>205</v>
      </c>
      <c r="I2710" t="s">
        <v>1304</v>
      </c>
      <c r="N2710" t="s">
        <v>4506</v>
      </c>
      <c r="O2710" t="s">
        <v>1100</v>
      </c>
      <c r="P2710" t="s">
        <v>563</v>
      </c>
      <c r="Q2710" t="s">
        <v>90</v>
      </c>
      <c r="R2710" s="3">
        <f t="shared" si="153"/>
        <v>10</v>
      </c>
      <c r="S2710">
        <v>10000000</v>
      </c>
      <c r="T2710">
        <v>2008</v>
      </c>
      <c r="U2710">
        <v>7.3</v>
      </c>
      <c r="V2710" s="3">
        <f t="shared" si="154"/>
        <v>-9.8715139999999995</v>
      </c>
      <c r="W2710" s="3"/>
    </row>
    <row r="2711" spans="1:23" x14ac:dyDescent="0.3">
      <c r="A2711" t="s">
        <v>9</v>
      </c>
      <c r="B2711" t="s">
        <v>363</v>
      </c>
      <c r="C2711">
        <v>116</v>
      </c>
      <c r="D2711">
        <v>25093607</v>
      </c>
      <c r="E2711" s="3">
        <f t="shared" si="152"/>
        <v>25.093606999999999</v>
      </c>
      <c r="F2711" t="s">
        <v>171</v>
      </c>
      <c r="G2711" t="s">
        <v>1792</v>
      </c>
      <c r="H2711" t="s">
        <v>918</v>
      </c>
      <c r="N2711" t="s">
        <v>4507</v>
      </c>
      <c r="O2711" t="s">
        <v>12</v>
      </c>
      <c r="P2711" t="s">
        <v>17</v>
      </c>
      <c r="Q2711" t="s">
        <v>90</v>
      </c>
      <c r="R2711" s="3">
        <f t="shared" si="153"/>
        <v>35</v>
      </c>
      <c r="S2711">
        <v>35000000</v>
      </c>
      <c r="T2711">
        <v>2011</v>
      </c>
      <c r="U2711">
        <v>6.5</v>
      </c>
      <c r="V2711" s="3">
        <f t="shared" si="154"/>
        <v>-9.9063930000000013</v>
      </c>
      <c r="W2711" s="3"/>
    </row>
    <row r="2712" spans="1:23" x14ac:dyDescent="0.3">
      <c r="A2712" t="s">
        <v>9</v>
      </c>
      <c r="B2712" t="s">
        <v>877</v>
      </c>
      <c r="C2712">
        <v>90</v>
      </c>
      <c r="D2712">
        <v>15091542</v>
      </c>
      <c r="E2712" s="3">
        <f t="shared" si="152"/>
        <v>15.091542</v>
      </c>
      <c r="F2712" t="s">
        <v>134</v>
      </c>
      <c r="G2712" t="s">
        <v>1789</v>
      </c>
      <c r="H2712" t="s">
        <v>1786</v>
      </c>
      <c r="I2712" t="s">
        <v>1791</v>
      </c>
      <c r="N2712" t="s">
        <v>4508</v>
      </c>
      <c r="O2712" t="s">
        <v>878</v>
      </c>
      <c r="P2712" t="s">
        <v>17</v>
      </c>
      <c r="Q2712" t="s">
        <v>52</v>
      </c>
      <c r="R2712" s="3">
        <f t="shared" si="153"/>
        <v>25</v>
      </c>
      <c r="S2712">
        <v>25000000</v>
      </c>
      <c r="T2712">
        <v>1996</v>
      </c>
      <c r="U2712">
        <v>5.3</v>
      </c>
      <c r="V2712" s="3">
        <f t="shared" si="154"/>
        <v>-9.9084579999999995</v>
      </c>
      <c r="W2712" s="3"/>
    </row>
    <row r="2713" spans="1:23" x14ac:dyDescent="0.3">
      <c r="A2713" t="s">
        <v>9</v>
      </c>
      <c r="B2713" t="s">
        <v>1247</v>
      </c>
      <c r="C2713">
        <v>101</v>
      </c>
      <c r="D2713">
        <v>2060953</v>
      </c>
      <c r="E2713" s="3">
        <f t="shared" si="152"/>
        <v>2.060953</v>
      </c>
      <c r="F2713" t="s">
        <v>1786</v>
      </c>
      <c r="G2713" t="s">
        <v>620</v>
      </c>
      <c r="H2713" t="s">
        <v>918</v>
      </c>
      <c r="N2713" t="s">
        <v>4509</v>
      </c>
      <c r="O2713" t="s">
        <v>12</v>
      </c>
      <c r="P2713" t="s">
        <v>551</v>
      </c>
      <c r="Q2713" t="s">
        <v>90</v>
      </c>
      <c r="R2713" s="3">
        <f t="shared" si="153"/>
        <v>12</v>
      </c>
      <c r="S2713">
        <v>12000000</v>
      </c>
      <c r="T2713">
        <v>1999</v>
      </c>
      <c r="U2713">
        <v>7.1</v>
      </c>
      <c r="V2713" s="3">
        <f t="shared" si="154"/>
        <v>-9.9390470000000004</v>
      </c>
      <c r="W2713" s="3"/>
    </row>
    <row r="2714" spans="1:23" x14ac:dyDescent="0.3">
      <c r="A2714" t="s">
        <v>9</v>
      </c>
      <c r="B2714" t="s">
        <v>423</v>
      </c>
      <c r="C2714">
        <v>92</v>
      </c>
      <c r="D2714">
        <v>50024083</v>
      </c>
      <c r="E2714" s="3">
        <f t="shared" si="152"/>
        <v>50.024082999999997</v>
      </c>
      <c r="F2714" t="s">
        <v>171</v>
      </c>
      <c r="G2714" t="s">
        <v>918</v>
      </c>
      <c r="N2714" t="s">
        <v>4510</v>
      </c>
      <c r="O2714" t="s">
        <v>12</v>
      </c>
      <c r="P2714" t="s">
        <v>13</v>
      </c>
      <c r="Q2714" t="s">
        <v>90</v>
      </c>
      <c r="R2714" s="3">
        <f t="shared" si="153"/>
        <v>60</v>
      </c>
      <c r="S2714">
        <v>60000000</v>
      </c>
      <c r="T2714">
        <v>1995</v>
      </c>
      <c r="U2714">
        <v>5.4</v>
      </c>
      <c r="V2714" s="3">
        <f t="shared" si="154"/>
        <v>-9.9759170000000026</v>
      </c>
      <c r="W2714" s="3"/>
    </row>
    <row r="2715" spans="1:23" x14ac:dyDescent="0.3">
      <c r="A2715" t="s">
        <v>9</v>
      </c>
      <c r="B2715" t="s">
        <v>1093</v>
      </c>
      <c r="C2715">
        <v>107</v>
      </c>
      <c r="D2715">
        <v>5023275</v>
      </c>
      <c r="E2715" s="3">
        <f t="shared" si="152"/>
        <v>5.0232749999999999</v>
      </c>
      <c r="F2715" t="s">
        <v>134</v>
      </c>
      <c r="G2715" t="s">
        <v>1792</v>
      </c>
      <c r="H2715" t="s">
        <v>356</v>
      </c>
      <c r="I2715" t="s">
        <v>1796</v>
      </c>
      <c r="J2715" t="s">
        <v>1304</v>
      </c>
      <c r="N2715" t="s">
        <v>4511</v>
      </c>
      <c r="O2715" t="s">
        <v>12</v>
      </c>
      <c r="P2715" t="s">
        <v>184</v>
      </c>
      <c r="Q2715" t="s">
        <v>90</v>
      </c>
      <c r="R2715" s="3">
        <f t="shared" si="153"/>
        <v>15</v>
      </c>
      <c r="S2715">
        <v>15000000</v>
      </c>
      <c r="T2715">
        <v>2005</v>
      </c>
      <c r="U2715">
        <v>7.5</v>
      </c>
      <c r="V2715" s="3">
        <f t="shared" si="154"/>
        <v>-9.9767250000000001</v>
      </c>
      <c r="W2715" s="3"/>
    </row>
    <row r="2716" spans="1:23" x14ac:dyDescent="0.3">
      <c r="A2716" t="s">
        <v>9</v>
      </c>
      <c r="B2716" t="s">
        <v>1339</v>
      </c>
      <c r="C2716">
        <v>91</v>
      </c>
      <c r="D2716">
        <v>19348</v>
      </c>
      <c r="E2716" s="3">
        <f t="shared" si="152"/>
        <v>1.9348000000000001E-2</v>
      </c>
      <c r="F2716" t="s">
        <v>205</v>
      </c>
      <c r="G2716" t="s">
        <v>356</v>
      </c>
      <c r="N2716" t="s">
        <v>4512</v>
      </c>
      <c r="O2716" t="s">
        <v>12</v>
      </c>
      <c r="P2716" t="s">
        <v>13</v>
      </c>
      <c r="Q2716" t="s">
        <v>14</v>
      </c>
      <c r="R2716" s="3">
        <f t="shared" si="153"/>
        <v>10</v>
      </c>
      <c r="S2716">
        <v>10000000</v>
      </c>
      <c r="T2716">
        <v>2009</v>
      </c>
      <c r="U2716">
        <v>5.5</v>
      </c>
      <c r="V2716" s="3">
        <f t="shared" si="154"/>
        <v>-9.9806519999999992</v>
      </c>
      <c r="W2716" s="3"/>
    </row>
    <row r="2717" spans="1:23" x14ac:dyDescent="0.3">
      <c r="A2717" t="s">
        <v>9</v>
      </c>
      <c r="B2717" t="s">
        <v>907</v>
      </c>
      <c r="C2717">
        <v>88</v>
      </c>
      <c r="D2717">
        <v>13019253</v>
      </c>
      <c r="E2717" s="3">
        <f t="shared" si="152"/>
        <v>13.019253000000001</v>
      </c>
      <c r="F2717" t="s">
        <v>205</v>
      </c>
      <c r="G2717" t="s">
        <v>1792</v>
      </c>
      <c r="N2717" t="s">
        <v>4513</v>
      </c>
      <c r="O2717" t="s">
        <v>12</v>
      </c>
      <c r="P2717" t="s">
        <v>13</v>
      </c>
      <c r="Q2717" t="s">
        <v>14</v>
      </c>
      <c r="R2717" s="3">
        <f t="shared" si="153"/>
        <v>23</v>
      </c>
      <c r="S2717">
        <v>23000000</v>
      </c>
      <c r="T2717">
        <v>2000</v>
      </c>
      <c r="U2717">
        <v>5.6</v>
      </c>
      <c r="V2717" s="3">
        <f t="shared" si="154"/>
        <v>-9.9807469999999991</v>
      </c>
      <c r="W2717" s="3"/>
    </row>
    <row r="2718" spans="1:23" x14ac:dyDescent="0.3">
      <c r="A2718" t="s">
        <v>9</v>
      </c>
      <c r="B2718" t="s">
        <v>1338</v>
      </c>
      <c r="C2718">
        <v>86</v>
      </c>
      <c r="D2718">
        <v>15447</v>
      </c>
      <c r="E2718" s="3">
        <f t="shared" si="152"/>
        <v>1.5447000000000001E-2</v>
      </c>
      <c r="F2718" t="s">
        <v>205</v>
      </c>
      <c r="N2718" t="s">
        <v>4514</v>
      </c>
      <c r="O2718" t="s">
        <v>12</v>
      </c>
      <c r="P2718" t="s">
        <v>13</v>
      </c>
      <c r="Q2718" t="s">
        <v>90</v>
      </c>
      <c r="R2718" s="3">
        <f t="shared" si="153"/>
        <v>10</v>
      </c>
      <c r="S2718">
        <v>10000000</v>
      </c>
      <c r="T2718">
        <v>1997</v>
      </c>
      <c r="U2718">
        <v>3.5</v>
      </c>
      <c r="V2718" s="3">
        <f t="shared" si="154"/>
        <v>-9.984553</v>
      </c>
      <c r="W2718" s="3"/>
    </row>
    <row r="2719" spans="1:23" x14ac:dyDescent="0.3">
      <c r="A2719" t="s">
        <v>9</v>
      </c>
      <c r="B2719" t="s">
        <v>512</v>
      </c>
      <c r="C2719">
        <v>110</v>
      </c>
      <c r="D2719">
        <v>16005978</v>
      </c>
      <c r="E2719" s="3">
        <f t="shared" si="152"/>
        <v>16.005977999999999</v>
      </c>
      <c r="F2719" t="s">
        <v>1792</v>
      </c>
      <c r="G2719" t="s">
        <v>1796</v>
      </c>
      <c r="H2719" t="s">
        <v>918</v>
      </c>
      <c r="N2719" t="s">
        <v>4515</v>
      </c>
      <c r="O2719" t="s">
        <v>12</v>
      </c>
      <c r="P2719" t="s">
        <v>13</v>
      </c>
      <c r="Q2719" t="s">
        <v>90</v>
      </c>
      <c r="R2719" s="3">
        <f t="shared" si="153"/>
        <v>26</v>
      </c>
      <c r="S2719">
        <v>26000000</v>
      </c>
      <c r="T2719">
        <v>2012</v>
      </c>
      <c r="U2719">
        <v>6.4</v>
      </c>
      <c r="V2719" s="3">
        <f t="shared" si="154"/>
        <v>-9.9940220000000011</v>
      </c>
      <c r="W2719" s="3"/>
    </row>
    <row r="2720" spans="1:23" x14ac:dyDescent="0.3">
      <c r="A2720" t="s">
        <v>9</v>
      </c>
      <c r="B2720" t="s">
        <v>1342</v>
      </c>
      <c r="C2720">
        <v>93</v>
      </c>
      <c r="D2720">
        <v>5561</v>
      </c>
      <c r="E2720" s="3">
        <f t="shared" si="152"/>
        <v>5.561E-3</v>
      </c>
      <c r="F2720" t="s">
        <v>205</v>
      </c>
      <c r="G2720" t="s">
        <v>1788</v>
      </c>
      <c r="N2720" t="s">
        <v>4516</v>
      </c>
      <c r="O2720" t="s">
        <v>12</v>
      </c>
      <c r="P2720" t="s">
        <v>13</v>
      </c>
      <c r="Q2720" t="s">
        <v>14</v>
      </c>
      <c r="R2720" s="3">
        <f t="shared" si="153"/>
        <v>10</v>
      </c>
      <c r="S2720">
        <v>10000000</v>
      </c>
      <c r="T2720">
        <v>2007</v>
      </c>
      <c r="U2720">
        <v>3.9</v>
      </c>
      <c r="V2720" s="3">
        <f t="shared" si="154"/>
        <v>-9.9944389999999999</v>
      </c>
      <c r="W2720" s="3"/>
    </row>
    <row r="2721" spans="1:23" x14ac:dyDescent="0.3">
      <c r="A2721" t="s">
        <v>9</v>
      </c>
      <c r="B2721" t="s">
        <v>1343</v>
      </c>
      <c r="C2721">
        <v>104</v>
      </c>
      <c r="D2721">
        <v>3607</v>
      </c>
      <c r="E2721" s="3">
        <f t="shared" si="152"/>
        <v>3.607E-3</v>
      </c>
      <c r="F2721" t="s">
        <v>1792</v>
      </c>
      <c r="G2721" t="s">
        <v>1796</v>
      </c>
      <c r="H2721" t="s">
        <v>918</v>
      </c>
      <c r="N2721" t="s">
        <v>4517</v>
      </c>
      <c r="O2721" t="s">
        <v>12</v>
      </c>
      <c r="P2721" t="s">
        <v>374</v>
      </c>
      <c r="Q2721" t="s">
        <v>90</v>
      </c>
      <c r="R2721" s="3">
        <f t="shared" si="153"/>
        <v>10</v>
      </c>
      <c r="S2721">
        <v>10000000</v>
      </c>
      <c r="T2721">
        <v>2008</v>
      </c>
      <c r="U2721">
        <v>6.1</v>
      </c>
      <c r="V2721" s="3">
        <f t="shared" si="154"/>
        <v>-9.9963929999999994</v>
      </c>
      <c r="W2721" s="3"/>
    </row>
    <row r="2722" spans="1:23" x14ac:dyDescent="0.3">
      <c r="A2722" t="s">
        <v>9</v>
      </c>
      <c r="B2722" t="s">
        <v>1029</v>
      </c>
      <c r="C2722">
        <v>98</v>
      </c>
      <c r="D2722">
        <v>8000000</v>
      </c>
      <c r="E2722" s="3">
        <f t="shared" si="152"/>
        <v>8</v>
      </c>
      <c r="F2722" t="s">
        <v>171</v>
      </c>
      <c r="G2722" t="s">
        <v>134</v>
      </c>
      <c r="H2722" t="s">
        <v>1304</v>
      </c>
      <c r="N2722" t="s">
        <v>4518</v>
      </c>
      <c r="O2722" t="s">
        <v>12</v>
      </c>
      <c r="P2722" t="s">
        <v>13</v>
      </c>
      <c r="Q2722" t="s">
        <v>24</v>
      </c>
      <c r="R2722" s="3">
        <f t="shared" si="153"/>
        <v>18</v>
      </c>
      <c r="S2722">
        <v>18000000</v>
      </c>
      <c r="T2722">
        <v>1981</v>
      </c>
      <c r="U2722">
        <v>5</v>
      </c>
      <c r="V2722" s="3">
        <f t="shared" si="154"/>
        <v>-10</v>
      </c>
      <c r="W2722" s="3"/>
    </row>
    <row r="2723" spans="1:23" x14ac:dyDescent="0.3">
      <c r="A2723" t="s">
        <v>9</v>
      </c>
      <c r="B2723" t="s">
        <v>882</v>
      </c>
      <c r="C2723">
        <v>99</v>
      </c>
      <c r="D2723">
        <v>14983572</v>
      </c>
      <c r="E2723" s="3">
        <f t="shared" si="152"/>
        <v>14.983572000000001</v>
      </c>
      <c r="F2723" t="s">
        <v>205</v>
      </c>
      <c r="G2723" t="s">
        <v>356</v>
      </c>
      <c r="H2723" t="s">
        <v>1788</v>
      </c>
      <c r="N2723" t="s">
        <v>4519</v>
      </c>
      <c r="O2723" t="s">
        <v>12</v>
      </c>
      <c r="P2723" t="s">
        <v>13</v>
      </c>
      <c r="Q2723" t="s">
        <v>14</v>
      </c>
      <c r="R2723" s="3">
        <f t="shared" si="153"/>
        <v>25</v>
      </c>
      <c r="S2723">
        <v>25000000</v>
      </c>
      <c r="T2723">
        <v>2000</v>
      </c>
      <c r="U2723">
        <v>4.7</v>
      </c>
      <c r="V2723" s="3">
        <f t="shared" si="154"/>
        <v>-10.016427999999999</v>
      </c>
      <c r="W2723" s="3"/>
    </row>
    <row r="2724" spans="1:23" x14ac:dyDescent="0.3">
      <c r="A2724" t="s">
        <v>9</v>
      </c>
      <c r="B2724" t="s">
        <v>1150</v>
      </c>
      <c r="C2724">
        <v>120</v>
      </c>
      <c r="D2724">
        <v>4956401</v>
      </c>
      <c r="E2724" s="3">
        <f t="shared" si="152"/>
        <v>4.9564009999999996</v>
      </c>
      <c r="F2724" t="s">
        <v>356</v>
      </c>
      <c r="G2724" t="s">
        <v>1795</v>
      </c>
      <c r="N2724" t="s">
        <v>4520</v>
      </c>
      <c r="O2724" t="s">
        <v>12</v>
      </c>
      <c r="P2724" t="s">
        <v>184</v>
      </c>
      <c r="Q2724" t="s">
        <v>14</v>
      </c>
      <c r="R2724" s="3">
        <f t="shared" si="153"/>
        <v>15</v>
      </c>
      <c r="S2724">
        <v>15000000</v>
      </c>
      <c r="T2724">
        <v>1999</v>
      </c>
      <c r="U2724">
        <v>6.5</v>
      </c>
      <c r="V2724" s="3">
        <f t="shared" si="154"/>
        <v>-10.043599</v>
      </c>
      <c r="W2724" s="3"/>
    </row>
    <row r="2725" spans="1:23" x14ac:dyDescent="0.3">
      <c r="A2725" t="s">
        <v>9</v>
      </c>
      <c r="B2725" t="s">
        <v>572</v>
      </c>
      <c r="C2725">
        <v>110</v>
      </c>
      <c r="D2725">
        <v>5900000</v>
      </c>
      <c r="E2725" s="3">
        <f t="shared" si="152"/>
        <v>5.9</v>
      </c>
      <c r="F2725" t="s">
        <v>171</v>
      </c>
      <c r="G2725" t="s">
        <v>134</v>
      </c>
      <c r="H2725" t="s">
        <v>1786</v>
      </c>
      <c r="N2725" t="s">
        <v>4521</v>
      </c>
      <c r="O2725" t="s">
        <v>12</v>
      </c>
      <c r="P2725" t="s">
        <v>17</v>
      </c>
      <c r="Q2725" t="s">
        <v>90</v>
      </c>
      <c r="R2725" s="3">
        <f t="shared" si="153"/>
        <v>16</v>
      </c>
      <c r="S2725">
        <v>16000000</v>
      </c>
      <c r="T2725">
        <v>1986</v>
      </c>
      <c r="U2725">
        <v>7.2</v>
      </c>
      <c r="V2725" s="3">
        <f t="shared" si="154"/>
        <v>-10.1</v>
      </c>
      <c r="W2725" s="3"/>
    </row>
    <row r="2726" spans="1:23" x14ac:dyDescent="0.3">
      <c r="A2726" t="s">
        <v>9</v>
      </c>
      <c r="B2726" t="s">
        <v>431</v>
      </c>
      <c r="C2726">
        <v>93</v>
      </c>
      <c r="D2726">
        <v>37879996</v>
      </c>
      <c r="E2726" s="3">
        <f t="shared" si="152"/>
        <v>37.879995999999998</v>
      </c>
      <c r="F2726" t="s">
        <v>205</v>
      </c>
      <c r="G2726" t="s">
        <v>1786</v>
      </c>
      <c r="H2726" t="s">
        <v>1788</v>
      </c>
      <c r="N2726" t="s">
        <v>4522</v>
      </c>
      <c r="O2726" t="s">
        <v>12</v>
      </c>
      <c r="P2726" t="s">
        <v>13</v>
      </c>
      <c r="Q2726" t="s">
        <v>14</v>
      </c>
      <c r="R2726" s="3">
        <f t="shared" si="153"/>
        <v>48</v>
      </c>
      <c r="S2726">
        <v>48000000</v>
      </c>
      <c r="T2726">
        <v>2000</v>
      </c>
      <c r="U2726">
        <v>6</v>
      </c>
      <c r="V2726" s="3">
        <f t="shared" si="154"/>
        <v>-10.120004000000002</v>
      </c>
      <c r="W2726" s="3"/>
    </row>
    <row r="2727" spans="1:23" x14ac:dyDescent="0.3">
      <c r="A2727" t="s">
        <v>9</v>
      </c>
      <c r="B2727" t="s">
        <v>460</v>
      </c>
      <c r="C2727">
        <v>86</v>
      </c>
      <c r="D2727">
        <v>45860039</v>
      </c>
      <c r="E2727" s="3">
        <f t="shared" si="152"/>
        <v>45.860039</v>
      </c>
      <c r="F2727" t="s">
        <v>171</v>
      </c>
      <c r="G2727" t="s">
        <v>1792</v>
      </c>
      <c r="N2727" t="s">
        <v>4523</v>
      </c>
      <c r="O2727" t="s">
        <v>12</v>
      </c>
      <c r="P2727" t="s">
        <v>13</v>
      </c>
      <c r="Q2727" t="s">
        <v>14</v>
      </c>
      <c r="R2727" s="3">
        <f t="shared" si="153"/>
        <v>56</v>
      </c>
      <c r="S2727">
        <v>56000000</v>
      </c>
      <c r="T2727">
        <v>2004</v>
      </c>
      <c r="U2727">
        <v>6.2</v>
      </c>
      <c r="V2727" s="3">
        <f t="shared" si="154"/>
        <v>-10.139961</v>
      </c>
      <c r="W2727" s="3"/>
    </row>
    <row r="2728" spans="1:23" x14ac:dyDescent="0.3">
      <c r="A2728" t="s">
        <v>9</v>
      </c>
      <c r="B2728" t="s">
        <v>1062</v>
      </c>
      <c r="C2728">
        <v>122</v>
      </c>
      <c r="D2728">
        <v>6855137</v>
      </c>
      <c r="E2728" s="3">
        <f t="shared" si="152"/>
        <v>6.855137</v>
      </c>
      <c r="F2728" t="s">
        <v>171</v>
      </c>
      <c r="G2728" t="s">
        <v>1792</v>
      </c>
      <c r="H2728" t="s">
        <v>356</v>
      </c>
      <c r="I2728" t="s">
        <v>918</v>
      </c>
      <c r="N2728" t="s">
        <v>4524</v>
      </c>
      <c r="O2728" t="s">
        <v>12</v>
      </c>
      <c r="P2728" t="s">
        <v>113</v>
      </c>
      <c r="Q2728" t="s">
        <v>90</v>
      </c>
      <c r="R2728" s="3">
        <f t="shared" si="153"/>
        <v>17</v>
      </c>
      <c r="S2728">
        <v>17000000</v>
      </c>
      <c r="T2728">
        <v>2006</v>
      </c>
      <c r="U2728">
        <v>7.4</v>
      </c>
      <c r="V2728" s="3">
        <f t="shared" si="154"/>
        <v>-10.144863000000001</v>
      </c>
      <c r="W2728" s="3"/>
    </row>
    <row r="2729" spans="1:23" x14ac:dyDescent="0.3">
      <c r="A2729" t="s">
        <v>9</v>
      </c>
      <c r="B2729" t="s">
        <v>574</v>
      </c>
      <c r="C2729">
        <v>90</v>
      </c>
      <c r="D2729">
        <v>17848322</v>
      </c>
      <c r="E2729" s="3">
        <f t="shared" si="152"/>
        <v>17.848322</v>
      </c>
      <c r="F2729" t="s">
        <v>205</v>
      </c>
      <c r="G2729" t="s">
        <v>1788</v>
      </c>
      <c r="N2729" t="s">
        <v>4525</v>
      </c>
      <c r="O2729" t="s">
        <v>12</v>
      </c>
      <c r="P2729" t="s">
        <v>743</v>
      </c>
      <c r="Q2729" t="s">
        <v>14</v>
      </c>
      <c r="R2729" s="3">
        <f t="shared" si="153"/>
        <v>28</v>
      </c>
      <c r="S2729">
        <v>28000000</v>
      </c>
      <c r="T2729">
        <v>2004</v>
      </c>
      <c r="U2729">
        <v>5.9</v>
      </c>
      <c r="V2729" s="3">
        <f t="shared" si="154"/>
        <v>-10.151678</v>
      </c>
      <c r="W2729" s="3"/>
    </row>
    <row r="2730" spans="1:23" x14ac:dyDescent="0.3">
      <c r="A2730" t="s">
        <v>9</v>
      </c>
      <c r="B2730" t="s">
        <v>145</v>
      </c>
      <c r="C2730">
        <v>112</v>
      </c>
      <c r="D2730">
        <v>7837632</v>
      </c>
      <c r="E2730" s="3">
        <f t="shared" si="152"/>
        <v>7.8376320000000002</v>
      </c>
      <c r="F2730" t="s">
        <v>356</v>
      </c>
      <c r="N2730" t="s">
        <v>4526</v>
      </c>
      <c r="O2730" t="s">
        <v>12</v>
      </c>
      <c r="P2730" t="s">
        <v>13</v>
      </c>
      <c r="Q2730" t="s">
        <v>90</v>
      </c>
      <c r="R2730" s="3">
        <f t="shared" si="153"/>
        <v>18</v>
      </c>
      <c r="S2730">
        <v>18000000</v>
      </c>
      <c r="T2730">
        <v>1997</v>
      </c>
      <c r="U2730">
        <v>7.5</v>
      </c>
      <c r="V2730" s="3">
        <f t="shared" si="154"/>
        <v>-10.162368000000001</v>
      </c>
      <c r="W2730" s="3"/>
    </row>
    <row r="2731" spans="1:23" x14ac:dyDescent="0.3">
      <c r="A2731" t="s">
        <v>9</v>
      </c>
      <c r="B2731" t="s">
        <v>283</v>
      </c>
      <c r="C2731">
        <v>113</v>
      </c>
      <c r="D2731">
        <v>29802761</v>
      </c>
      <c r="E2731" s="3">
        <f t="shared" si="152"/>
        <v>29.802761</v>
      </c>
      <c r="F2731" t="s">
        <v>205</v>
      </c>
      <c r="G2731" t="s">
        <v>1797</v>
      </c>
      <c r="N2731" t="s">
        <v>4527</v>
      </c>
      <c r="O2731" t="s">
        <v>12</v>
      </c>
      <c r="P2731" t="s">
        <v>13</v>
      </c>
      <c r="Q2731" t="s">
        <v>14</v>
      </c>
      <c r="R2731" s="3">
        <f t="shared" si="153"/>
        <v>40</v>
      </c>
      <c r="S2731">
        <v>40000000</v>
      </c>
      <c r="T2731">
        <v>2013</v>
      </c>
      <c r="U2731">
        <v>6.4</v>
      </c>
      <c r="V2731" s="3">
        <f t="shared" si="154"/>
        <v>-10.197239</v>
      </c>
      <c r="W2731" s="3"/>
    </row>
    <row r="2732" spans="1:23" x14ac:dyDescent="0.3">
      <c r="A2732" t="s">
        <v>9</v>
      </c>
      <c r="B2732" t="s">
        <v>909</v>
      </c>
      <c r="C2732">
        <v>98</v>
      </c>
      <c r="D2732">
        <v>12782508</v>
      </c>
      <c r="E2732" s="3">
        <f t="shared" si="152"/>
        <v>12.782508</v>
      </c>
      <c r="F2732" t="s">
        <v>356</v>
      </c>
      <c r="N2732" t="s">
        <v>4528</v>
      </c>
      <c r="O2732" t="s">
        <v>12</v>
      </c>
      <c r="P2732" t="s">
        <v>13</v>
      </c>
      <c r="Q2732" t="s">
        <v>14</v>
      </c>
      <c r="R2732" s="3">
        <f t="shared" si="153"/>
        <v>23</v>
      </c>
      <c r="S2732">
        <v>23000000</v>
      </c>
      <c r="T2732">
        <v>1996</v>
      </c>
      <c r="U2732">
        <v>6.7</v>
      </c>
      <c r="V2732" s="3">
        <f t="shared" si="154"/>
        <v>-10.217492</v>
      </c>
      <c r="W2732" s="3"/>
    </row>
    <row r="2733" spans="1:23" x14ac:dyDescent="0.3">
      <c r="A2733" t="s">
        <v>9</v>
      </c>
      <c r="B2733" t="s">
        <v>1250</v>
      </c>
      <c r="C2733">
        <v>104</v>
      </c>
      <c r="D2733">
        <v>1779284</v>
      </c>
      <c r="E2733" s="3">
        <f t="shared" si="152"/>
        <v>1.7792840000000001</v>
      </c>
      <c r="F2733" t="s">
        <v>205</v>
      </c>
      <c r="G2733" t="s">
        <v>356</v>
      </c>
      <c r="N2733" t="s">
        <v>4529</v>
      </c>
      <c r="O2733" t="s">
        <v>12</v>
      </c>
      <c r="P2733" t="s">
        <v>13</v>
      </c>
      <c r="Q2733" t="s">
        <v>90</v>
      </c>
      <c r="R2733" s="3">
        <f t="shared" si="153"/>
        <v>12</v>
      </c>
      <c r="S2733">
        <v>12000000</v>
      </c>
      <c r="T2733">
        <v>2002</v>
      </c>
      <c r="U2733">
        <v>7.1</v>
      </c>
      <c r="V2733" s="3">
        <f t="shared" si="154"/>
        <v>-10.220715999999999</v>
      </c>
      <c r="W2733" s="3"/>
    </row>
    <row r="2734" spans="1:23" x14ac:dyDescent="0.3">
      <c r="A2734" t="s">
        <v>9</v>
      </c>
      <c r="B2734" t="s">
        <v>531</v>
      </c>
      <c r="C2734">
        <v>119</v>
      </c>
      <c r="D2734">
        <v>39778599</v>
      </c>
      <c r="E2734" s="3">
        <f t="shared" si="152"/>
        <v>39.778599</v>
      </c>
      <c r="F2734" t="s">
        <v>134</v>
      </c>
      <c r="G2734" t="s">
        <v>356</v>
      </c>
      <c r="H2734" t="s">
        <v>918</v>
      </c>
      <c r="N2734" t="s">
        <v>4530</v>
      </c>
      <c r="O2734" t="s">
        <v>12</v>
      </c>
      <c r="P2734" t="s">
        <v>13</v>
      </c>
      <c r="Q2734" t="s">
        <v>90</v>
      </c>
      <c r="R2734" s="3">
        <f t="shared" si="153"/>
        <v>50</v>
      </c>
      <c r="S2734">
        <v>50000000</v>
      </c>
      <c r="T2734">
        <v>2000</v>
      </c>
      <c r="U2734">
        <v>6.6</v>
      </c>
      <c r="V2734" s="3">
        <f t="shared" si="154"/>
        <v>-10.221401</v>
      </c>
      <c r="W2734" s="3"/>
    </row>
    <row r="2735" spans="1:23" x14ac:dyDescent="0.3">
      <c r="A2735" t="s">
        <v>9</v>
      </c>
      <c r="B2735" t="s">
        <v>209</v>
      </c>
      <c r="C2735">
        <v>99</v>
      </c>
      <c r="D2735">
        <v>69772969</v>
      </c>
      <c r="E2735" s="3">
        <f t="shared" si="152"/>
        <v>69.772969000000003</v>
      </c>
      <c r="F2735" t="s">
        <v>171</v>
      </c>
      <c r="G2735" t="s">
        <v>1792</v>
      </c>
      <c r="H2735" t="s">
        <v>918</v>
      </c>
      <c r="N2735" t="s">
        <v>4531</v>
      </c>
      <c r="O2735" t="s">
        <v>12</v>
      </c>
      <c r="P2735" t="s">
        <v>13</v>
      </c>
      <c r="Q2735" t="s">
        <v>90</v>
      </c>
      <c r="R2735" s="3">
        <f t="shared" si="153"/>
        <v>80</v>
      </c>
      <c r="S2735">
        <v>80000000</v>
      </c>
      <c r="T2735">
        <v>2001</v>
      </c>
      <c r="U2735">
        <v>6.5</v>
      </c>
      <c r="V2735" s="3">
        <f t="shared" si="154"/>
        <v>-10.227030999999997</v>
      </c>
      <c r="W2735" s="3"/>
    </row>
    <row r="2736" spans="1:23" x14ac:dyDescent="0.3">
      <c r="A2736" t="s">
        <v>9</v>
      </c>
      <c r="B2736" t="s">
        <v>59</v>
      </c>
      <c r="C2736">
        <v>103</v>
      </c>
      <c r="D2736">
        <v>54758461</v>
      </c>
      <c r="E2736" s="3">
        <f t="shared" si="152"/>
        <v>54.758460999999997</v>
      </c>
      <c r="F2736" t="s">
        <v>171</v>
      </c>
      <c r="G2736" t="s">
        <v>205</v>
      </c>
      <c r="H2736" t="s">
        <v>1788</v>
      </c>
      <c r="N2736" t="s">
        <v>4532</v>
      </c>
      <c r="O2736" t="s">
        <v>12</v>
      </c>
      <c r="P2736" t="s">
        <v>13</v>
      </c>
      <c r="Q2736" t="s">
        <v>14</v>
      </c>
      <c r="R2736" s="3">
        <f t="shared" si="153"/>
        <v>65</v>
      </c>
      <c r="S2736">
        <v>65000000</v>
      </c>
      <c r="T2736">
        <v>2012</v>
      </c>
      <c r="U2736">
        <v>6.3</v>
      </c>
      <c r="V2736" s="3">
        <f t="shared" si="154"/>
        <v>-10.241539000000003</v>
      </c>
      <c r="W2736" s="3"/>
    </row>
    <row r="2737" spans="1:23" x14ac:dyDescent="0.3">
      <c r="A2737" t="s">
        <v>9</v>
      </c>
      <c r="B2737" t="s">
        <v>1033</v>
      </c>
      <c r="C2737">
        <v>104</v>
      </c>
      <c r="D2737">
        <v>7739049</v>
      </c>
      <c r="E2737" s="3">
        <f t="shared" si="152"/>
        <v>7.7390489999999996</v>
      </c>
      <c r="F2737" t="s">
        <v>205</v>
      </c>
      <c r="G2737" t="s">
        <v>356</v>
      </c>
      <c r="H2737" t="s">
        <v>1788</v>
      </c>
      <c r="N2737" t="s">
        <v>4533</v>
      </c>
      <c r="O2737" t="s">
        <v>12</v>
      </c>
      <c r="P2737" t="s">
        <v>49</v>
      </c>
      <c r="Q2737" t="s">
        <v>90</v>
      </c>
      <c r="R2737" s="3">
        <f t="shared" si="153"/>
        <v>18</v>
      </c>
      <c r="S2737">
        <v>18000000</v>
      </c>
      <c r="T2737">
        <v>2004</v>
      </c>
      <c r="U2737">
        <v>7.1</v>
      </c>
      <c r="V2737" s="3">
        <f t="shared" si="154"/>
        <v>-10.260951</v>
      </c>
      <c r="W2737" s="3"/>
    </row>
    <row r="2738" spans="1:23" x14ac:dyDescent="0.3">
      <c r="A2738" t="s">
        <v>9</v>
      </c>
      <c r="B2738" t="s">
        <v>517</v>
      </c>
      <c r="C2738">
        <v>112</v>
      </c>
      <c r="D2738">
        <v>6734844</v>
      </c>
      <c r="E2738" s="3">
        <f t="shared" si="152"/>
        <v>6.7348439999999998</v>
      </c>
      <c r="F2738" t="s">
        <v>356</v>
      </c>
      <c r="G2738" t="s">
        <v>1788</v>
      </c>
      <c r="N2738" t="s">
        <v>4534</v>
      </c>
      <c r="O2738" t="s">
        <v>12</v>
      </c>
      <c r="P2738" t="s">
        <v>13</v>
      </c>
      <c r="Q2738" t="s">
        <v>90</v>
      </c>
      <c r="R2738" s="3">
        <f t="shared" si="153"/>
        <v>17</v>
      </c>
      <c r="S2738">
        <v>17000000</v>
      </c>
      <c r="T2738">
        <v>1986</v>
      </c>
      <c r="U2738">
        <v>5.9</v>
      </c>
      <c r="V2738" s="3">
        <f t="shared" si="154"/>
        <v>-10.265156000000001</v>
      </c>
      <c r="W2738" s="3"/>
    </row>
    <row r="2739" spans="1:23" x14ac:dyDescent="0.3">
      <c r="A2739" t="s">
        <v>9</v>
      </c>
      <c r="B2739" t="s">
        <v>144</v>
      </c>
      <c r="C2739">
        <v>127</v>
      </c>
      <c r="D2739">
        <v>129734803</v>
      </c>
      <c r="E2739" s="3">
        <f t="shared" si="152"/>
        <v>129.734803</v>
      </c>
      <c r="F2739" t="s">
        <v>171</v>
      </c>
      <c r="G2739" t="s">
        <v>1792</v>
      </c>
      <c r="H2739" t="s">
        <v>918</v>
      </c>
      <c r="N2739" t="s">
        <v>4535</v>
      </c>
      <c r="O2739" t="s">
        <v>12</v>
      </c>
      <c r="P2739" t="s">
        <v>13</v>
      </c>
      <c r="Q2739" t="s">
        <v>90</v>
      </c>
      <c r="R2739" s="3">
        <f t="shared" si="153"/>
        <v>140</v>
      </c>
      <c r="S2739">
        <v>140000000</v>
      </c>
      <c r="T2739">
        <v>1998</v>
      </c>
      <c r="U2739">
        <v>6.6</v>
      </c>
      <c r="V2739" s="3">
        <f t="shared" si="154"/>
        <v>-10.265197000000001</v>
      </c>
      <c r="W2739" s="3"/>
    </row>
    <row r="2740" spans="1:23" x14ac:dyDescent="0.3">
      <c r="A2740" t="s">
        <v>9</v>
      </c>
      <c r="B2740" t="s">
        <v>1085</v>
      </c>
      <c r="C2740">
        <v>112</v>
      </c>
      <c r="D2740">
        <v>4734235</v>
      </c>
      <c r="E2740" s="3">
        <f t="shared" si="152"/>
        <v>4.734235</v>
      </c>
      <c r="F2740" t="s">
        <v>205</v>
      </c>
      <c r="G2740" t="s">
        <v>356</v>
      </c>
      <c r="H2740" t="s">
        <v>1798</v>
      </c>
      <c r="N2740" t="s">
        <v>4536</v>
      </c>
      <c r="O2740" t="s">
        <v>12</v>
      </c>
      <c r="P2740" t="s">
        <v>13</v>
      </c>
      <c r="Q2740" t="s">
        <v>90</v>
      </c>
      <c r="R2740" s="3">
        <f t="shared" si="153"/>
        <v>15</v>
      </c>
      <c r="S2740">
        <v>15000000</v>
      </c>
      <c r="T2740">
        <v>2000</v>
      </c>
      <c r="U2740">
        <v>6</v>
      </c>
      <c r="V2740" s="3">
        <f t="shared" si="154"/>
        <v>-10.265765</v>
      </c>
      <c r="W2740" s="3"/>
    </row>
    <row r="2741" spans="1:23" x14ac:dyDescent="0.3">
      <c r="A2741" t="s">
        <v>9</v>
      </c>
      <c r="B2741" t="s">
        <v>408</v>
      </c>
      <c r="C2741">
        <v>101</v>
      </c>
      <c r="D2741">
        <v>9714482</v>
      </c>
      <c r="E2741" s="3">
        <f t="shared" si="152"/>
        <v>9.7144820000000003</v>
      </c>
      <c r="F2741" t="s">
        <v>205</v>
      </c>
      <c r="G2741" t="s">
        <v>1791</v>
      </c>
      <c r="H2741" t="s">
        <v>1788</v>
      </c>
      <c r="N2741" t="s">
        <v>4537</v>
      </c>
      <c r="O2741" t="s">
        <v>12</v>
      </c>
      <c r="P2741" t="s">
        <v>13</v>
      </c>
      <c r="Q2741" t="s">
        <v>90</v>
      </c>
      <c r="R2741" s="3">
        <f t="shared" si="153"/>
        <v>20</v>
      </c>
      <c r="S2741">
        <v>20000000</v>
      </c>
      <c r="T2741">
        <v>1996</v>
      </c>
      <c r="U2741">
        <v>6.8</v>
      </c>
      <c r="V2741" s="3">
        <f t="shared" si="154"/>
        <v>-10.285518</v>
      </c>
      <c r="W2741" s="3"/>
    </row>
    <row r="2742" spans="1:23" x14ac:dyDescent="0.3">
      <c r="A2742" t="s">
        <v>9</v>
      </c>
      <c r="B2742" t="s">
        <v>1251</v>
      </c>
      <c r="C2742">
        <v>99</v>
      </c>
      <c r="D2742">
        <v>1702277</v>
      </c>
      <c r="E2742" s="3">
        <f t="shared" si="152"/>
        <v>1.702277</v>
      </c>
      <c r="F2742" t="s">
        <v>356</v>
      </c>
      <c r="G2742" t="s">
        <v>918</v>
      </c>
      <c r="N2742" t="s">
        <v>4538</v>
      </c>
      <c r="O2742" t="s">
        <v>12</v>
      </c>
      <c r="P2742" t="s">
        <v>17</v>
      </c>
      <c r="Q2742" t="s">
        <v>90</v>
      </c>
      <c r="R2742" s="3">
        <f t="shared" si="153"/>
        <v>12</v>
      </c>
      <c r="S2742">
        <v>12000000</v>
      </c>
      <c r="T2742">
        <v>2013</v>
      </c>
      <c r="U2742">
        <v>6.8</v>
      </c>
      <c r="V2742" s="3">
        <f t="shared" si="154"/>
        <v>-10.297723</v>
      </c>
      <c r="W2742" s="3"/>
    </row>
    <row r="2743" spans="1:23" x14ac:dyDescent="0.3">
      <c r="A2743" t="s">
        <v>9</v>
      </c>
      <c r="B2743" t="s">
        <v>617</v>
      </c>
      <c r="C2743">
        <v>107</v>
      </c>
      <c r="D2743">
        <v>14637490</v>
      </c>
      <c r="E2743" s="3">
        <f t="shared" si="152"/>
        <v>14.63749</v>
      </c>
      <c r="F2743" t="s">
        <v>620</v>
      </c>
      <c r="G2743" t="s">
        <v>1796</v>
      </c>
      <c r="H2743" t="s">
        <v>918</v>
      </c>
      <c r="N2743" t="s">
        <v>4539</v>
      </c>
      <c r="O2743" t="s">
        <v>12</v>
      </c>
      <c r="P2743" t="s">
        <v>13</v>
      </c>
      <c r="Q2743" t="s">
        <v>90</v>
      </c>
      <c r="R2743" s="3">
        <f t="shared" si="153"/>
        <v>25</v>
      </c>
      <c r="S2743">
        <v>25000000</v>
      </c>
      <c r="T2743">
        <v>2010</v>
      </c>
      <c r="U2743">
        <v>4.8</v>
      </c>
      <c r="V2743" s="3">
        <f t="shared" si="154"/>
        <v>-10.36251</v>
      </c>
      <c r="W2743" s="3"/>
    </row>
    <row r="2744" spans="1:23" x14ac:dyDescent="0.3">
      <c r="A2744" t="s">
        <v>9</v>
      </c>
      <c r="B2744" t="s">
        <v>699</v>
      </c>
      <c r="C2744">
        <v>110</v>
      </c>
      <c r="D2744">
        <v>14589444</v>
      </c>
      <c r="E2744" s="3">
        <f t="shared" si="152"/>
        <v>14.589444</v>
      </c>
      <c r="F2744" t="s">
        <v>205</v>
      </c>
      <c r="G2744" t="s">
        <v>356</v>
      </c>
      <c r="H2744" t="s">
        <v>1788</v>
      </c>
      <c r="N2744" t="s">
        <v>4540</v>
      </c>
      <c r="O2744" t="s">
        <v>12</v>
      </c>
      <c r="P2744" t="s">
        <v>13</v>
      </c>
      <c r="Q2744" t="s">
        <v>90</v>
      </c>
      <c r="R2744" s="3">
        <f t="shared" si="153"/>
        <v>25</v>
      </c>
      <c r="S2744">
        <v>25000000</v>
      </c>
      <c r="T2744">
        <v>2004</v>
      </c>
      <c r="U2744">
        <v>6.8</v>
      </c>
      <c r="V2744" s="3">
        <f t="shared" si="154"/>
        <v>-10.410556</v>
      </c>
      <c r="W2744" s="3"/>
    </row>
    <row r="2745" spans="1:23" x14ac:dyDescent="0.3">
      <c r="A2745" t="s">
        <v>9</v>
      </c>
      <c r="B2745" t="s">
        <v>709</v>
      </c>
      <c r="C2745">
        <v>87</v>
      </c>
      <c r="D2745">
        <v>11560259</v>
      </c>
      <c r="E2745" s="3">
        <f t="shared" si="152"/>
        <v>11.560259</v>
      </c>
      <c r="F2745" t="s">
        <v>205</v>
      </c>
      <c r="G2745" t="s">
        <v>1788</v>
      </c>
      <c r="N2745" t="s">
        <v>4541</v>
      </c>
      <c r="O2745" t="s">
        <v>12</v>
      </c>
      <c r="P2745" t="s">
        <v>13</v>
      </c>
      <c r="Q2745" t="s">
        <v>14</v>
      </c>
      <c r="R2745" s="3">
        <f t="shared" si="153"/>
        <v>22</v>
      </c>
      <c r="S2745">
        <v>22000000</v>
      </c>
      <c r="T2745">
        <v>2001</v>
      </c>
      <c r="U2745">
        <v>5.8</v>
      </c>
      <c r="V2745" s="3">
        <f t="shared" si="154"/>
        <v>-10.439741</v>
      </c>
      <c r="W2745" s="3"/>
    </row>
    <row r="2746" spans="1:23" x14ac:dyDescent="0.3">
      <c r="A2746" t="s">
        <v>9</v>
      </c>
      <c r="B2746" t="s">
        <v>60</v>
      </c>
      <c r="C2746">
        <v>111</v>
      </c>
      <c r="D2746">
        <v>9525276</v>
      </c>
      <c r="E2746" s="3">
        <f t="shared" si="152"/>
        <v>9.5252759999999999</v>
      </c>
      <c r="F2746" t="s">
        <v>171</v>
      </c>
      <c r="G2746" t="s">
        <v>1792</v>
      </c>
      <c r="H2746" t="s">
        <v>918</v>
      </c>
      <c r="N2746" t="s">
        <v>4542</v>
      </c>
      <c r="O2746" t="s">
        <v>12</v>
      </c>
      <c r="P2746" t="s">
        <v>13</v>
      </c>
      <c r="Q2746" t="s">
        <v>90</v>
      </c>
      <c r="R2746" s="3">
        <f t="shared" si="153"/>
        <v>20</v>
      </c>
      <c r="S2746">
        <v>20000000</v>
      </c>
      <c r="T2746">
        <v>2007</v>
      </c>
      <c r="U2746">
        <v>6.8</v>
      </c>
      <c r="V2746" s="3">
        <f t="shared" si="154"/>
        <v>-10.474724</v>
      </c>
      <c r="W2746" s="3"/>
    </row>
    <row r="2747" spans="1:23" x14ac:dyDescent="0.3">
      <c r="A2747" t="s">
        <v>9</v>
      </c>
      <c r="B2747" t="s">
        <v>1049</v>
      </c>
      <c r="C2747">
        <v>93</v>
      </c>
      <c r="D2747">
        <v>7017178</v>
      </c>
      <c r="E2747" s="3">
        <f t="shared" si="152"/>
        <v>7.0171780000000004</v>
      </c>
      <c r="F2747" t="s">
        <v>356</v>
      </c>
      <c r="G2747" t="s">
        <v>1789</v>
      </c>
      <c r="H2747" t="s">
        <v>1798</v>
      </c>
      <c r="I2747" t="s">
        <v>1791</v>
      </c>
      <c r="N2747" t="s">
        <v>4543</v>
      </c>
      <c r="O2747" t="s">
        <v>12</v>
      </c>
      <c r="P2747" t="s">
        <v>13</v>
      </c>
      <c r="Q2747" t="s">
        <v>24</v>
      </c>
      <c r="R2747" s="3">
        <f t="shared" si="153"/>
        <v>17.5</v>
      </c>
      <c r="S2747">
        <v>17500000</v>
      </c>
      <c r="T2747">
        <v>2013</v>
      </c>
      <c r="U2747">
        <v>4.4000000000000004</v>
      </c>
      <c r="V2747" s="3">
        <f t="shared" si="154"/>
        <v>-10.482821999999999</v>
      </c>
      <c r="W2747" s="3"/>
    </row>
    <row r="2748" spans="1:23" x14ac:dyDescent="0.3">
      <c r="A2748" t="s">
        <v>9</v>
      </c>
      <c r="B2748" t="s">
        <v>1253</v>
      </c>
      <c r="C2748">
        <v>91</v>
      </c>
      <c r="D2748">
        <v>1506998</v>
      </c>
      <c r="E2748" s="3">
        <f t="shared" si="152"/>
        <v>1.5069980000000001</v>
      </c>
      <c r="F2748" t="s">
        <v>1792</v>
      </c>
      <c r="G2748" t="s">
        <v>356</v>
      </c>
      <c r="H2748" t="s">
        <v>1788</v>
      </c>
      <c r="N2748" t="s">
        <v>4544</v>
      </c>
      <c r="O2748" t="s">
        <v>12</v>
      </c>
      <c r="P2748" t="s">
        <v>13</v>
      </c>
      <c r="Q2748" t="s">
        <v>14</v>
      </c>
      <c r="R2748" s="3">
        <f t="shared" si="153"/>
        <v>12</v>
      </c>
      <c r="S2748">
        <v>12000000</v>
      </c>
      <c r="T2748">
        <v>2007</v>
      </c>
      <c r="U2748">
        <v>6.3</v>
      </c>
      <c r="V2748" s="3">
        <f t="shared" si="154"/>
        <v>-10.493002000000001</v>
      </c>
      <c r="W2748" s="3"/>
    </row>
    <row r="2749" spans="1:23" x14ac:dyDescent="0.3">
      <c r="A2749" t="s">
        <v>9</v>
      </c>
      <c r="B2749" t="s">
        <v>865</v>
      </c>
      <c r="C2749">
        <v>160</v>
      </c>
      <c r="D2749">
        <v>14500000</v>
      </c>
      <c r="E2749" s="3">
        <f t="shared" si="152"/>
        <v>14.5</v>
      </c>
      <c r="F2749" t="s">
        <v>171</v>
      </c>
      <c r="G2749" t="s">
        <v>356</v>
      </c>
      <c r="H2749" t="s">
        <v>1794</v>
      </c>
      <c r="I2749" t="s">
        <v>1795</v>
      </c>
      <c r="N2749" t="s">
        <v>4545</v>
      </c>
      <c r="O2749" t="s">
        <v>12</v>
      </c>
      <c r="P2749" t="s">
        <v>100</v>
      </c>
      <c r="Q2749" t="s">
        <v>52</v>
      </c>
      <c r="R2749" s="3">
        <f t="shared" si="153"/>
        <v>25</v>
      </c>
      <c r="S2749">
        <v>25000000</v>
      </c>
      <c r="T2749">
        <v>1970</v>
      </c>
      <c r="U2749">
        <v>7.5</v>
      </c>
      <c r="V2749" s="3">
        <f t="shared" si="154"/>
        <v>-10.5</v>
      </c>
      <c r="W2749" s="3"/>
    </row>
    <row r="2750" spans="1:23" x14ac:dyDescent="0.3">
      <c r="A2750" t="s">
        <v>9</v>
      </c>
      <c r="B2750" t="s">
        <v>170</v>
      </c>
      <c r="C2750">
        <v>112</v>
      </c>
      <c r="D2750">
        <v>4485485</v>
      </c>
      <c r="E2750" s="3">
        <f t="shared" si="152"/>
        <v>4.4854849999999997</v>
      </c>
      <c r="F2750" t="s">
        <v>205</v>
      </c>
      <c r="G2750" t="s">
        <v>1792</v>
      </c>
      <c r="H2750" t="s">
        <v>356</v>
      </c>
      <c r="N2750" t="s">
        <v>4546</v>
      </c>
      <c r="O2750" t="s">
        <v>12</v>
      </c>
      <c r="P2750" t="s">
        <v>13</v>
      </c>
      <c r="Q2750" t="s">
        <v>90</v>
      </c>
      <c r="R2750" s="3">
        <f t="shared" si="153"/>
        <v>15</v>
      </c>
      <c r="S2750">
        <v>15000000</v>
      </c>
      <c r="T2750">
        <v>1999</v>
      </c>
      <c r="U2750">
        <v>6.4</v>
      </c>
      <c r="V2750" s="3">
        <f t="shared" si="154"/>
        <v>-10.514514999999999</v>
      </c>
      <c r="W2750" s="3"/>
    </row>
    <row r="2751" spans="1:23" x14ac:dyDescent="0.3">
      <c r="A2751" t="s">
        <v>9</v>
      </c>
      <c r="B2751" t="s">
        <v>457</v>
      </c>
      <c r="C2751">
        <v>129</v>
      </c>
      <c r="D2751">
        <v>8396942</v>
      </c>
      <c r="E2751" s="3">
        <f t="shared" si="152"/>
        <v>8.3969419999999992</v>
      </c>
      <c r="F2751" t="s">
        <v>134</v>
      </c>
      <c r="G2751" t="s">
        <v>205</v>
      </c>
      <c r="H2751" t="s">
        <v>1788</v>
      </c>
      <c r="N2751" t="s">
        <v>4547</v>
      </c>
      <c r="O2751" t="s">
        <v>12</v>
      </c>
      <c r="P2751" t="s">
        <v>13</v>
      </c>
      <c r="Q2751" t="s">
        <v>90</v>
      </c>
      <c r="R2751" s="3">
        <f t="shared" si="153"/>
        <v>19</v>
      </c>
      <c r="S2751">
        <v>19000000</v>
      </c>
      <c r="T2751">
        <v>2008</v>
      </c>
      <c r="U2751">
        <v>6.5</v>
      </c>
      <c r="V2751" s="3">
        <f t="shared" si="154"/>
        <v>-10.603058000000001</v>
      </c>
      <c r="W2751" s="3"/>
    </row>
    <row r="2752" spans="1:23" x14ac:dyDescent="0.3">
      <c r="A2752" t="s">
        <v>9</v>
      </c>
      <c r="B2752" t="s">
        <v>216</v>
      </c>
      <c r="C2752">
        <v>107</v>
      </c>
      <c r="D2752">
        <v>29374178</v>
      </c>
      <c r="E2752" s="3">
        <f t="shared" si="152"/>
        <v>29.374178000000001</v>
      </c>
      <c r="F2752" t="s">
        <v>1792</v>
      </c>
      <c r="G2752" t="s">
        <v>356</v>
      </c>
      <c r="H2752" t="s">
        <v>620</v>
      </c>
      <c r="I2752" t="s">
        <v>918</v>
      </c>
      <c r="N2752" t="s">
        <v>4548</v>
      </c>
      <c r="O2752" t="s">
        <v>12</v>
      </c>
      <c r="P2752" t="s">
        <v>13</v>
      </c>
      <c r="Q2752" t="s">
        <v>90</v>
      </c>
      <c r="R2752" s="3">
        <f t="shared" si="153"/>
        <v>40</v>
      </c>
      <c r="S2752">
        <v>40000000</v>
      </c>
      <c r="T2752">
        <v>2000</v>
      </c>
      <c r="U2752">
        <v>5.0999999999999996</v>
      </c>
      <c r="V2752" s="3">
        <f t="shared" si="154"/>
        <v>-10.625821999999999</v>
      </c>
      <c r="W2752" s="3"/>
    </row>
    <row r="2753" spans="1:23" x14ac:dyDescent="0.3">
      <c r="A2753" t="s">
        <v>9</v>
      </c>
      <c r="B2753" t="s">
        <v>470</v>
      </c>
      <c r="C2753">
        <v>124</v>
      </c>
      <c r="D2753">
        <v>23360779</v>
      </c>
      <c r="E2753" s="3">
        <f t="shared" si="152"/>
        <v>23.360779000000001</v>
      </c>
      <c r="F2753" t="s">
        <v>171</v>
      </c>
      <c r="G2753" t="s">
        <v>134</v>
      </c>
      <c r="H2753" t="s">
        <v>1792</v>
      </c>
      <c r="I2753" t="s">
        <v>356</v>
      </c>
      <c r="J2753" t="s">
        <v>1789</v>
      </c>
      <c r="K2753" t="s">
        <v>1786</v>
      </c>
      <c r="L2753" t="s">
        <v>1788</v>
      </c>
      <c r="M2753" t="s">
        <v>918</v>
      </c>
      <c r="N2753" t="s">
        <v>4549</v>
      </c>
      <c r="O2753" t="s">
        <v>12</v>
      </c>
      <c r="P2753" t="s">
        <v>13</v>
      </c>
      <c r="Q2753" t="s">
        <v>90</v>
      </c>
      <c r="R2753" s="3">
        <f t="shared" si="153"/>
        <v>34</v>
      </c>
      <c r="S2753">
        <v>34000000</v>
      </c>
      <c r="T2753">
        <v>2000</v>
      </c>
      <c r="U2753">
        <v>5.7</v>
      </c>
      <c r="V2753" s="3">
        <f t="shared" si="154"/>
        <v>-10.639220999999999</v>
      </c>
      <c r="W2753" s="3"/>
    </row>
    <row r="2754" spans="1:23" x14ac:dyDescent="0.3">
      <c r="A2754" t="s">
        <v>9</v>
      </c>
      <c r="B2754" t="s">
        <v>1137</v>
      </c>
      <c r="C2754">
        <v>90</v>
      </c>
      <c r="D2754">
        <v>4360548</v>
      </c>
      <c r="E2754" s="3">
        <f t="shared" ref="E2754:E2817" si="155">D2754/1000000</f>
        <v>4.3605479999999996</v>
      </c>
      <c r="F2754" t="s">
        <v>205</v>
      </c>
      <c r="G2754" t="s">
        <v>356</v>
      </c>
      <c r="H2754" t="s">
        <v>1788</v>
      </c>
      <c r="N2754" t="s">
        <v>4550</v>
      </c>
      <c r="O2754" t="s">
        <v>12</v>
      </c>
      <c r="P2754" t="s">
        <v>13</v>
      </c>
      <c r="Q2754" t="s">
        <v>90</v>
      </c>
      <c r="R2754" s="3">
        <f t="shared" ref="R2754:R2817" si="156">S2754/1000000</f>
        <v>15</v>
      </c>
      <c r="S2754">
        <v>15000000</v>
      </c>
      <c r="T2754">
        <v>2009</v>
      </c>
      <c r="U2754">
        <v>6.4</v>
      </c>
      <c r="V2754" s="3">
        <f t="shared" ref="V2754:V2817" si="157">E2754-R2754</f>
        <v>-10.639452</v>
      </c>
      <c r="W2754" s="3"/>
    </row>
    <row r="2755" spans="1:23" x14ac:dyDescent="0.3">
      <c r="A2755" t="s">
        <v>9</v>
      </c>
      <c r="B2755" t="s">
        <v>1278</v>
      </c>
      <c r="C2755">
        <v>104</v>
      </c>
      <c r="D2755">
        <v>352786</v>
      </c>
      <c r="E2755" s="3">
        <f t="shared" si="155"/>
        <v>0.35278599999999999</v>
      </c>
      <c r="F2755" t="s">
        <v>1793</v>
      </c>
      <c r="G2755" t="s">
        <v>356</v>
      </c>
      <c r="H2755" t="s">
        <v>1798</v>
      </c>
      <c r="N2755" t="s">
        <v>4551</v>
      </c>
      <c r="O2755" t="s">
        <v>12</v>
      </c>
      <c r="P2755" t="s">
        <v>13</v>
      </c>
      <c r="Q2755" t="s">
        <v>14</v>
      </c>
      <c r="R2755" s="3">
        <f t="shared" si="156"/>
        <v>11</v>
      </c>
      <c r="S2755">
        <v>11000000</v>
      </c>
      <c r="T2755">
        <v>2006</v>
      </c>
      <c r="U2755">
        <v>6.8</v>
      </c>
      <c r="V2755" s="3">
        <f t="shared" si="157"/>
        <v>-10.647214</v>
      </c>
      <c r="W2755" s="3"/>
    </row>
    <row r="2756" spans="1:23" x14ac:dyDescent="0.3">
      <c r="A2756" t="s">
        <v>9</v>
      </c>
      <c r="B2756" t="s">
        <v>194</v>
      </c>
      <c r="C2756">
        <v>123</v>
      </c>
      <c r="D2756">
        <v>37339525</v>
      </c>
      <c r="E2756" s="3">
        <f t="shared" si="155"/>
        <v>37.339525000000002</v>
      </c>
      <c r="F2756" t="s">
        <v>1792</v>
      </c>
      <c r="G2756" t="s">
        <v>356</v>
      </c>
      <c r="H2756" t="s">
        <v>1788</v>
      </c>
      <c r="I2756" t="s">
        <v>918</v>
      </c>
      <c r="N2756" t="s">
        <v>4552</v>
      </c>
      <c r="O2756" t="s">
        <v>12</v>
      </c>
      <c r="P2756" t="s">
        <v>13</v>
      </c>
      <c r="Q2756" t="s">
        <v>90</v>
      </c>
      <c r="R2756" s="3">
        <f t="shared" si="156"/>
        <v>48</v>
      </c>
      <c r="S2756">
        <v>48000000</v>
      </c>
      <c r="T2756">
        <v>1998</v>
      </c>
      <c r="U2756">
        <v>7</v>
      </c>
      <c r="V2756" s="3">
        <f t="shared" si="157"/>
        <v>-10.660474999999998</v>
      </c>
      <c r="W2756" s="3"/>
    </row>
    <row r="2757" spans="1:23" x14ac:dyDescent="0.3">
      <c r="A2757" t="s">
        <v>9</v>
      </c>
      <c r="B2757" t="s">
        <v>797</v>
      </c>
      <c r="C2757">
        <v>102</v>
      </c>
      <c r="D2757">
        <v>14334645</v>
      </c>
      <c r="E2757" s="3">
        <f t="shared" si="155"/>
        <v>14.334645</v>
      </c>
      <c r="F2757" t="s">
        <v>356</v>
      </c>
      <c r="G2757" t="s">
        <v>620</v>
      </c>
      <c r="H2757" t="s">
        <v>1787</v>
      </c>
      <c r="I2757" t="s">
        <v>918</v>
      </c>
      <c r="N2757" t="s">
        <v>4553</v>
      </c>
      <c r="O2757" t="s">
        <v>12</v>
      </c>
      <c r="P2757" t="s">
        <v>13</v>
      </c>
      <c r="Q2757" t="s">
        <v>14</v>
      </c>
      <c r="R2757" s="3">
        <f t="shared" si="156"/>
        <v>25</v>
      </c>
      <c r="S2757">
        <v>25000000</v>
      </c>
      <c r="T2757">
        <v>2004</v>
      </c>
      <c r="U2757">
        <v>4.8</v>
      </c>
      <c r="V2757" s="3">
        <f t="shared" si="157"/>
        <v>-10.665355</v>
      </c>
      <c r="W2757" s="3"/>
    </row>
    <row r="2758" spans="1:23" x14ac:dyDescent="0.3">
      <c r="A2758" t="s">
        <v>9</v>
      </c>
      <c r="B2758" t="s">
        <v>486</v>
      </c>
      <c r="C2758">
        <v>116</v>
      </c>
      <c r="D2758">
        <v>11326836</v>
      </c>
      <c r="E2758" s="3">
        <f t="shared" si="155"/>
        <v>11.326836</v>
      </c>
      <c r="F2758" t="s">
        <v>1792</v>
      </c>
      <c r="G2758" t="s">
        <v>356</v>
      </c>
      <c r="H2758" t="s">
        <v>918</v>
      </c>
      <c r="N2758" t="s">
        <v>4554</v>
      </c>
      <c r="O2758" t="s">
        <v>12</v>
      </c>
      <c r="P2758" t="s">
        <v>13</v>
      </c>
      <c r="Q2758" t="s">
        <v>90</v>
      </c>
      <c r="R2758" s="3">
        <f t="shared" si="156"/>
        <v>22</v>
      </c>
      <c r="S2758">
        <v>22000000</v>
      </c>
      <c r="T2758">
        <v>2013</v>
      </c>
      <c r="U2758">
        <v>6.8</v>
      </c>
      <c r="V2758" s="3">
        <f t="shared" si="157"/>
        <v>-10.673164</v>
      </c>
      <c r="W2758" s="3"/>
    </row>
    <row r="2759" spans="1:23" x14ac:dyDescent="0.3">
      <c r="A2759" t="s">
        <v>9</v>
      </c>
      <c r="B2759" t="s">
        <v>433</v>
      </c>
      <c r="C2759">
        <v>103</v>
      </c>
      <c r="D2759">
        <v>17324744</v>
      </c>
      <c r="E2759" s="3">
        <f t="shared" si="155"/>
        <v>17.324743999999999</v>
      </c>
      <c r="F2759" t="s">
        <v>205</v>
      </c>
      <c r="G2759" t="s">
        <v>1786</v>
      </c>
      <c r="H2759" t="s">
        <v>1788</v>
      </c>
      <c r="N2759" t="s">
        <v>4555</v>
      </c>
      <c r="O2759" t="s">
        <v>12</v>
      </c>
      <c r="P2759" t="s">
        <v>13</v>
      </c>
      <c r="Q2759" t="s">
        <v>14</v>
      </c>
      <c r="R2759" s="3">
        <f t="shared" si="156"/>
        <v>28</v>
      </c>
      <c r="S2759">
        <v>28000000</v>
      </c>
      <c r="T2759">
        <v>2006</v>
      </c>
      <c r="U2759">
        <v>5.3</v>
      </c>
      <c r="V2759" s="3">
        <f t="shared" si="157"/>
        <v>-10.675256000000001</v>
      </c>
      <c r="W2759" s="3"/>
    </row>
    <row r="2760" spans="1:23" x14ac:dyDescent="0.3">
      <c r="A2760" t="s">
        <v>9</v>
      </c>
      <c r="B2760" t="s">
        <v>561</v>
      </c>
      <c r="C2760">
        <v>88</v>
      </c>
      <c r="D2760">
        <v>19316646</v>
      </c>
      <c r="E2760" s="3">
        <f t="shared" si="155"/>
        <v>19.316645999999999</v>
      </c>
      <c r="F2760" t="s">
        <v>1792</v>
      </c>
      <c r="G2760" t="s">
        <v>918</v>
      </c>
      <c r="N2760" t="s">
        <v>4556</v>
      </c>
      <c r="O2760" t="s">
        <v>12</v>
      </c>
      <c r="P2760" t="s">
        <v>13</v>
      </c>
      <c r="Q2760" t="s">
        <v>90</v>
      </c>
      <c r="R2760" s="3">
        <f t="shared" si="156"/>
        <v>30</v>
      </c>
      <c r="S2760">
        <v>30000000</v>
      </c>
      <c r="T2760">
        <v>2013</v>
      </c>
      <c r="U2760">
        <v>5.6</v>
      </c>
      <c r="V2760" s="3">
        <f t="shared" si="157"/>
        <v>-10.683354000000001</v>
      </c>
      <c r="W2760" s="3"/>
    </row>
    <row r="2761" spans="1:23" x14ac:dyDescent="0.3">
      <c r="A2761" t="s">
        <v>9</v>
      </c>
      <c r="B2761" t="s">
        <v>220</v>
      </c>
      <c r="C2761">
        <v>78</v>
      </c>
      <c r="D2761">
        <v>89296573</v>
      </c>
      <c r="E2761" s="3">
        <f t="shared" si="155"/>
        <v>89.296572999999995</v>
      </c>
      <c r="F2761" t="s">
        <v>134</v>
      </c>
      <c r="G2761" t="s">
        <v>1790</v>
      </c>
      <c r="H2761" t="s">
        <v>205</v>
      </c>
      <c r="I2761" t="s">
        <v>1789</v>
      </c>
      <c r="J2761" t="s">
        <v>1786</v>
      </c>
      <c r="N2761" t="s">
        <v>4557</v>
      </c>
      <c r="O2761" t="s">
        <v>12</v>
      </c>
      <c r="P2761" t="s">
        <v>13</v>
      </c>
      <c r="Q2761" t="s">
        <v>52</v>
      </c>
      <c r="R2761" s="3">
        <f t="shared" si="156"/>
        <v>100</v>
      </c>
      <c r="S2761">
        <v>100000000</v>
      </c>
      <c r="T2761">
        <v>2000</v>
      </c>
      <c r="U2761">
        <v>7.3</v>
      </c>
      <c r="V2761" s="3">
        <f t="shared" si="157"/>
        <v>-10.703427000000005</v>
      </c>
      <c r="W2761" s="3"/>
    </row>
    <row r="2762" spans="1:23" x14ac:dyDescent="0.3">
      <c r="A2762" t="s">
        <v>9</v>
      </c>
      <c r="B2762" t="s">
        <v>545</v>
      </c>
      <c r="C2762">
        <v>140</v>
      </c>
      <c r="D2762">
        <v>24276500</v>
      </c>
      <c r="E2762" s="3">
        <f t="shared" si="155"/>
        <v>24.276499999999999</v>
      </c>
      <c r="F2762" t="s">
        <v>1793</v>
      </c>
      <c r="G2762" t="s">
        <v>1792</v>
      </c>
      <c r="H2762" t="s">
        <v>356</v>
      </c>
      <c r="N2762" t="s">
        <v>4558</v>
      </c>
      <c r="O2762" t="s">
        <v>12</v>
      </c>
      <c r="P2762" t="s">
        <v>13</v>
      </c>
      <c r="Q2762" t="s">
        <v>90</v>
      </c>
      <c r="R2762" s="3">
        <f t="shared" si="156"/>
        <v>35</v>
      </c>
      <c r="S2762">
        <v>35000000</v>
      </c>
      <c r="T2762">
        <v>1992</v>
      </c>
      <c r="U2762">
        <v>6.6</v>
      </c>
      <c r="V2762" s="3">
        <f t="shared" si="157"/>
        <v>-10.723500000000001</v>
      </c>
      <c r="W2762" s="3"/>
    </row>
    <row r="2763" spans="1:23" x14ac:dyDescent="0.3">
      <c r="A2763" t="s">
        <v>9</v>
      </c>
      <c r="B2763" t="s">
        <v>73</v>
      </c>
      <c r="C2763">
        <v>129</v>
      </c>
      <c r="D2763">
        <v>139259759</v>
      </c>
      <c r="E2763" s="3">
        <f t="shared" si="155"/>
        <v>139.259759</v>
      </c>
      <c r="F2763" t="s">
        <v>171</v>
      </c>
      <c r="G2763" t="s">
        <v>1787</v>
      </c>
      <c r="N2763" t="s">
        <v>4559</v>
      </c>
      <c r="O2763" t="s">
        <v>12</v>
      </c>
      <c r="P2763" t="s">
        <v>63</v>
      </c>
      <c r="Q2763" t="s">
        <v>90</v>
      </c>
      <c r="R2763" s="3">
        <f t="shared" si="156"/>
        <v>150</v>
      </c>
      <c r="S2763">
        <v>150000000</v>
      </c>
      <c r="T2763">
        <v>2003</v>
      </c>
      <c r="U2763">
        <v>6.7</v>
      </c>
      <c r="V2763" s="3">
        <f t="shared" si="157"/>
        <v>-10.740240999999997</v>
      </c>
      <c r="W2763" s="3"/>
    </row>
    <row r="2764" spans="1:23" x14ac:dyDescent="0.3">
      <c r="A2764" t="s">
        <v>9</v>
      </c>
      <c r="B2764" t="s">
        <v>45</v>
      </c>
      <c r="C2764">
        <v>103</v>
      </c>
      <c r="D2764">
        <v>4235837</v>
      </c>
      <c r="E2764" s="3">
        <f t="shared" si="155"/>
        <v>4.2358370000000001</v>
      </c>
      <c r="F2764" t="s">
        <v>205</v>
      </c>
      <c r="G2764" t="s">
        <v>1792</v>
      </c>
      <c r="H2764" t="s">
        <v>1796</v>
      </c>
      <c r="N2764" t="s">
        <v>4560</v>
      </c>
      <c r="O2764" t="s">
        <v>12</v>
      </c>
      <c r="P2764" t="s">
        <v>13</v>
      </c>
      <c r="Q2764" t="s">
        <v>90</v>
      </c>
      <c r="R2764" s="3">
        <f t="shared" si="156"/>
        <v>15</v>
      </c>
      <c r="S2764">
        <v>15000000</v>
      </c>
      <c r="T2764">
        <v>2005</v>
      </c>
      <c r="U2764">
        <v>7.6</v>
      </c>
      <c r="V2764" s="3">
        <f t="shared" si="157"/>
        <v>-10.764163</v>
      </c>
      <c r="W2764" s="3"/>
    </row>
    <row r="2765" spans="1:23" x14ac:dyDescent="0.3">
      <c r="A2765" t="s">
        <v>9</v>
      </c>
      <c r="B2765" t="s">
        <v>494</v>
      </c>
      <c r="C2765">
        <v>84</v>
      </c>
      <c r="D2765">
        <v>1197786</v>
      </c>
      <c r="E2765" s="3">
        <f t="shared" si="155"/>
        <v>1.197786</v>
      </c>
      <c r="F2765" t="s">
        <v>171</v>
      </c>
      <c r="G2765" t="s">
        <v>1792</v>
      </c>
      <c r="H2765" t="s">
        <v>918</v>
      </c>
      <c r="N2765" t="s">
        <v>4561</v>
      </c>
      <c r="O2765" t="s">
        <v>183</v>
      </c>
      <c r="P2765" t="s">
        <v>184</v>
      </c>
      <c r="Q2765" t="s">
        <v>90</v>
      </c>
      <c r="R2765" s="3">
        <f t="shared" si="156"/>
        <v>12</v>
      </c>
      <c r="S2765">
        <v>12000000</v>
      </c>
      <c r="T2765">
        <v>2004</v>
      </c>
      <c r="U2765">
        <v>7.2</v>
      </c>
      <c r="V2765" s="3">
        <f t="shared" si="157"/>
        <v>-10.802213999999999</v>
      </c>
      <c r="W2765" s="3"/>
    </row>
    <row r="2766" spans="1:23" x14ac:dyDescent="0.3">
      <c r="A2766" t="s">
        <v>9</v>
      </c>
      <c r="B2766" t="s">
        <v>1086</v>
      </c>
      <c r="C2766">
        <v>95</v>
      </c>
      <c r="D2766">
        <v>4193025</v>
      </c>
      <c r="E2766" s="3">
        <f t="shared" si="155"/>
        <v>4.1930249999999996</v>
      </c>
      <c r="F2766" t="s">
        <v>205</v>
      </c>
      <c r="G2766" t="s">
        <v>1798</v>
      </c>
      <c r="N2766" t="s">
        <v>4562</v>
      </c>
      <c r="O2766" t="s">
        <v>12</v>
      </c>
      <c r="P2766" t="s">
        <v>13</v>
      </c>
      <c r="Q2766" t="s">
        <v>90</v>
      </c>
      <c r="R2766" s="3">
        <f t="shared" si="156"/>
        <v>15</v>
      </c>
      <c r="S2766">
        <v>15000000</v>
      </c>
      <c r="T2766">
        <v>1999</v>
      </c>
      <c r="U2766">
        <v>6.8</v>
      </c>
      <c r="V2766" s="3">
        <f t="shared" si="157"/>
        <v>-10.806975000000001</v>
      </c>
      <c r="W2766" s="3"/>
    </row>
    <row r="2767" spans="1:23" x14ac:dyDescent="0.3">
      <c r="A2767" t="s">
        <v>9</v>
      </c>
      <c r="B2767" t="s">
        <v>798</v>
      </c>
      <c r="C2767">
        <v>101</v>
      </c>
      <c r="D2767">
        <v>12189514</v>
      </c>
      <c r="E2767" s="3">
        <f t="shared" si="155"/>
        <v>12.189514000000001</v>
      </c>
      <c r="F2767" t="s">
        <v>205</v>
      </c>
      <c r="G2767" t="s">
        <v>1788</v>
      </c>
      <c r="N2767" t="s">
        <v>4563</v>
      </c>
      <c r="O2767" t="s">
        <v>12</v>
      </c>
      <c r="P2767" t="s">
        <v>13</v>
      </c>
      <c r="Q2767" t="s">
        <v>14</v>
      </c>
      <c r="R2767" s="3">
        <f t="shared" si="156"/>
        <v>23</v>
      </c>
      <c r="S2767">
        <v>23000000</v>
      </c>
      <c r="T2767">
        <v>2004</v>
      </c>
      <c r="U2767">
        <v>6.1</v>
      </c>
      <c r="V2767" s="3">
        <f t="shared" si="157"/>
        <v>-10.810485999999999</v>
      </c>
      <c r="W2767" s="3"/>
    </row>
    <row r="2768" spans="1:23" x14ac:dyDescent="0.3">
      <c r="A2768" t="s">
        <v>9</v>
      </c>
      <c r="B2768" t="s">
        <v>487</v>
      </c>
      <c r="C2768">
        <v>93</v>
      </c>
      <c r="D2768">
        <v>39177541</v>
      </c>
      <c r="E2768" s="3">
        <f t="shared" si="155"/>
        <v>39.177540999999998</v>
      </c>
      <c r="F2768" t="s">
        <v>171</v>
      </c>
      <c r="G2768" t="s">
        <v>134</v>
      </c>
      <c r="H2768" t="s">
        <v>1789</v>
      </c>
      <c r="I2768" t="s">
        <v>1786</v>
      </c>
      <c r="N2768" t="s">
        <v>4564</v>
      </c>
      <c r="O2768" t="s">
        <v>12</v>
      </c>
      <c r="P2768" t="s">
        <v>13</v>
      </c>
      <c r="Q2768" t="s">
        <v>24</v>
      </c>
      <c r="R2768" s="3">
        <f t="shared" si="156"/>
        <v>50</v>
      </c>
      <c r="S2768">
        <v>50000000</v>
      </c>
      <c r="T2768">
        <v>2005</v>
      </c>
      <c r="U2768">
        <v>3.5</v>
      </c>
      <c r="V2768" s="3">
        <f t="shared" si="157"/>
        <v>-10.822459000000002</v>
      </c>
      <c r="W2768" s="3"/>
    </row>
    <row r="2769" spans="1:23" x14ac:dyDescent="0.3">
      <c r="A2769" t="s">
        <v>9</v>
      </c>
      <c r="B2769" t="s">
        <v>773</v>
      </c>
      <c r="C2769">
        <v>88</v>
      </c>
      <c r="D2769">
        <v>14174654</v>
      </c>
      <c r="E2769" s="3">
        <f t="shared" si="155"/>
        <v>14.174654</v>
      </c>
      <c r="F2769" t="s">
        <v>205</v>
      </c>
      <c r="N2769" t="s">
        <v>4565</v>
      </c>
      <c r="O2769" t="s">
        <v>12</v>
      </c>
      <c r="P2769" t="s">
        <v>13</v>
      </c>
      <c r="Q2769" t="s">
        <v>14</v>
      </c>
      <c r="R2769" s="3">
        <f t="shared" si="156"/>
        <v>25</v>
      </c>
      <c r="S2769">
        <v>25000000</v>
      </c>
      <c r="T2769">
        <v>2008</v>
      </c>
      <c r="U2769">
        <v>1.9</v>
      </c>
      <c r="V2769" s="3">
        <f t="shared" si="157"/>
        <v>-10.825346</v>
      </c>
      <c r="W2769" s="3"/>
    </row>
    <row r="2770" spans="1:23" x14ac:dyDescent="0.3">
      <c r="A2770" t="s">
        <v>9</v>
      </c>
      <c r="B2770" t="s">
        <v>221</v>
      </c>
      <c r="C2770">
        <v>93</v>
      </c>
      <c r="D2770">
        <v>29113588</v>
      </c>
      <c r="E2770" s="3">
        <f t="shared" si="155"/>
        <v>29.113588</v>
      </c>
      <c r="F2770" t="s">
        <v>171</v>
      </c>
      <c r="G2770" t="s">
        <v>1792</v>
      </c>
      <c r="H2770" t="s">
        <v>918</v>
      </c>
      <c r="N2770" t="s">
        <v>4566</v>
      </c>
      <c r="O2770" t="s">
        <v>12</v>
      </c>
      <c r="P2770" t="s">
        <v>13</v>
      </c>
      <c r="Q2770" t="s">
        <v>90</v>
      </c>
      <c r="R2770" s="3">
        <f t="shared" si="156"/>
        <v>40</v>
      </c>
      <c r="S2770">
        <v>40000000</v>
      </c>
      <c r="T2770">
        <v>2011</v>
      </c>
      <c r="U2770">
        <v>6.6</v>
      </c>
      <c r="V2770" s="3">
        <f t="shared" si="157"/>
        <v>-10.886412</v>
      </c>
      <c r="W2770" s="3"/>
    </row>
    <row r="2771" spans="1:23" x14ac:dyDescent="0.3">
      <c r="A2771" t="s">
        <v>9</v>
      </c>
      <c r="B2771" t="s">
        <v>991</v>
      </c>
      <c r="C2771">
        <v>88</v>
      </c>
      <c r="D2771">
        <v>9109322</v>
      </c>
      <c r="E2771" s="3">
        <f t="shared" si="155"/>
        <v>9.1093220000000006</v>
      </c>
      <c r="F2771" t="s">
        <v>205</v>
      </c>
      <c r="G2771" t="s">
        <v>1789</v>
      </c>
      <c r="H2771" t="s">
        <v>1787</v>
      </c>
      <c r="N2771" t="s">
        <v>4567</v>
      </c>
      <c r="O2771" t="s">
        <v>12</v>
      </c>
      <c r="P2771" t="s">
        <v>113</v>
      </c>
      <c r="Q2771" t="s">
        <v>24</v>
      </c>
      <c r="R2771" s="3">
        <f t="shared" si="156"/>
        <v>20</v>
      </c>
      <c r="S2771">
        <v>20000000</v>
      </c>
      <c r="T2771">
        <v>2004</v>
      </c>
      <c r="U2771">
        <v>1.9</v>
      </c>
      <c r="V2771" s="3">
        <f t="shared" si="157"/>
        <v>-10.890677999999999</v>
      </c>
      <c r="W2771" s="3"/>
    </row>
    <row r="2772" spans="1:23" x14ac:dyDescent="0.3">
      <c r="A2772" t="s">
        <v>9</v>
      </c>
      <c r="B2772" t="s">
        <v>1209</v>
      </c>
      <c r="C2772">
        <v>91</v>
      </c>
      <c r="D2772">
        <v>2104000</v>
      </c>
      <c r="E2772" s="3">
        <f t="shared" si="155"/>
        <v>2.1040000000000001</v>
      </c>
      <c r="F2772" t="s">
        <v>205</v>
      </c>
      <c r="G2772" t="s">
        <v>1792</v>
      </c>
      <c r="H2772" t="s">
        <v>356</v>
      </c>
      <c r="N2772" t="s">
        <v>4568</v>
      </c>
      <c r="O2772" t="s">
        <v>12</v>
      </c>
      <c r="P2772" t="s">
        <v>13</v>
      </c>
      <c r="Q2772" t="s">
        <v>90</v>
      </c>
      <c r="R2772" s="3">
        <f t="shared" si="156"/>
        <v>13</v>
      </c>
      <c r="S2772">
        <v>13000000</v>
      </c>
      <c r="T2772">
        <v>1996</v>
      </c>
      <c r="U2772">
        <v>5.9</v>
      </c>
      <c r="V2772" s="3">
        <f t="shared" si="157"/>
        <v>-10.896000000000001</v>
      </c>
      <c r="W2772" s="3"/>
    </row>
    <row r="2773" spans="1:23" x14ac:dyDescent="0.3">
      <c r="A2773" t="s">
        <v>9</v>
      </c>
      <c r="B2773" t="s">
        <v>303</v>
      </c>
      <c r="C2773">
        <v>130</v>
      </c>
      <c r="D2773">
        <v>69102910</v>
      </c>
      <c r="E2773" s="3">
        <f t="shared" si="155"/>
        <v>69.102909999999994</v>
      </c>
      <c r="F2773" t="s">
        <v>171</v>
      </c>
      <c r="G2773" t="s">
        <v>134</v>
      </c>
      <c r="H2773" t="s">
        <v>1789</v>
      </c>
      <c r="I2773" t="s">
        <v>1787</v>
      </c>
      <c r="J2773" t="s">
        <v>918</v>
      </c>
      <c r="N2773" t="s">
        <v>4569</v>
      </c>
      <c r="O2773" t="s">
        <v>12</v>
      </c>
      <c r="P2773" t="s">
        <v>13</v>
      </c>
      <c r="Q2773" t="s">
        <v>14</v>
      </c>
      <c r="R2773" s="3">
        <f t="shared" si="156"/>
        <v>80</v>
      </c>
      <c r="S2773">
        <v>80000000</v>
      </c>
      <c r="T2773">
        <v>1998</v>
      </c>
      <c r="U2773">
        <v>5.0999999999999996</v>
      </c>
      <c r="V2773" s="3">
        <f t="shared" si="157"/>
        <v>-10.897090000000006</v>
      </c>
      <c r="W2773" s="3"/>
    </row>
    <row r="2774" spans="1:23" x14ac:dyDescent="0.3">
      <c r="A2774" t="s">
        <v>9</v>
      </c>
      <c r="B2774" t="s">
        <v>1181</v>
      </c>
      <c r="C2774">
        <v>84</v>
      </c>
      <c r="D2774">
        <v>3100650</v>
      </c>
      <c r="E2774" s="3">
        <f t="shared" si="155"/>
        <v>3.1006499999999999</v>
      </c>
      <c r="F2774" t="s">
        <v>356</v>
      </c>
      <c r="G2774" t="s">
        <v>620</v>
      </c>
      <c r="H2774" t="s">
        <v>1796</v>
      </c>
      <c r="I2774" t="s">
        <v>918</v>
      </c>
      <c r="N2774" t="s">
        <v>4570</v>
      </c>
      <c r="O2774" t="s">
        <v>12</v>
      </c>
      <c r="P2774" t="s">
        <v>13</v>
      </c>
      <c r="Q2774" t="s">
        <v>14</v>
      </c>
      <c r="R2774" s="3">
        <f t="shared" si="156"/>
        <v>14</v>
      </c>
      <c r="S2774">
        <v>14000000</v>
      </c>
      <c r="T2774">
        <v>2001</v>
      </c>
      <c r="U2774">
        <v>3.9</v>
      </c>
      <c r="V2774" s="3">
        <f t="shared" si="157"/>
        <v>-10.89935</v>
      </c>
      <c r="W2774" s="3"/>
    </row>
    <row r="2775" spans="1:23" x14ac:dyDescent="0.3">
      <c r="A2775" t="s">
        <v>9</v>
      </c>
      <c r="B2775" t="s">
        <v>883</v>
      </c>
      <c r="C2775">
        <v>101</v>
      </c>
      <c r="D2775">
        <v>14095303</v>
      </c>
      <c r="E2775" s="3">
        <f t="shared" si="155"/>
        <v>14.095302999999999</v>
      </c>
      <c r="F2775" t="s">
        <v>171</v>
      </c>
      <c r="G2775" t="s">
        <v>1792</v>
      </c>
      <c r="H2775" t="s">
        <v>1796</v>
      </c>
      <c r="I2775" t="s">
        <v>1788</v>
      </c>
      <c r="J2775" t="s">
        <v>918</v>
      </c>
      <c r="N2775" t="s">
        <v>4571</v>
      </c>
      <c r="O2775" t="s">
        <v>12</v>
      </c>
      <c r="P2775" t="s">
        <v>13</v>
      </c>
      <c r="Q2775" t="s">
        <v>90</v>
      </c>
      <c r="R2775" s="3">
        <f t="shared" si="156"/>
        <v>25</v>
      </c>
      <c r="S2775">
        <v>25000000</v>
      </c>
      <c r="T2775">
        <v>1996</v>
      </c>
      <c r="U2775">
        <v>5.4</v>
      </c>
      <c r="V2775" s="3">
        <f t="shared" si="157"/>
        <v>-10.904697000000001</v>
      </c>
      <c r="W2775" s="3"/>
    </row>
    <row r="2776" spans="1:23" x14ac:dyDescent="0.3">
      <c r="A2776" t="s">
        <v>9</v>
      </c>
      <c r="B2776" t="s">
        <v>163</v>
      </c>
      <c r="C2776">
        <v>135</v>
      </c>
      <c r="D2776">
        <v>29077547</v>
      </c>
      <c r="E2776" s="3">
        <f t="shared" si="155"/>
        <v>29.077546999999999</v>
      </c>
      <c r="F2776" t="s">
        <v>356</v>
      </c>
      <c r="G2776" t="s">
        <v>1791</v>
      </c>
      <c r="H2776" t="s">
        <v>1788</v>
      </c>
      <c r="N2776" t="s">
        <v>4572</v>
      </c>
      <c r="O2776" t="s">
        <v>12</v>
      </c>
      <c r="P2776" t="s">
        <v>13</v>
      </c>
      <c r="Q2776" t="s">
        <v>14</v>
      </c>
      <c r="R2776" s="3">
        <f t="shared" si="156"/>
        <v>40</v>
      </c>
      <c r="S2776">
        <v>40000000</v>
      </c>
      <c r="T2776">
        <v>2005</v>
      </c>
      <c r="U2776">
        <v>7</v>
      </c>
      <c r="V2776" s="3">
        <f t="shared" si="157"/>
        <v>-10.922453000000001</v>
      </c>
      <c r="W2776" s="3"/>
    </row>
    <row r="2777" spans="1:23" x14ac:dyDescent="0.3">
      <c r="A2777" t="s">
        <v>9</v>
      </c>
      <c r="B2777" t="s">
        <v>964</v>
      </c>
      <c r="C2777">
        <v>103</v>
      </c>
      <c r="D2777">
        <v>6061759</v>
      </c>
      <c r="E2777" s="3">
        <f t="shared" si="155"/>
        <v>6.0617590000000003</v>
      </c>
      <c r="F2777" t="s">
        <v>205</v>
      </c>
      <c r="G2777" t="s">
        <v>356</v>
      </c>
      <c r="H2777" t="s">
        <v>1788</v>
      </c>
      <c r="N2777" t="s">
        <v>4573</v>
      </c>
      <c r="O2777" t="s">
        <v>12</v>
      </c>
      <c r="P2777" t="s">
        <v>13</v>
      </c>
      <c r="Q2777" t="s">
        <v>14</v>
      </c>
      <c r="R2777" s="3">
        <f t="shared" si="156"/>
        <v>17</v>
      </c>
      <c r="S2777">
        <v>17000000</v>
      </c>
      <c r="T2777">
        <v>2005</v>
      </c>
      <c r="U2777">
        <v>6.3</v>
      </c>
      <c r="V2777" s="3">
        <f t="shared" si="157"/>
        <v>-10.938241</v>
      </c>
      <c r="W2777" s="3"/>
    </row>
    <row r="2778" spans="1:23" x14ac:dyDescent="0.3">
      <c r="A2778" t="s">
        <v>9</v>
      </c>
      <c r="B2778" t="s">
        <v>388</v>
      </c>
      <c r="C2778">
        <v>102</v>
      </c>
      <c r="D2778">
        <v>2035566</v>
      </c>
      <c r="E2778" s="3">
        <f t="shared" si="155"/>
        <v>2.0355660000000002</v>
      </c>
      <c r="F2778" t="s">
        <v>1793</v>
      </c>
      <c r="G2778" t="s">
        <v>205</v>
      </c>
      <c r="H2778" t="s">
        <v>1792</v>
      </c>
      <c r="I2778" t="s">
        <v>356</v>
      </c>
      <c r="J2778" t="s">
        <v>1788</v>
      </c>
      <c r="N2778" t="s">
        <v>4574</v>
      </c>
      <c r="O2778" t="s">
        <v>12</v>
      </c>
      <c r="P2778" t="s">
        <v>184</v>
      </c>
      <c r="Q2778" t="s">
        <v>90</v>
      </c>
      <c r="R2778" s="3">
        <f t="shared" si="156"/>
        <v>13</v>
      </c>
      <c r="S2778">
        <v>13000000</v>
      </c>
      <c r="T2778">
        <v>2009</v>
      </c>
      <c r="U2778">
        <v>6.6</v>
      </c>
      <c r="V2778" s="3">
        <f t="shared" si="157"/>
        <v>-10.964434000000001</v>
      </c>
      <c r="W2778" s="3"/>
    </row>
    <row r="2779" spans="1:23" x14ac:dyDescent="0.3">
      <c r="A2779" t="s">
        <v>9</v>
      </c>
      <c r="B2779" t="s">
        <v>895</v>
      </c>
      <c r="C2779">
        <v>95</v>
      </c>
      <c r="D2779">
        <v>4006906</v>
      </c>
      <c r="E2779" s="3">
        <f t="shared" si="155"/>
        <v>4.0069059999999999</v>
      </c>
      <c r="F2779" t="s">
        <v>205</v>
      </c>
      <c r="G2779" t="s">
        <v>1792</v>
      </c>
      <c r="N2779" t="s">
        <v>4575</v>
      </c>
      <c r="O2779" t="s">
        <v>12</v>
      </c>
      <c r="P2779" t="s">
        <v>13</v>
      </c>
      <c r="Q2779" t="s">
        <v>14</v>
      </c>
      <c r="R2779" s="3">
        <f t="shared" si="156"/>
        <v>15</v>
      </c>
      <c r="S2779">
        <v>15000000</v>
      </c>
      <c r="T2779">
        <v>2005</v>
      </c>
      <c r="U2779">
        <v>4.0999999999999996</v>
      </c>
      <c r="V2779" s="3">
        <f t="shared" si="157"/>
        <v>-10.993093999999999</v>
      </c>
      <c r="W2779" s="3"/>
    </row>
    <row r="2780" spans="1:23" x14ac:dyDescent="0.3">
      <c r="A2780" t="s">
        <v>9</v>
      </c>
      <c r="B2780" t="s">
        <v>902</v>
      </c>
      <c r="C2780">
        <v>118</v>
      </c>
      <c r="D2780">
        <v>13000000</v>
      </c>
      <c r="E2780" s="3">
        <f t="shared" si="155"/>
        <v>13</v>
      </c>
      <c r="F2780" t="s">
        <v>134</v>
      </c>
      <c r="G2780" t="s">
        <v>1789</v>
      </c>
      <c r="H2780" t="s">
        <v>1786</v>
      </c>
      <c r="I2780" t="s">
        <v>1798</v>
      </c>
      <c r="J2780" t="s">
        <v>1791</v>
      </c>
      <c r="N2780" t="s">
        <v>4576</v>
      </c>
      <c r="O2780" t="s">
        <v>12</v>
      </c>
      <c r="P2780" t="s">
        <v>13</v>
      </c>
      <c r="Q2780" t="s">
        <v>52</v>
      </c>
      <c r="R2780" s="3">
        <f t="shared" si="156"/>
        <v>24</v>
      </c>
      <c r="S2780">
        <v>24000000</v>
      </c>
      <c r="T2780">
        <v>1978</v>
      </c>
      <c r="U2780">
        <v>5.2</v>
      </c>
      <c r="V2780" s="3">
        <f t="shared" si="157"/>
        <v>-11</v>
      </c>
      <c r="W2780" s="3"/>
    </row>
    <row r="2781" spans="1:23" x14ac:dyDescent="0.3">
      <c r="A2781" t="s">
        <v>9</v>
      </c>
      <c r="B2781" t="s">
        <v>625</v>
      </c>
      <c r="C2781">
        <v>88</v>
      </c>
      <c r="D2781">
        <v>15988876</v>
      </c>
      <c r="E2781" s="3">
        <f t="shared" si="155"/>
        <v>15.988875999999999</v>
      </c>
      <c r="F2781" t="s">
        <v>171</v>
      </c>
      <c r="G2781" t="s">
        <v>1792</v>
      </c>
      <c r="H2781" t="s">
        <v>918</v>
      </c>
      <c r="N2781" t="s">
        <v>4577</v>
      </c>
      <c r="O2781" t="s">
        <v>12</v>
      </c>
      <c r="P2781" t="s">
        <v>13</v>
      </c>
      <c r="Q2781" t="s">
        <v>14</v>
      </c>
      <c r="R2781" s="3">
        <f t="shared" si="156"/>
        <v>27</v>
      </c>
      <c r="S2781">
        <v>27000000</v>
      </c>
      <c r="T2781">
        <v>2009</v>
      </c>
      <c r="U2781">
        <v>5.7</v>
      </c>
      <c r="V2781" s="3">
        <f t="shared" si="157"/>
        <v>-11.011124000000001</v>
      </c>
      <c r="W2781" s="3"/>
    </row>
    <row r="2782" spans="1:23" x14ac:dyDescent="0.3">
      <c r="A2782" t="s">
        <v>9</v>
      </c>
      <c r="B2782" t="s">
        <v>884</v>
      </c>
      <c r="C2782">
        <v>85</v>
      </c>
      <c r="D2782">
        <v>13973532</v>
      </c>
      <c r="E2782" s="3">
        <f t="shared" si="155"/>
        <v>13.973532000000001</v>
      </c>
      <c r="F2782" t="s">
        <v>205</v>
      </c>
      <c r="G2782" t="s">
        <v>1792</v>
      </c>
      <c r="N2782" t="s">
        <v>4578</v>
      </c>
      <c r="O2782" t="s">
        <v>12</v>
      </c>
      <c r="P2782" t="s">
        <v>13</v>
      </c>
      <c r="Q2782" t="s">
        <v>14</v>
      </c>
      <c r="R2782" s="3">
        <f t="shared" si="156"/>
        <v>25</v>
      </c>
      <c r="S2782">
        <v>25000000</v>
      </c>
      <c r="T2782">
        <v>2002</v>
      </c>
      <c r="U2782">
        <v>5.0999999999999996</v>
      </c>
      <c r="V2782" s="3">
        <f t="shared" si="157"/>
        <v>-11.026467999999999</v>
      </c>
      <c r="W2782" s="3"/>
    </row>
    <row r="2783" spans="1:23" x14ac:dyDescent="0.3">
      <c r="A2783" t="s">
        <v>9</v>
      </c>
      <c r="B2783" t="s">
        <v>330</v>
      </c>
      <c r="C2783">
        <v>96</v>
      </c>
      <c r="D2783">
        <v>18967571</v>
      </c>
      <c r="E2783" s="3">
        <f t="shared" si="155"/>
        <v>18.967571</v>
      </c>
      <c r="F2783" t="s">
        <v>171</v>
      </c>
      <c r="G2783" t="s">
        <v>1792</v>
      </c>
      <c r="H2783" t="s">
        <v>918</v>
      </c>
      <c r="N2783" t="s">
        <v>4579</v>
      </c>
      <c r="O2783" t="s">
        <v>12</v>
      </c>
      <c r="P2783" t="s">
        <v>13</v>
      </c>
      <c r="Q2783" t="s">
        <v>90</v>
      </c>
      <c r="R2783" s="3">
        <f t="shared" si="156"/>
        <v>30</v>
      </c>
      <c r="S2783">
        <v>30000000</v>
      </c>
      <c r="T2783">
        <v>1998</v>
      </c>
      <c r="U2783">
        <v>6.1</v>
      </c>
      <c r="V2783" s="3">
        <f t="shared" si="157"/>
        <v>-11.032429</v>
      </c>
      <c r="W2783" s="3"/>
    </row>
    <row r="2784" spans="1:23" x14ac:dyDescent="0.3">
      <c r="A2784" t="s">
        <v>9</v>
      </c>
      <c r="B2784" t="s">
        <v>119</v>
      </c>
      <c r="C2784">
        <v>123</v>
      </c>
      <c r="D2784">
        <v>26903709</v>
      </c>
      <c r="E2784" s="3">
        <f t="shared" si="155"/>
        <v>26.903708999999999</v>
      </c>
      <c r="F2784" t="s">
        <v>171</v>
      </c>
      <c r="G2784" t="s">
        <v>1793</v>
      </c>
      <c r="H2784" t="s">
        <v>356</v>
      </c>
      <c r="I2784" t="s">
        <v>1797</v>
      </c>
      <c r="N2784" t="s">
        <v>4580</v>
      </c>
      <c r="O2784" t="s">
        <v>12</v>
      </c>
      <c r="P2784" t="s">
        <v>17</v>
      </c>
      <c r="Q2784" t="s">
        <v>90</v>
      </c>
      <c r="R2784" s="3">
        <f t="shared" si="156"/>
        <v>38</v>
      </c>
      <c r="S2784">
        <v>38000000</v>
      </c>
      <c r="T2784">
        <v>2013</v>
      </c>
      <c r="U2784">
        <v>8.1</v>
      </c>
      <c r="V2784" s="3">
        <f t="shared" si="157"/>
        <v>-11.096291000000001</v>
      </c>
      <c r="W2784" s="3"/>
    </row>
    <row r="2785" spans="1:23" x14ac:dyDescent="0.3">
      <c r="A2785" t="s">
        <v>9</v>
      </c>
      <c r="B2785" t="s">
        <v>993</v>
      </c>
      <c r="C2785">
        <v>110</v>
      </c>
      <c r="D2785">
        <v>8888355</v>
      </c>
      <c r="E2785" s="3">
        <f t="shared" si="155"/>
        <v>8.8883550000000007</v>
      </c>
      <c r="F2785" t="s">
        <v>356</v>
      </c>
      <c r="G2785" t="s">
        <v>1798</v>
      </c>
      <c r="N2785" t="s">
        <v>4581</v>
      </c>
      <c r="O2785" t="s">
        <v>12</v>
      </c>
      <c r="P2785" t="s">
        <v>13</v>
      </c>
      <c r="Q2785" t="s">
        <v>14</v>
      </c>
      <c r="R2785" s="3">
        <f t="shared" si="156"/>
        <v>20</v>
      </c>
      <c r="S2785">
        <v>20000000</v>
      </c>
      <c r="T2785">
        <v>2013</v>
      </c>
      <c r="U2785">
        <v>5</v>
      </c>
      <c r="V2785" s="3">
        <f t="shared" si="157"/>
        <v>-11.111644999999999</v>
      </c>
      <c r="W2785" s="3"/>
    </row>
    <row r="2786" spans="1:23" x14ac:dyDescent="0.3">
      <c r="A2786" t="s">
        <v>9</v>
      </c>
      <c r="B2786" t="s">
        <v>1043</v>
      </c>
      <c r="C2786">
        <v>121</v>
      </c>
      <c r="D2786">
        <v>229311</v>
      </c>
      <c r="E2786" s="3">
        <f t="shared" si="155"/>
        <v>0.22931099999999999</v>
      </c>
      <c r="F2786" t="s">
        <v>171</v>
      </c>
      <c r="G2786" t="s">
        <v>356</v>
      </c>
      <c r="H2786" t="s">
        <v>1794</v>
      </c>
      <c r="I2786" t="s">
        <v>1788</v>
      </c>
      <c r="J2786" t="s">
        <v>1795</v>
      </c>
      <c r="K2786" t="s">
        <v>1304</v>
      </c>
      <c r="N2786" t="s">
        <v>4582</v>
      </c>
      <c r="O2786" t="s">
        <v>12</v>
      </c>
      <c r="P2786" t="s">
        <v>374</v>
      </c>
      <c r="Q2786" t="s">
        <v>90</v>
      </c>
      <c r="R2786" s="3">
        <f t="shared" si="156"/>
        <v>11.35</v>
      </c>
      <c r="S2786">
        <v>11350000</v>
      </c>
      <c r="T2786">
        <v>1999</v>
      </c>
      <c r="U2786">
        <v>6.2</v>
      </c>
      <c r="V2786" s="3">
        <f t="shared" si="157"/>
        <v>-11.120689</v>
      </c>
      <c r="W2786" s="3"/>
    </row>
    <row r="2787" spans="1:23" x14ac:dyDescent="0.3">
      <c r="A2787" t="s">
        <v>9</v>
      </c>
      <c r="B2787" t="s">
        <v>1254</v>
      </c>
      <c r="C2787">
        <v>100</v>
      </c>
      <c r="D2787">
        <v>860002</v>
      </c>
      <c r="E2787" s="3">
        <f t="shared" si="155"/>
        <v>0.86000200000000004</v>
      </c>
      <c r="F2787" t="s">
        <v>134</v>
      </c>
      <c r="G2787" t="s">
        <v>356</v>
      </c>
      <c r="H2787" t="s">
        <v>1789</v>
      </c>
      <c r="N2787" t="s">
        <v>4583</v>
      </c>
      <c r="O2787" t="s">
        <v>12</v>
      </c>
      <c r="P2787" t="s">
        <v>13</v>
      </c>
      <c r="Q2787" t="s">
        <v>24</v>
      </c>
      <c r="R2787" s="3">
        <f t="shared" si="156"/>
        <v>12</v>
      </c>
      <c r="S2787">
        <v>12000000</v>
      </c>
      <c r="T2787">
        <v>2005</v>
      </c>
      <c r="U2787">
        <v>7.3</v>
      </c>
      <c r="V2787" s="3">
        <f t="shared" si="157"/>
        <v>-11.139998</v>
      </c>
      <c r="W2787" s="3"/>
    </row>
    <row r="2788" spans="1:23" x14ac:dyDescent="0.3">
      <c r="A2788" t="s">
        <v>9</v>
      </c>
      <c r="B2788" t="s">
        <v>408</v>
      </c>
      <c r="C2788">
        <v>112</v>
      </c>
      <c r="D2788">
        <v>4839383</v>
      </c>
      <c r="E2788" s="3">
        <f t="shared" si="155"/>
        <v>4.8393829999999998</v>
      </c>
      <c r="F2788" t="s">
        <v>205</v>
      </c>
      <c r="G2788" t="s">
        <v>1788</v>
      </c>
      <c r="N2788" t="s">
        <v>4584</v>
      </c>
      <c r="O2788" t="s">
        <v>12</v>
      </c>
      <c r="P2788" t="s">
        <v>13</v>
      </c>
      <c r="Q2788" t="s">
        <v>14</v>
      </c>
      <c r="R2788" s="3">
        <f t="shared" si="156"/>
        <v>16</v>
      </c>
      <c r="S2788">
        <v>16000000</v>
      </c>
      <c r="T2788">
        <v>2002</v>
      </c>
      <c r="U2788">
        <v>6.6</v>
      </c>
      <c r="V2788" s="3">
        <f t="shared" si="157"/>
        <v>-11.160617</v>
      </c>
      <c r="W2788" s="3"/>
    </row>
    <row r="2789" spans="1:23" x14ac:dyDescent="0.3">
      <c r="A2789" t="s">
        <v>9</v>
      </c>
      <c r="B2789" t="s">
        <v>821</v>
      </c>
      <c r="C2789">
        <v>97</v>
      </c>
      <c r="D2789">
        <v>16779636</v>
      </c>
      <c r="E2789" s="3">
        <f t="shared" si="155"/>
        <v>16.779636</v>
      </c>
      <c r="F2789" t="s">
        <v>356</v>
      </c>
      <c r="G2789" t="s">
        <v>620</v>
      </c>
      <c r="H2789" t="s">
        <v>918</v>
      </c>
      <c r="N2789" t="s">
        <v>4585</v>
      </c>
      <c r="O2789" t="s">
        <v>12</v>
      </c>
      <c r="P2789" t="s">
        <v>13</v>
      </c>
      <c r="Q2789" t="s">
        <v>90</v>
      </c>
      <c r="R2789" s="3">
        <f t="shared" si="156"/>
        <v>28</v>
      </c>
      <c r="S2789">
        <v>28000000</v>
      </c>
      <c r="T2789">
        <v>2000</v>
      </c>
      <c r="U2789">
        <v>4.8</v>
      </c>
      <c r="V2789" s="3">
        <f t="shared" si="157"/>
        <v>-11.220364</v>
      </c>
      <c r="W2789" s="3"/>
    </row>
    <row r="2790" spans="1:23" x14ac:dyDescent="0.3">
      <c r="A2790" t="s">
        <v>9</v>
      </c>
      <c r="B2790" t="s">
        <v>1217</v>
      </c>
      <c r="C2790">
        <v>99</v>
      </c>
      <c r="D2790">
        <v>1227324</v>
      </c>
      <c r="E2790" s="3">
        <f t="shared" si="155"/>
        <v>1.2273240000000001</v>
      </c>
      <c r="F2790" t="s">
        <v>1792</v>
      </c>
      <c r="G2790" t="s">
        <v>356</v>
      </c>
      <c r="N2790" t="s">
        <v>4586</v>
      </c>
      <c r="O2790" t="s">
        <v>12</v>
      </c>
      <c r="P2790" t="s">
        <v>13</v>
      </c>
      <c r="Q2790" t="s">
        <v>90</v>
      </c>
      <c r="R2790" s="3">
        <f t="shared" si="156"/>
        <v>12.5</v>
      </c>
      <c r="S2790">
        <v>12500000</v>
      </c>
      <c r="T2790">
        <v>1996</v>
      </c>
      <c r="U2790">
        <v>6.6</v>
      </c>
      <c r="V2790" s="3">
        <f t="shared" si="157"/>
        <v>-11.272676000000001</v>
      </c>
      <c r="W2790" s="3"/>
    </row>
    <row r="2791" spans="1:23" x14ac:dyDescent="0.3">
      <c r="A2791" t="s">
        <v>9</v>
      </c>
      <c r="B2791" t="s">
        <v>793</v>
      </c>
      <c r="C2791">
        <v>140</v>
      </c>
      <c r="D2791">
        <v>13651662</v>
      </c>
      <c r="E2791" s="3">
        <f t="shared" si="155"/>
        <v>13.651662</v>
      </c>
      <c r="F2791" t="s">
        <v>356</v>
      </c>
      <c r="G2791" t="s">
        <v>1797</v>
      </c>
      <c r="N2791" t="s">
        <v>4587</v>
      </c>
      <c r="O2791" t="s">
        <v>12</v>
      </c>
      <c r="P2791" t="s">
        <v>13</v>
      </c>
      <c r="Q2791" t="s">
        <v>14</v>
      </c>
      <c r="R2791" s="3">
        <f t="shared" si="156"/>
        <v>25</v>
      </c>
      <c r="S2791">
        <v>25000000</v>
      </c>
      <c r="T2791">
        <v>2011</v>
      </c>
      <c r="U2791">
        <v>8.1999999999999993</v>
      </c>
      <c r="V2791" s="3">
        <f t="shared" si="157"/>
        <v>-11.348338</v>
      </c>
      <c r="W2791" s="3"/>
    </row>
    <row r="2792" spans="1:23" x14ac:dyDescent="0.3">
      <c r="A2792" t="s">
        <v>9</v>
      </c>
      <c r="B2792" t="s">
        <v>930</v>
      </c>
      <c r="C2792">
        <v>125</v>
      </c>
      <c r="D2792">
        <v>8047690</v>
      </c>
      <c r="E2792" s="3">
        <f t="shared" si="155"/>
        <v>8.0476899999999993</v>
      </c>
      <c r="F2792" t="s">
        <v>356</v>
      </c>
      <c r="G2792" t="s">
        <v>1788</v>
      </c>
      <c r="N2792" t="s">
        <v>4588</v>
      </c>
      <c r="O2792" t="s">
        <v>238</v>
      </c>
      <c r="P2792" t="s">
        <v>125</v>
      </c>
      <c r="Q2792" t="s">
        <v>14</v>
      </c>
      <c r="R2792" s="3">
        <f t="shared" si="156"/>
        <v>19.399999999999999</v>
      </c>
      <c r="S2792">
        <v>19400000</v>
      </c>
      <c r="T2792">
        <v>2006</v>
      </c>
      <c r="U2792">
        <v>7.5</v>
      </c>
      <c r="V2792" s="3">
        <f t="shared" si="157"/>
        <v>-11.352309999999999</v>
      </c>
      <c r="W2792" s="3"/>
    </row>
    <row r="2793" spans="1:23" x14ac:dyDescent="0.3">
      <c r="A2793" t="s">
        <v>9</v>
      </c>
      <c r="B2793" t="s">
        <v>1147</v>
      </c>
      <c r="C2793">
        <v>86</v>
      </c>
      <c r="D2793">
        <v>13751</v>
      </c>
      <c r="E2793" s="3">
        <f t="shared" si="155"/>
        <v>1.3750999999999999E-2</v>
      </c>
      <c r="F2793" t="s">
        <v>356</v>
      </c>
      <c r="G2793" t="s">
        <v>1789</v>
      </c>
      <c r="N2793" t="s">
        <v>4589</v>
      </c>
      <c r="O2793" t="s">
        <v>12</v>
      </c>
      <c r="P2793" t="s">
        <v>63</v>
      </c>
      <c r="Q2793" t="s">
        <v>24</v>
      </c>
      <c r="R2793" s="3">
        <f t="shared" si="156"/>
        <v>11.4</v>
      </c>
      <c r="S2793">
        <v>11400000</v>
      </c>
      <c r="T2793">
        <v>2006</v>
      </c>
      <c r="U2793">
        <v>6.6</v>
      </c>
      <c r="V2793" s="3">
        <f t="shared" si="157"/>
        <v>-11.386249000000001</v>
      </c>
      <c r="W2793" s="3"/>
    </row>
    <row r="2794" spans="1:23" x14ac:dyDescent="0.3">
      <c r="A2794" t="s">
        <v>9</v>
      </c>
      <c r="B2794" t="s">
        <v>529</v>
      </c>
      <c r="C2794">
        <v>101</v>
      </c>
      <c r="D2794">
        <v>38590500</v>
      </c>
      <c r="E2794" s="3">
        <f t="shared" si="155"/>
        <v>38.590499999999999</v>
      </c>
      <c r="F2794" t="s">
        <v>171</v>
      </c>
      <c r="G2794" t="s">
        <v>134</v>
      </c>
      <c r="H2794" t="s">
        <v>918</v>
      </c>
      <c r="N2794" t="s">
        <v>4590</v>
      </c>
      <c r="O2794" t="s">
        <v>12</v>
      </c>
      <c r="P2794" t="s">
        <v>13</v>
      </c>
      <c r="Q2794" t="s">
        <v>90</v>
      </c>
      <c r="R2794" s="3">
        <f t="shared" si="156"/>
        <v>50</v>
      </c>
      <c r="S2794">
        <v>50000000</v>
      </c>
      <c r="T2794">
        <v>1994</v>
      </c>
      <c r="U2794">
        <v>4.4000000000000004</v>
      </c>
      <c r="V2794" s="3">
        <f t="shared" si="157"/>
        <v>-11.409500000000001</v>
      </c>
      <c r="W2794" s="3"/>
    </row>
    <row r="2795" spans="1:23" x14ac:dyDescent="0.3">
      <c r="A2795" t="s">
        <v>111</v>
      </c>
      <c r="B2795" t="s">
        <v>1222</v>
      </c>
      <c r="C2795">
        <v>118</v>
      </c>
      <c r="D2795">
        <v>1089445</v>
      </c>
      <c r="E2795" s="3">
        <f t="shared" si="155"/>
        <v>1.089445</v>
      </c>
      <c r="F2795" t="s">
        <v>205</v>
      </c>
      <c r="G2795" t="s">
        <v>356</v>
      </c>
      <c r="H2795" t="s">
        <v>1789</v>
      </c>
      <c r="I2795" t="s">
        <v>1797</v>
      </c>
      <c r="N2795" t="s">
        <v>4591</v>
      </c>
      <c r="O2795" t="s">
        <v>12</v>
      </c>
      <c r="P2795" t="s">
        <v>49</v>
      </c>
      <c r="Q2795" t="s">
        <v>24</v>
      </c>
      <c r="R2795" s="3">
        <f t="shared" si="156"/>
        <v>12.5</v>
      </c>
      <c r="S2795">
        <v>12500000</v>
      </c>
      <c r="T2795">
        <v>2009</v>
      </c>
      <c r="U2795">
        <v>7</v>
      </c>
      <c r="V2795" s="3">
        <f t="shared" si="157"/>
        <v>-11.410555</v>
      </c>
      <c r="W2795" s="3"/>
    </row>
    <row r="2796" spans="1:23" x14ac:dyDescent="0.3">
      <c r="A2796" t="s">
        <v>9</v>
      </c>
      <c r="B2796" t="s">
        <v>1143</v>
      </c>
      <c r="C2796">
        <v>97</v>
      </c>
      <c r="D2796">
        <v>8586376</v>
      </c>
      <c r="E2796" s="3">
        <f t="shared" si="155"/>
        <v>8.5863759999999996</v>
      </c>
      <c r="F2796" t="s">
        <v>205</v>
      </c>
      <c r="N2796" t="s">
        <v>4592</v>
      </c>
      <c r="O2796" t="s">
        <v>12</v>
      </c>
      <c r="P2796" t="s">
        <v>13</v>
      </c>
      <c r="Q2796" t="s">
        <v>90</v>
      </c>
      <c r="R2796" s="3">
        <f t="shared" si="156"/>
        <v>20</v>
      </c>
      <c r="S2796">
        <v>20000000</v>
      </c>
      <c r="T2796">
        <v>2002</v>
      </c>
      <c r="U2796">
        <v>4.9000000000000004</v>
      </c>
      <c r="V2796" s="3">
        <f t="shared" si="157"/>
        <v>-11.413624</v>
      </c>
      <c r="W2796" s="3"/>
    </row>
    <row r="2797" spans="1:23" x14ac:dyDescent="0.3">
      <c r="A2797" t="s">
        <v>9</v>
      </c>
      <c r="B2797" t="s">
        <v>501</v>
      </c>
      <c r="C2797">
        <v>111</v>
      </c>
      <c r="D2797">
        <v>548934</v>
      </c>
      <c r="E2797" s="3">
        <f t="shared" si="155"/>
        <v>0.54893400000000003</v>
      </c>
      <c r="F2797" t="s">
        <v>356</v>
      </c>
      <c r="G2797" t="s">
        <v>1796</v>
      </c>
      <c r="H2797" t="s">
        <v>1788</v>
      </c>
      <c r="N2797" t="s">
        <v>4593</v>
      </c>
      <c r="O2797" t="s">
        <v>12</v>
      </c>
      <c r="P2797" t="s">
        <v>743</v>
      </c>
      <c r="Q2797" t="s">
        <v>14</v>
      </c>
      <c r="R2797" s="3">
        <f t="shared" si="156"/>
        <v>12</v>
      </c>
      <c r="S2797">
        <v>12000000</v>
      </c>
      <c r="T2797">
        <v>2009</v>
      </c>
      <c r="U2797">
        <v>6.8</v>
      </c>
      <c r="V2797" s="3">
        <f t="shared" si="157"/>
        <v>-11.451066000000001</v>
      </c>
      <c r="W2797" s="3"/>
    </row>
    <row r="2798" spans="1:23" x14ac:dyDescent="0.3">
      <c r="A2798" t="s">
        <v>9</v>
      </c>
      <c r="B2798" t="s">
        <v>462</v>
      </c>
      <c r="C2798">
        <v>90</v>
      </c>
      <c r="D2798">
        <v>28535768</v>
      </c>
      <c r="E2798" s="3">
        <f t="shared" si="155"/>
        <v>28.535768000000001</v>
      </c>
      <c r="F2798" t="s">
        <v>205</v>
      </c>
      <c r="N2798" t="s">
        <v>4594</v>
      </c>
      <c r="O2798" t="s">
        <v>12</v>
      </c>
      <c r="P2798" t="s">
        <v>13</v>
      </c>
      <c r="Q2798" t="s">
        <v>14</v>
      </c>
      <c r="R2798" s="3">
        <f t="shared" si="156"/>
        <v>40</v>
      </c>
      <c r="S2798">
        <v>40000000</v>
      </c>
      <c r="T2798">
        <v>1999</v>
      </c>
      <c r="U2798">
        <v>5.3</v>
      </c>
      <c r="V2798" s="3">
        <f t="shared" si="157"/>
        <v>-11.464231999999999</v>
      </c>
      <c r="W2798" s="3"/>
    </row>
    <row r="2799" spans="1:23" x14ac:dyDescent="0.3">
      <c r="A2799" t="s">
        <v>9</v>
      </c>
      <c r="B2799" t="s">
        <v>154</v>
      </c>
      <c r="C2799">
        <v>123</v>
      </c>
      <c r="D2799">
        <v>108521835</v>
      </c>
      <c r="E2799" s="3">
        <f t="shared" si="155"/>
        <v>108.521835</v>
      </c>
      <c r="F2799" t="s">
        <v>171</v>
      </c>
      <c r="G2799" t="s">
        <v>918</v>
      </c>
      <c r="N2799" t="s">
        <v>4595</v>
      </c>
      <c r="O2799" t="s">
        <v>12</v>
      </c>
      <c r="P2799" t="s">
        <v>17</v>
      </c>
      <c r="Q2799" t="s">
        <v>14</v>
      </c>
      <c r="R2799" s="3">
        <f t="shared" si="156"/>
        <v>120</v>
      </c>
      <c r="S2799">
        <v>120000000</v>
      </c>
      <c r="T2799">
        <v>2016</v>
      </c>
      <c r="U2799">
        <v>7.1</v>
      </c>
      <c r="V2799" s="3">
        <f t="shared" si="157"/>
        <v>-11.478165000000004</v>
      </c>
      <c r="W2799" s="3"/>
    </row>
    <row r="2800" spans="1:23" x14ac:dyDescent="0.3">
      <c r="A2800" t="s">
        <v>9</v>
      </c>
      <c r="B2800" t="s">
        <v>910</v>
      </c>
      <c r="C2800">
        <v>94</v>
      </c>
      <c r="D2800">
        <v>11508423</v>
      </c>
      <c r="E2800" s="3">
        <f t="shared" si="155"/>
        <v>11.508423000000001</v>
      </c>
      <c r="F2800" t="s">
        <v>1793</v>
      </c>
      <c r="G2800" t="s">
        <v>205</v>
      </c>
      <c r="H2800" t="s">
        <v>356</v>
      </c>
      <c r="I2800" t="s">
        <v>1789</v>
      </c>
      <c r="J2800" t="s">
        <v>1797</v>
      </c>
      <c r="N2800" t="s">
        <v>4596</v>
      </c>
      <c r="O2800" t="s">
        <v>12</v>
      </c>
      <c r="P2800" t="s">
        <v>13</v>
      </c>
      <c r="Q2800" t="s">
        <v>24</v>
      </c>
      <c r="R2800" s="3">
        <f t="shared" si="156"/>
        <v>23</v>
      </c>
      <c r="S2800">
        <v>23000000</v>
      </c>
      <c r="T2800">
        <v>2008</v>
      </c>
      <c r="U2800">
        <v>5.0999999999999996</v>
      </c>
      <c r="V2800" s="3">
        <f t="shared" si="157"/>
        <v>-11.491576999999999</v>
      </c>
      <c r="W2800" s="3"/>
    </row>
    <row r="2801" spans="1:23" x14ac:dyDescent="0.3">
      <c r="A2801" t="s">
        <v>9</v>
      </c>
      <c r="B2801" t="s">
        <v>786</v>
      </c>
      <c r="C2801">
        <v>94</v>
      </c>
      <c r="D2801">
        <v>18500966</v>
      </c>
      <c r="E2801" s="3">
        <f t="shared" si="155"/>
        <v>18.500965999999998</v>
      </c>
      <c r="F2801" t="s">
        <v>171</v>
      </c>
      <c r="G2801" t="s">
        <v>620</v>
      </c>
      <c r="H2801" t="s">
        <v>1787</v>
      </c>
      <c r="I2801" t="s">
        <v>918</v>
      </c>
      <c r="N2801" t="s">
        <v>4597</v>
      </c>
      <c r="O2801" t="s">
        <v>12</v>
      </c>
      <c r="P2801" t="s">
        <v>13</v>
      </c>
      <c r="Q2801" t="s">
        <v>14</v>
      </c>
      <c r="R2801" s="3">
        <f t="shared" si="156"/>
        <v>30</v>
      </c>
      <c r="S2801">
        <v>30000000</v>
      </c>
      <c r="T2801">
        <v>2006</v>
      </c>
      <c r="U2801">
        <v>4.4000000000000004</v>
      </c>
      <c r="V2801" s="3">
        <f t="shared" si="157"/>
        <v>-11.499034000000002</v>
      </c>
      <c r="W2801" s="3"/>
    </row>
    <row r="2802" spans="1:23" x14ac:dyDescent="0.3">
      <c r="A2802" t="s">
        <v>9</v>
      </c>
      <c r="B2802" t="s">
        <v>972</v>
      </c>
      <c r="C2802">
        <v>98</v>
      </c>
      <c r="D2802">
        <v>8500000</v>
      </c>
      <c r="E2802" s="3">
        <f t="shared" si="155"/>
        <v>8.5</v>
      </c>
      <c r="F2802" t="s">
        <v>205</v>
      </c>
      <c r="N2802" t="s">
        <v>4598</v>
      </c>
      <c r="O2802" t="s">
        <v>12</v>
      </c>
      <c r="P2802" t="s">
        <v>13</v>
      </c>
      <c r="Q2802" t="s">
        <v>24</v>
      </c>
      <c r="R2802" s="3">
        <f t="shared" si="156"/>
        <v>20</v>
      </c>
      <c r="S2802">
        <v>20000000</v>
      </c>
      <c r="T2802">
        <v>1981</v>
      </c>
      <c r="U2802">
        <v>5.4</v>
      </c>
      <c r="V2802" s="3">
        <f t="shared" si="157"/>
        <v>-11.5</v>
      </c>
      <c r="W2802" s="3"/>
    </row>
    <row r="2803" spans="1:23" x14ac:dyDescent="0.3">
      <c r="A2803" t="s">
        <v>9</v>
      </c>
      <c r="B2803" t="s">
        <v>1089</v>
      </c>
      <c r="C2803">
        <v>139</v>
      </c>
      <c r="D2803">
        <v>2474000</v>
      </c>
      <c r="E2803" s="3">
        <f t="shared" si="155"/>
        <v>2.4740000000000002</v>
      </c>
      <c r="F2803" t="s">
        <v>1793</v>
      </c>
      <c r="G2803" t="s">
        <v>356</v>
      </c>
      <c r="H2803" t="s">
        <v>1794</v>
      </c>
      <c r="I2803" t="s">
        <v>1788</v>
      </c>
      <c r="N2803" t="s">
        <v>4599</v>
      </c>
      <c r="O2803" t="s">
        <v>12</v>
      </c>
      <c r="P2803" t="s">
        <v>184</v>
      </c>
      <c r="Q2803" t="s">
        <v>14</v>
      </c>
      <c r="R2803" s="3">
        <f t="shared" si="156"/>
        <v>14</v>
      </c>
      <c r="S2803">
        <v>14000000</v>
      </c>
      <c r="T2803">
        <v>1995</v>
      </c>
      <c r="U2803">
        <v>5.7</v>
      </c>
      <c r="V2803" s="3">
        <f t="shared" si="157"/>
        <v>-11.526</v>
      </c>
      <c r="W2803" s="3"/>
    </row>
    <row r="2804" spans="1:23" x14ac:dyDescent="0.3">
      <c r="A2804" t="s">
        <v>9</v>
      </c>
      <c r="B2804" t="s">
        <v>433</v>
      </c>
      <c r="C2804">
        <v>110</v>
      </c>
      <c r="D2804">
        <v>14469428</v>
      </c>
      <c r="E2804" s="3">
        <f t="shared" si="155"/>
        <v>14.469428000000001</v>
      </c>
      <c r="F2804" t="s">
        <v>205</v>
      </c>
      <c r="G2804" t="s">
        <v>1788</v>
      </c>
      <c r="N2804" t="s">
        <v>4600</v>
      </c>
      <c r="O2804" t="s">
        <v>12</v>
      </c>
      <c r="P2804" t="s">
        <v>13</v>
      </c>
      <c r="Q2804" t="s">
        <v>14</v>
      </c>
      <c r="R2804" s="3">
        <f t="shared" si="156"/>
        <v>26</v>
      </c>
      <c r="S2804">
        <v>26000000</v>
      </c>
      <c r="T2804">
        <v>2004</v>
      </c>
      <c r="U2804">
        <v>5.2</v>
      </c>
      <c r="V2804" s="3">
        <f t="shared" si="157"/>
        <v>-11.530571999999999</v>
      </c>
      <c r="W2804" s="3"/>
    </row>
    <row r="2805" spans="1:23" x14ac:dyDescent="0.3">
      <c r="A2805" t="s">
        <v>111</v>
      </c>
      <c r="B2805" t="s">
        <v>325</v>
      </c>
      <c r="C2805">
        <v>110</v>
      </c>
      <c r="D2805">
        <v>66462600</v>
      </c>
      <c r="E2805" s="3">
        <f t="shared" si="155"/>
        <v>66.462599999999995</v>
      </c>
      <c r="F2805" t="s">
        <v>171</v>
      </c>
      <c r="G2805" t="s">
        <v>134</v>
      </c>
      <c r="H2805" t="s">
        <v>1786</v>
      </c>
      <c r="I2805" t="s">
        <v>1787</v>
      </c>
      <c r="N2805" t="s">
        <v>4601</v>
      </c>
      <c r="O2805" t="s">
        <v>12</v>
      </c>
      <c r="P2805" t="s">
        <v>13</v>
      </c>
      <c r="Q2805" t="s">
        <v>14</v>
      </c>
      <c r="R2805" s="3">
        <f t="shared" si="156"/>
        <v>78</v>
      </c>
      <c r="S2805">
        <v>78000000</v>
      </c>
      <c r="T2805">
        <v>2003</v>
      </c>
      <c r="U2805">
        <v>5.8</v>
      </c>
      <c r="V2805" s="3">
        <f t="shared" si="157"/>
        <v>-11.537400000000005</v>
      </c>
      <c r="W2805" s="3"/>
    </row>
    <row r="2806" spans="1:23" x14ac:dyDescent="0.3">
      <c r="A2806" t="s">
        <v>9</v>
      </c>
      <c r="B2806" t="s">
        <v>416</v>
      </c>
      <c r="C2806">
        <v>107</v>
      </c>
      <c r="D2806">
        <v>12372410</v>
      </c>
      <c r="E2806" s="3">
        <f t="shared" si="155"/>
        <v>12.37241</v>
      </c>
      <c r="F2806" t="s">
        <v>205</v>
      </c>
      <c r="G2806" t="s">
        <v>1797</v>
      </c>
      <c r="N2806" t="s">
        <v>4602</v>
      </c>
      <c r="O2806" t="s">
        <v>12</v>
      </c>
      <c r="P2806" t="s">
        <v>13</v>
      </c>
      <c r="Q2806" t="s">
        <v>14</v>
      </c>
      <c r="R2806" s="3">
        <f t="shared" si="156"/>
        <v>24</v>
      </c>
      <c r="S2806">
        <v>24000000</v>
      </c>
      <c r="T2806">
        <v>2000</v>
      </c>
      <c r="U2806">
        <v>5.3</v>
      </c>
      <c r="V2806" s="3">
        <f t="shared" si="157"/>
        <v>-11.62759</v>
      </c>
      <c r="W2806" s="3"/>
    </row>
    <row r="2807" spans="1:23" x14ac:dyDescent="0.3">
      <c r="A2807" t="s">
        <v>9</v>
      </c>
      <c r="B2807" t="s">
        <v>1320</v>
      </c>
      <c r="C2807">
        <v>85</v>
      </c>
      <c r="D2807">
        <v>4356743</v>
      </c>
      <c r="E2807" s="3">
        <f t="shared" si="155"/>
        <v>4.3567429999999998</v>
      </c>
      <c r="F2807" t="s">
        <v>205</v>
      </c>
      <c r="G2807" t="s">
        <v>1789</v>
      </c>
      <c r="H2807" t="s">
        <v>1788</v>
      </c>
      <c r="N2807" t="s">
        <v>4603</v>
      </c>
      <c r="O2807" t="s">
        <v>12</v>
      </c>
      <c r="P2807" t="s">
        <v>13</v>
      </c>
      <c r="Q2807" t="s">
        <v>24</v>
      </c>
      <c r="R2807" s="3">
        <f t="shared" si="156"/>
        <v>16</v>
      </c>
      <c r="S2807">
        <v>16000000</v>
      </c>
      <c r="T2807">
        <v>2001</v>
      </c>
      <c r="U2807">
        <v>4.0999999999999996</v>
      </c>
      <c r="V2807" s="3">
        <f t="shared" si="157"/>
        <v>-11.643257</v>
      </c>
      <c r="W2807" s="3"/>
    </row>
    <row r="2808" spans="1:23" x14ac:dyDescent="0.3">
      <c r="A2808" t="s">
        <v>9</v>
      </c>
      <c r="B2808" t="s">
        <v>41</v>
      </c>
      <c r="C2808">
        <v>86</v>
      </c>
      <c r="D2808">
        <v>333976</v>
      </c>
      <c r="E2808" s="3">
        <f t="shared" si="155"/>
        <v>0.333976</v>
      </c>
      <c r="F2808" t="s">
        <v>205</v>
      </c>
      <c r="G2808" t="s">
        <v>1792</v>
      </c>
      <c r="N2808" t="s">
        <v>4604</v>
      </c>
      <c r="O2808" t="s">
        <v>12</v>
      </c>
      <c r="P2808" t="s">
        <v>13</v>
      </c>
      <c r="Q2808" t="s">
        <v>90</v>
      </c>
      <c r="R2808" s="3">
        <f t="shared" si="156"/>
        <v>12</v>
      </c>
      <c r="S2808">
        <v>12000000</v>
      </c>
      <c r="T2808">
        <v>2002</v>
      </c>
      <c r="U2808">
        <v>6.4</v>
      </c>
      <c r="V2808" s="3">
        <f t="shared" si="157"/>
        <v>-11.666024</v>
      </c>
      <c r="W2808" s="3"/>
    </row>
    <row r="2809" spans="1:23" x14ac:dyDescent="0.3">
      <c r="A2809" t="s">
        <v>9</v>
      </c>
      <c r="B2809" t="s">
        <v>1221</v>
      </c>
      <c r="C2809">
        <v>148</v>
      </c>
      <c r="D2809">
        <v>1110186</v>
      </c>
      <c r="E2809" s="3">
        <f t="shared" si="155"/>
        <v>1.1101859999999999</v>
      </c>
      <c r="F2809" t="s">
        <v>171</v>
      </c>
      <c r="G2809" t="s">
        <v>356</v>
      </c>
      <c r="H2809" t="s">
        <v>1795</v>
      </c>
      <c r="N2809" t="s">
        <v>4605</v>
      </c>
      <c r="O2809" t="s">
        <v>1100</v>
      </c>
      <c r="P2809" t="s">
        <v>563</v>
      </c>
      <c r="Q2809" t="s">
        <v>90</v>
      </c>
      <c r="R2809" s="3">
        <f t="shared" si="156"/>
        <v>12.8</v>
      </c>
      <c r="S2809">
        <v>12800000</v>
      </c>
      <c r="T2809">
        <v>2004</v>
      </c>
      <c r="U2809">
        <v>8.1</v>
      </c>
      <c r="V2809" s="3">
        <f t="shared" si="157"/>
        <v>-11.689814</v>
      </c>
      <c r="W2809" s="3"/>
    </row>
    <row r="2810" spans="1:23" x14ac:dyDescent="0.3">
      <c r="A2810" t="s">
        <v>9</v>
      </c>
      <c r="B2810" t="s">
        <v>376</v>
      </c>
      <c r="C2810">
        <v>106</v>
      </c>
      <c r="D2810">
        <v>18298649</v>
      </c>
      <c r="E2810" s="3">
        <f t="shared" si="155"/>
        <v>18.298649000000001</v>
      </c>
      <c r="F2810" t="s">
        <v>205</v>
      </c>
      <c r="G2810" t="s">
        <v>620</v>
      </c>
      <c r="N2810" t="s">
        <v>4606</v>
      </c>
      <c r="O2810" t="s">
        <v>12</v>
      </c>
      <c r="P2810" t="s">
        <v>13</v>
      </c>
      <c r="Q2810" t="s">
        <v>90</v>
      </c>
      <c r="R2810" s="3">
        <f t="shared" si="156"/>
        <v>30</v>
      </c>
      <c r="S2810">
        <v>30000000</v>
      </c>
      <c r="T2810">
        <v>2011</v>
      </c>
      <c r="U2810">
        <v>6.4</v>
      </c>
      <c r="V2810" s="3">
        <f t="shared" si="157"/>
        <v>-11.701350999999999</v>
      </c>
      <c r="W2810" s="3"/>
    </row>
    <row r="2811" spans="1:23" x14ac:dyDescent="0.3">
      <c r="A2811" t="s">
        <v>111</v>
      </c>
      <c r="B2811" t="s">
        <v>666</v>
      </c>
      <c r="C2811">
        <v>129</v>
      </c>
      <c r="D2811">
        <v>261481</v>
      </c>
      <c r="E2811" s="3">
        <f t="shared" si="155"/>
        <v>0.26148100000000002</v>
      </c>
      <c r="F2811" t="s">
        <v>356</v>
      </c>
      <c r="G2811" t="s">
        <v>1788</v>
      </c>
      <c r="H2811" t="s">
        <v>1787</v>
      </c>
      <c r="N2811" t="s">
        <v>4607</v>
      </c>
      <c r="O2811" t="s">
        <v>689</v>
      </c>
      <c r="P2811" t="s">
        <v>397</v>
      </c>
      <c r="Q2811" t="s">
        <v>90</v>
      </c>
      <c r="R2811" s="3">
        <f t="shared" si="156"/>
        <v>12</v>
      </c>
      <c r="S2811">
        <v>12000000</v>
      </c>
      <c r="T2811">
        <v>2004</v>
      </c>
      <c r="U2811">
        <v>7.5</v>
      </c>
      <c r="V2811" s="3">
        <f t="shared" si="157"/>
        <v>-11.738519</v>
      </c>
      <c r="W2811" s="3"/>
    </row>
    <row r="2812" spans="1:23" x14ac:dyDescent="0.3">
      <c r="A2812" t="s">
        <v>9</v>
      </c>
      <c r="B2812" t="s">
        <v>174</v>
      </c>
      <c r="C2812">
        <v>114</v>
      </c>
      <c r="D2812">
        <v>18252684</v>
      </c>
      <c r="E2812" s="3">
        <f t="shared" si="155"/>
        <v>18.252683999999999</v>
      </c>
      <c r="F2812" t="s">
        <v>205</v>
      </c>
      <c r="G2812" t="s">
        <v>356</v>
      </c>
      <c r="H2812" t="s">
        <v>1789</v>
      </c>
      <c r="N2812" t="s">
        <v>4608</v>
      </c>
      <c r="O2812" t="s">
        <v>12</v>
      </c>
      <c r="P2812" t="s">
        <v>13</v>
      </c>
      <c r="Q2812" t="s">
        <v>24</v>
      </c>
      <c r="R2812" s="3">
        <f t="shared" si="156"/>
        <v>30</v>
      </c>
      <c r="S2812">
        <v>30000000</v>
      </c>
      <c r="T2812">
        <v>1998</v>
      </c>
      <c r="U2812">
        <v>6.9</v>
      </c>
      <c r="V2812" s="3">
        <f t="shared" si="157"/>
        <v>-11.747316000000001</v>
      </c>
      <c r="W2812" s="3"/>
    </row>
    <row r="2813" spans="1:23" x14ac:dyDescent="0.3">
      <c r="A2813" t="s">
        <v>9</v>
      </c>
      <c r="B2813" t="s">
        <v>396</v>
      </c>
      <c r="C2813">
        <v>121</v>
      </c>
      <c r="D2813">
        <v>43247140</v>
      </c>
      <c r="E2813" s="3">
        <f t="shared" si="155"/>
        <v>43.247140000000002</v>
      </c>
      <c r="F2813" t="s">
        <v>134</v>
      </c>
      <c r="G2813" t="s">
        <v>1793</v>
      </c>
      <c r="H2813" t="s">
        <v>356</v>
      </c>
      <c r="I2813" t="s">
        <v>1794</v>
      </c>
      <c r="J2813" t="s">
        <v>1797</v>
      </c>
      <c r="K2813" t="s">
        <v>918</v>
      </c>
      <c r="N2813" t="s">
        <v>4609</v>
      </c>
      <c r="O2813" t="s">
        <v>12</v>
      </c>
      <c r="P2813" t="s">
        <v>17</v>
      </c>
      <c r="Q2813" t="s">
        <v>14</v>
      </c>
      <c r="R2813" s="3">
        <f t="shared" si="156"/>
        <v>55</v>
      </c>
      <c r="S2813">
        <v>55000000</v>
      </c>
      <c r="T2813">
        <v>2015</v>
      </c>
      <c r="U2813">
        <v>7.1</v>
      </c>
      <c r="V2813" s="3">
        <f t="shared" si="157"/>
        <v>-11.752859999999998</v>
      </c>
      <c r="W2813" s="3"/>
    </row>
    <row r="2814" spans="1:23" x14ac:dyDescent="0.3">
      <c r="A2814" t="s">
        <v>9</v>
      </c>
      <c r="B2814" t="s">
        <v>1256</v>
      </c>
      <c r="C2814">
        <v>120</v>
      </c>
      <c r="D2814">
        <v>214202</v>
      </c>
      <c r="E2814" s="3">
        <f t="shared" si="155"/>
        <v>0.214202</v>
      </c>
      <c r="F2814" t="s">
        <v>1792</v>
      </c>
      <c r="G2814" t="s">
        <v>356</v>
      </c>
      <c r="H2814" t="s">
        <v>918</v>
      </c>
      <c r="N2814" t="s">
        <v>4610</v>
      </c>
      <c r="O2814" t="s">
        <v>12</v>
      </c>
      <c r="P2814" t="s">
        <v>113</v>
      </c>
      <c r="Q2814" t="s">
        <v>90</v>
      </c>
      <c r="R2814" s="3">
        <f t="shared" si="156"/>
        <v>12</v>
      </c>
      <c r="S2814">
        <v>12000000</v>
      </c>
      <c r="T2814">
        <v>2007</v>
      </c>
      <c r="U2814">
        <v>7.5</v>
      </c>
      <c r="V2814" s="3">
        <f t="shared" si="157"/>
        <v>-11.785798</v>
      </c>
      <c r="W2814" s="3"/>
    </row>
    <row r="2815" spans="1:23" x14ac:dyDescent="0.3">
      <c r="A2815" t="s">
        <v>9</v>
      </c>
      <c r="B2815" t="s">
        <v>15</v>
      </c>
      <c r="C2815">
        <v>107</v>
      </c>
      <c r="D2815">
        <v>123207194</v>
      </c>
      <c r="E2815" s="3">
        <f t="shared" si="155"/>
        <v>123.207194</v>
      </c>
      <c r="F2815" t="s">
        <v>134</v>
      </c>
      <c r="G2815" t="s">
        <v>1790</v>
      </c>
      <c r="H2815" t="s">
        <v>205</v>
      </c>
      <c r="I2815" t="s">
        <v>1789</v>
      </c>
      <c r="J2815" t="s">
        <v>1304</v>
      </c>
      <c r="N2815" t="s">
        <v>4611</v>
      </c>
      <c r="O2815" t="s">
        <v>12</v>
      </c>
      <c r="P2815" t="s">
        <v>13</v>
      </c>
      <c r="Q2815" t="s">
        <v>24</v>
      </c>
      <c r="R2815" s="3">
        <f t="shared" si="156"/>
        <v>135</v>
      </c>
      <c r="S2815">
        <v>135000000</v>
      </c>
      <c r="T2815">
        <v>2011</v>
      </c>
      <c r="U2815">
        <v>7.2</v>
      </c>
      <c r="V2815" s="3">
        <f t="shared" si="157"/>
        <v>-11.792805999999999</v>
      </c>
      <c r="W2815" s="3"/>
    </row>
    <row r="2816" spans="1:23" x14ac:dyDescent="0.3">
      <c r="A2816" t="s">
        <v>9</v>
      </c>
      <c r="B2816" t="s">
        <v>1259</v>
      </c>
      <c r="C2816">
        <v>110</v>
      </c>
      <c r="D2816">
        <v>175370</v>
      </c>
      <c r="E2816" s="3">
        <f t="shared" si="155"/>
        <v>0.17537</v>
      </c>
      <c r="F2816" t="s">
        <v>205</v>
      </c>
      <c r="N2816" t="s">
        <v>4612</v>
      </c>
      <c r="O2816" t="s">
        <v>12</v>
      </c>
      <c r="P2816" t="s">
        <v>13</v>
      </c>
      <c r="Q2816" t="s">
        <v>90</v>
      </c>
      <c r="R2816" s="3">
        <f t="shared" si="156"/>
        <v>12</v>
      </c>
      <c r="S2816">
        <v>12000000</v>
      </c>
      <c r="T2816">
        <v>1999</v>
      </c>
      <c r="U2816">
        <v>4.5999999999999996</v>
      </c>
      <c r="V2816" s="3">
        <f t="shared" si="157"/>
        <v>-11.824630000000001</v>
      </c>
      <c r="W2816" s="3"/>
    </row>
    <row r="2817" spans="1:23" x14ac:dyDescent="0.3">
      <c r="A2817" t="s">
        <v>9</v>
      </c>
      <c r="B2817" t="s">
        <v>902</v>
      </c>
      <c r="C2817">
        <v>125</v>
      </c>
      <c r="D2817">
        <v>1172769</v>
      </c>
      <c r="E2817" s="3">
        <f t="shared" si="155"/>
        <v>1.172769</v>
      </c>
      <c r="F2817" t="s">
        <v>1793</v>
      </c>
      <c r="G2817" t="s">
        <v>205</v>
      </c>
      <c r="H2817" t="s">
        <v>1792</v>
      </c>
      <c r="I2817" t="s">
        <v>356</v>
      </c>
      <c r="N2817" t="s">
        <v>4613</v>
      </c>
      <c r="O2817" t="s">
        <v>12</v>
      </c>
      <c r="P2817" t="s">
        <v>113</v>
      </c>
      <c r="Q2817" t="s">
        <v>90</v>
      </c>
      <c r="R2817" s="3">
        <f t="shared" si="156"/>
        <v>13</v>
      </c>
      <c r="S2817">
        <v>13000000</v>
      </c>
      <c r="T2817">
        <v>2006</v>
      </c>
      <c r="U2817">
        <v>7.1</v>
      </c>
      <c r="V2817" s="3">
        <f t="shared" si="157"/>
        <v>-11.827230999999999</v>
      </c>
      <c r="W2817" s="3"/>
    </row>
    <row r="2818" spans="1:23" x14ac:dyDescent="0.3">
      <c r="A2818" t="s">
        <v>9</v>
      </c>
      <c r="B2818" t="s">
        <v>169</v>
      </c>
      <c r="C2818">
        <v>135</v>
      </c>
      <c r="D2818">
        <v>113165635</v>
      </c>
      <c r="E2818" s="3">
        <f t="shared" ref="E2818:E2881" si="158">D2818/1000000</f>
        <v>113.16563499999999</v>
      </c>
      <c r="F2818" t="s">
        <v>171</v>
      </c>
      <c r="G2818" t="s">
        <v>134</v>
      </c>
      <c r="H2818" t="s">
        <v>918</v>
      </c>
      <c r="N2818" t="s">
        <v>4614</v>
      </c>
      <c r="O2818" t="s">
        <v>12</v>
      </c>
      <c r="P2818" t="s">
        <v>13</v>
      </c>
      <c r="Q2818" t="s">
        <v>14</v>
      </c>
      <c r="R2818" s="3">
        <f t="shared" ref="R2818:R2881" si="159">S2818/1000000</f>
        <v>125</v>
      </c>
      <c r="S2818">
        <v>125000000</v>
      </c>
      <c r="T2818">
        <v>2012</v>
      </c>
      <c r="U2818">
        <v>6.7</v>
      </c>
      <c r="V2818" s="3">
        <f t="shared" ref="V2818:V2881" si="160">E2818-R2818</f>
        <v>-11.834365000000005</v>
      </c>
      <c r="W2818" s="3"/>
    </row>
    <row r="2819" spans="1:23" x14ac:dyDescent="0.3">
      <c r="A2819" t="s">
        <v>9</v>
      </c>
      <c r="B2819" t="s">
        <v>214</v>
      </c>
      <c r="C2819">
        <v>107</v>
      </c>
      <c r="D2819">
        <v>7156725</v>
      </c>
      <c r="E2819" s="3">
        <f t="shared" si="158"/>
        <v>7.1567249999999998</v>
      </c>
      <c r="F2819" t="s">
        <v>205</v>
      </c>
      <c r="G2819" t="s">
        <v>1798</v>
      </c>
      <c r="N2819" t="s">
        <v>4615</v>
      </c>
      <c r="O2819" t="s">
        <v>12</v>
      </c>
      <c r="P2819" t="s">
        <v>13</v>
      </c>
      <c r="Q2819" t="s">
        <v>14</v>
      </c>
      <c r="R2819" s="3">
        <f t="shared" si="159"/>
        <v>19</v>
      </c>
      <c r="S2819">
        <v>19000000</v>
      </c>
      <c r="T2819">
        <v>2006</v>
      </c>
      <c r="U2819">
        <v>5.5</v>
      </c>
      <c r="V2819" s="3">
        <f t="shared" si="160"/>
        <v>-11.843275</v>
      </c>
      <c r="W2819" s="3"/>
    </row>
    <row r="2820" spans="1:23" x14ac:dyDescent="0.3">
      <c r="A2820" t="s">
        <v>9</v>
      </c>
      <c r="B2820" t="s">
        <v>903</v>
      </c>
      <c r="C2820">
        <v>118</v>
      </c>
      <c r="D2820">
        <v>1150403</v>
      </c>
      <c r="E2820" s="3">
        <f t="shared" si="158"/>
        <v>1.1504030000000001</v>
      </c>
      <c r="F2820" t="s">
        <v>1793</v>
      </c>
      <c r="G2820" t="s">
        <v>1792</v>
      </c>
      <c r="H2820" t="s">
        <v>356</v>
      </c>
      <c r="N2820" t="s">
        <v>4616</v>
      </c>
      <c r="O2820" t="s">
        <v>12</v>
      </c>
      <c r="P2820" t="s">
        <v>13</v>
      </c>
      <c r="Q2820" t="s">
        <v>90</v>
      </c>
      <c r="R2820" s="3">
        <f t="shared" si="159"/>
        <v>13</v>
      </c>
      <c r="S2820">
        <v>13000000</v>
      </c>
      <c r="T2820">
        <v>2006</v>
      </c>
      <c r="U2820">
        <v>7.1</v>
      </c>
      <c r="V2820" s="3">
        <f t="shared" si="160"/>
        <v>-11.849596999999999</v>
      </c>
      <c r="W2820" s="3"/>
    </row>
    <row r="2821" spans="1:23" x14ac:dyDescent="0.3">
      <c r="A2821" t="s">
        <v>9</v>
      </c>
      <c r="B2821" t="s">
        <v>902</v>
      </c>
      <c r="C2821">
        <v>107</v>
      </c>
      <c r="D2821">
        <v>141853</v>
      </c>
      <c r="E2821" s="3">
        <f t="shared" si="158"/>
        <v>0.14185300000000001</v>
      </c>
      <c r="F2821" t="s">
        <v>205</v>
      </c>
      <c r="G2821" t="s">
        <v>356</v>
      </c>
      <c r="N2821" t="s">
        <v>4617</v>
      </c>
      <c r="O2821" t="s">
        <v>12</v>
      </c>
      <c r="P2821" t="s">
        <v>63</v>
      </c>
      <c r="Q2821" t="s">
        <v>90</v>
      </c>
      <c r="R2821" s="3">
        <f t="shared" si="159"/>
        <v>12</v>
      </c>
      <c r="S2821">
        <v>12000000</v>
      </c>
      <c r="T2821">
        <v>1997</v>
      </c>
      <c r="U2821">
        <v>6</v>
      </c>
      <c r="V2821" s="3">
        <f t="shared" si="160"/>
        <v>-11.858147000000001</v>
      </c>
      <c r="W2821" s="3"/>
    </row>
    <row r="2822" spans="1:23" x14ac:dyDescent="0.3">
      <c r="A2822" t="s">
        <v>111</v>
      </c>
      <c r="B2822" t="s">
        <v>1260</v>
      </c>
      <c r="C2822">
        <v>132</v>
      </c>
      <c r="D2822">
        <v>119922</v>
      </c>
      <c r="E2822" s="3">
        <f t="shared" si="158"/>
        <v>0.119922</v>
      </c>
      <c r="F2822" t="s">
        <v>356</v>
      </c>
      <c r="G2822" t="s">
        <v>1794</v>
      </c>
      <c r="H2822" t="s">
        <v>1795</v>
      </c>
      <c r="N2822" t="s">
        <v>4618</v>
      </c>
      <c r="O2822" t="s">
        <v>238</v>
      </c>
      <c r="P2822" t="s">
        <v>125</v>
      </c>
      <c r="Q2822" t="s">
        <v>90</v>
      </c>
      <c r="R2822" s="3">
        <f t="shared" si="159"/>
        <v>12</v>
      </c>
      <c r="S2822">
        <v>12000000</v>
      </c>
      <c r="T2822">
        <v>2009</v>
      </c>
      <c r="U2822">
        <v>7.7</v>
      </c>
      <c r="V2822" s="3">
        <f t="shared" si="160"/>
        <v>-11.880077999999999</v>
      </c>
      <c r="W2822" s="3"/>
    </row>
    <row r="2823" spans="1:23" x14ac:dyDescent="0.3">
      <c r="A2823" t="s">
        <v>9</v>
      </c>
      <c r="B2823" t="s">
        <v>297</v>
      </c>
      <c r="C2823">
        <v>91</v>
      </c>
      <c r="D2823">
        <v>8104069</v>
      </c>
      <c r="E2823" s="3">
        <f t="shared" si="158"/>
        <v>8.1040690000000009</v>
      </c>
      <c r="F2823" t="s">
        <v>171</v>
      </c>
      <c r="G2823" t="s">
        <v>205</v>
      </c>
      <c r="H2823" t="s">
        <v>1792</v>
      </c>
      <c r="N2823" t="s">
        <v>4619</v>
      </c>
      <c r="O2823" t="s">
        <v>12</v>
      </c>
      <c r="P2823" t="s">
        <v>13</v>
      </c>
      <c r="Q2823" t="s">
        <v>14</v>
      </c>
      <c r="R2823" s="3">
        <f t="shared" si="159"/>
        <v>20</v>
      </c>
      <c r="S2823">
        <v>20000000</v>
      </c>
      <c r="T2823">
        <v>2007</v>
      </c>
      <c r="U2823">
        <v>4.5</v>
      </c>
      <c r="V2823" s="3">
        <f t="shared" si="160"/>
        <v>-11.895930999999999</v>
      </c>
      <c r="W2823" s="3"/>
    </row>
    <row r="2824" spans="1:23" x14ac:dyDescent="0.3">
      <c r="A2824" t="s">
        <v>9</v>
      </c>
      <c r="B2824" t="s">
        <v>673</v>
      </c>
      <c r="C2824">
        <v>148</v>
      </c>
      <c r="D2824">
        <v>8093318</v>
      </c>
      <c r="E2824" s="3">
        <f t="shared" si="158"/>
        <v>8.093318</v>
      </c>
      <c r="F2824" t="s">
        <v>205</v>
      </c>
      <c r="G2824" t="s">
        <v>1792</v>
      </c>
      <c r="H2824" t="s">
        <v>356</v>
      </c>
      <c r="I2824" t="s">
        <v>1796</v>
      </c>
      <c r="J2824" t="s">
        <v>1788</v>
      </c>
      <c r="N2824" t="s">
        <v>4620</v>
      </c>
      <c r="O2824" t="s">
        <v>12</v>
      </c>
      <c r="P2824" t="s">
        <v>13</v>
      </c>
      <c r="Q2824" t="s">
        <v>90</v>
      </c>
      <c r="R2824" s="3">
        <f t="shared" si="159"/>
        <v>20</v>
      </c>
      <c r="S2824">
        <v>20000000</v>
      </c>
      <c r="T2824">
        <v>2014</v>
      </c>
      <c r="U2824">
        <v>6.7</v>
      </c>
      <c r="V2824" s="3">
        <f t="shared" si="160"/>
        <v>-11.906682</v>
      </c>
      <c r="W2824" s="3"/>
    </row>
    <row r="2825" spans="1:23" x14ac:dyDescent="0.3">
      <c r="A2825" t="s">
        <v>9</v>
      </c>
      <c r="B2825" t="s">
        <v>1163</v>
      </c>
      <c r="C2825">
        <v>95</v>
      </c>
      <c r="D2825">
        <v>65804</v>
      </c>
      <c r="E2825" s="3">
        <f t="shared" si="158"/>
        <v>6.5804000000000001E-2</v>
      </c>
      <c r="F2825" t="s">
        <v>1792</v>
      </c>
      <c r="G2825" t="s">
        <v>356</v>
      </c>
      <c r="H2825" t="s">
        <v>918</v>
      </c>
      <c r="N2825" t="s">
        <v>4621</v>
      </c>
      <c r="O2825" t="s">
        <v>12</v>
      </c>
      <c r="P2825" t="s">
        <v>13</v>
      </c>
      <c r="Q2825" t="s">
        <v>90</v>
      </c>
      <c r="R2825" s="3">
        <f t="shared" si="159"/>
        <v>12</v>
      </c>
      <c r="S2825">
        <v>12000000</v>
      </c>
      <c r="T2825">
        <v>2012</v>
      </c>
      <c r="U2825">
        <v>6.3</v>
      </c>
      <c r="V2825" s="3">
        <f t="shared" si="160"/>
        <v>-11.934196</v>
      </c>
      <c r="W2825" s="3"/>
    </row>
    <row r="2826" spans="1:23" x14ac:dyDescent="0.3">
      <c r="A2826" t="s">
        <v>9</v>
      </c>
      <c r="B2826" t="s">
        <v>381</v>
      </c>
      <c r="C2826">
        <v>108</v>
      </c>
      <c r="D2826">
        <v>8054280</v>
      </c>
      <c r="E2826" s="3">
        <f t="shared" si="158"/>
        <v>8.0542800000000003</v>
      </c>
      <c r="F2826" t="s">
        <v>205</v>
      </c>
      <c r="G2826" t="s">
        <v>1792</v>
      </c>
      <c r="H2826" t="s">
        <v>1798</v>
      </c>
      <c r="N2826" t="s">
        <v>4622</v>
      </c>
      <c r="O2826" t="s">
        <v>12</v>
      </c>
      <c r="P2826" t="s">
        <v>13</v>
      </c>
      <c r="Q2826" t="s">
        <v>14</v>
      </c>
      <c r="R2826" s="3">
        <f t="shared" si="159"/>
        <v>20</v>
      </c>
      <c r="S2826">
        <v>20000000</v>
      </c>
      <c r="T2826">
        <v>2004</v>
      </c>
      <c r="U2826">
        <v>6.3</v>
      </c>
      <c r="V2826" s="3">
        <f t="shared" si="160"/>
        <v>-11.94572</v>
      </c>
      <c r="W2826" s="3"/>
    </row>
    <row r="2827" spans="1:23" x14ac:dyDescent="0.3">
      <c r="A2827" t="s">
        <v>9</v>
      </c>
      <c r="B2827" t="s">
        <v>469</v>
      </c>
      <c r="C2827">
        <v>145</v>
      </c>
      <c r="D2827">
        <v>13038660</v>
      </c>
      <c r="E2827" s="3">
        <f t="shared" si="158"/>
        <v>13.03866</v>
      </c>
      <c r="F2827" t="s">
        <v>356</v>
      </c>
      <c r="N2827" t="s">
        <v>4623</v>
      </c>
      <c r="O2827" t="s">
        <v>12</v>
      </c>
      <c r="P2827" t="s">
        <v>13</v>
      </c>
      <c r="Q2827" t="s">
        <v>90</v>
      </c>
      <c r="R2827" s="3">
        <f t="shared" si="159"/>
        <v>25</v>
      </c>
      <c r="S2827">
        <v>25000000</v>
      </c>
      <c r="T2827">
        <v>1999</v>
      </c>
      <c r="U2827">
        <v>7.3</v>
      </c>
      <c r="V2827" s="3">
        <f t="shared" si="160"/>
        <v>-11.96134</v>
      </c>
      <c r="W2827" s="3"/>
    </row>
    <row r="2828" spans="1:23" x14ac:dyDescent="0.3">
      <c r="A2828" t="s">
        <v>9</v>
      </c>
      <c r="B2828" t="s">
        <v>1078</v>
      </c>
      <c r="C2828">
        <v>88</v>
      </c>
      <c r="D2828">
        <v>1024175</v>
      </c>
      <c r="E2828" s="3">
        <f t="shared" si="158"/>
        <v>1.0241750000000001</v>
      </c>
      <c r="F2828" t="s">
        <v>171</v>
      </c>
      <c r="G2828" t="s">
        <v>205</v>
      </c>
      <c r="H2828" t="s">
        <v>1787</v>
      </c>
      <c r="I2828" t="s">
        <v>918</v>
      </c>
      <c r="N2828" t="s">
        <v>4624</v>
      </c>
      <c r="O2828" t="s">
        <v>12</v>
      </c>
      <c r="P2828" t="s">
        <v>17</v>
      </c>
      <c r="Q2828" t="s">
        <v>90</v>
      </c>
      <c r="R2828" s="3">
        <f t="shared" si="159"/>
        <v>13</v>
      </c>
      <c r="S2828">
        <v>13000000</v>
      </c>
      <c r="T2828">
        <v>2011</v>
      </c>
      <c r="U2828">
        <v>6.6</v>
      </c>
      <c r="V2828" s="3">
        <f t="shared" si="160"/>
        <v>-11.975825</v>
      </c>
      <c r="W2828" s="3"/>
    </row>
    <row r="2829" spans="1:23" x14ac:dyDescent="0.3">
      <c r="A2829" t="s">
        <v>9</v>
      </c>
      <c r="B2829" t="s">
        <v>982</v>
      </c>
      <c r="C2829">
        <v>225</v>
      </c>
      <c r="D2829">
        <v>8000000</v>
      </c>
      <c r="E2829" s="3">
        <f t="shared" si="158"/>
        <v>8</v>
      </c>
      <c r="F2829" t="s">
        <v>1793</v>
      </c>
      <c r="G2829" t="s">
        <v>356</v>
      </c>
      <c r="H2829" t="s">
        <v>1794</v>
      </c>
      <c r="N2829" t="s">
        <v>4625</v>
      </c>
      <c r="O2829" t="s">
        <v>12</v>
      </c>
      <c r="P2829" t="s">
        <v>13</v>
      </c>
      <c r="Q2829" t="s">
        <v>52</v>
      </c>
      <c r="R2829" s="3">
        <f t="shared" si="159"/>
        <v>20</v>
      </c>
      <c r="S2829">
        <v>20000000</v>
      </c>
      <c r="T2829">
        <v>1965</v>
      </c>
      <c r="U2829">
        <v>6.6</v>
      </c>
      <c r="V2829" s="3">
        <f t="shared" si="160"/>
        <v>-12</v>
      </c>
      <c r="W2829" s="3"/>
    </row>
    <row r="2830" spans="1:23" x14ac:dyDescent="0.3">
      <c r="A2830" t="s">
        <v>9</v>
      </c>
      <c r="B2830" t="s">
        <v>1034</v>
      </c>
      <c r="C2830">
        <v>108</v>
      </c>
      <c r="D2830">
        <v>6000000</v>
      </c>
      <c r="E2830" s="3">
        <f t="shared" si="158"/>
        <v>6</v>
      </c>
      <c r="F2830" t="s">
        <v>171</v>
      </c>
      <c r="G2830" t="s">
        <v>134</v>
      </c>
      <c r="H2830" t="s">
        <v>1786</v>
      </c>
      <c r="N2830" t="s">
        <v>4626</v>
      </c>
      <c r="O2830" t="s">
        <v>12</v>
      </c>
      <c r="P2830" t="s">
        <v>13</v>
      </c>
      <c r="Q2830" t="s">
        <v>24</v>
      </c>
      <c r="R2830" s="3">
        <f t="shared" si="159"/>
        <v>18</v>
      </c>
      <c r="S2830">
        <v>18000000</v>
      </c>
      <c r="T2830">
        <v>1981</v>
      </c>
      <c r="U2830">
        <v>6.7</v>
      </c>
      <c r="V2830" s="3">
        <f t="shared" si="160"/>
        <v>-12</v>
      </c>
      <c r="W2830" s="3"/>
    </row>
    <row r="2831" spans="1:23" x14ac:dyDescent="0.3">
      <c r="A2831" t="s">
        <v>9</v>
      </c>
      <c r="B2831" t="s">
        <v>1074</v>
      </c>
      <c r="C2831">
        <v>111</v>
      </c>
      <c r="D2831">
        <v>6462576</v>
      </c>
      <c r="E2831" s="3">
        <f t="shared" si="158"/>
        <v>6.4625760000000003</v>
      </c>
      <c r="F2831" t="s">
        <v>356</v>
      </c>
      <c r="N2831" t="s">
        <v>4627</v>
      </c>
      <c r="O2831" t="s">
        <v>12</v>
      </c>
      <c r="P2831" t="s">
        <v>13</v>
      </c>
      <c r="Q2831" t="s">
        <v>14</v>
      </c>
      <c r="R2831" s="3">
        <f t="shared" si="159"/>
        <v>18.5</v>
      </c>
      <c r="S2831">
        <v>18500000</v>
      </c>
      <c r="T2831">
        <v>2016</v>
      </c>
      <c r="U2831">
        <v>5.4</v>
      </c>
      <c r="V2831" s="3">
        <f t="shared" si="160"/>
        <v>-12.037424</v>
      </c>
      <c r="W2831" s="3"/>
    </row>
    <row r="2832" spans="1:23" x14ac:dyDescent="0.3">
      <c r="A2832" t="s">
        <v>9</v>
      </c>
      <c r="B2832" t="s">
        <v>919</v>
      </c>
      <c r="C2832">
        <v>106</v>
      </c>
      <c r="D2832">
        <v>17951431</v>
      </c>
      <c r="E2832" s="3">
        <f t="shared" si="158"/>
        <v>17.951430999999999</v>
      </c>
      <c r="F2832" t="s">
        <v>1792</v>
      </c>
      <c r="G2832" t="s">
        <v>356</v>
      </c>
      <c r="H2832" t="s">
        <v>1796</v>
      </c>
      <c r="I2832" t="s">
        <v>918</v>
      </c>
      <c r="N2832" t="s">
        <v>4628</v>
      </c>
      <c r="O2832" t="s">
        <v>12</v>
      </c>
      <c r="P2832" t="s">
        <v>13</v>
      </c>
      <c r="Q2832" t="s">
        <v>14</v>
      </c>
      <c r="R2832" s="3">
        <f t="shared" si="159"/>
        <v>30</v>
      </c>
      <c r="S2832">
        <v>30000000</v>
      </c>
      <c r="T2832">
        <v>2001</v>
      </c>
      <c r="U2832">
        <v>5.8</v>
      </c>
      <c r="V2832" s="3">
        <f t="shared" si="160"/>
        <v>-12.048569000000001</v>
      </c>
      <c r="W2832" s="3"/>
    </row>
    <row r="2833" spans="1:23" x14ac:dyDescent="0.3">
      <c r="A2833" t="s">
        <v>9</v>
      </c>
      <c r="B2833" t="s">
        <v>1066</v>
      </c>
      <c r="C2833">
        <v>83</v>
      </c>
      <c r="D2833">
        <v>4930798</v>
      </c>
      <c r="E2833" s="3">
        <f t="shared" si="158"/>
        <v>4.9307980000000002</v>
      </c>
      <c r="F2833" t="s">
        <v>620</v>
      </c>
      <c r="G2833" t="s">
        <v>918</v>
      </c>
      <c r="N2833" t="s">
        <v>4629</v>
      </c>
      <c r="O2833" t="s">
        <v>12</v>
      </c>
      <c r="P2833" t="s">
        <v>13</v>
      </c>
      <c r="Q2833" t="s">
        <v>14</v>
      </c>
      <c r="R2833" s="3">
        <f t="shared" si="159"/>
        <v>17</v>
      </c>
      <c r="S2833">
        <v>17000000</v>
      </c>
      <c r="T2833">
        <v>2012</v>
      </c>
      <c r="U2833">
        <v>4.0999999999999996</v>
      </c>
      <c r="V2833" s="3">
        <f t="shared" si="160"/>
        <v>-12.069202000000001</v>
      </c>
      <c r="W2833" s="3"/>
    </row>
    <row r="2834" spans="1:23" x14ac:dyDescent="0.3">
      <c r="A2834" t="s">
        <v>9</v>
      </c>
      <c r="B2834" t="s">
        <v>598</v>
      </c>
      <c r="C2834">
        <v>99</v>
      </c>
      <c r="D2834">
        <v>16930185</v>
      </c>
      <c r="E2834" s="3">
        <f t="shared" si="158"/>
        <v>16.930185000000002</v>
      </c>
      <c r="F2834" t="s">
        <v>205</v>
      </c>
      <c r="G2834" t="s">
        <v>1788</v>
      </c>
      <c r="N2834" t="s">
        <v>4630</v>
      </c>
      <c r="O2834" t="s">
        <v>12</v>
      </c>
      <c r="P2834" t="s">
        <v>113</v>
      </c>
      <c r="Q2834" t="s">
        <v>14</v>
      </c>
      <c r="R2834" s="3">
        <f t="shared" si="159"/>
        <v>29</v>
      </c>
      <c r="S2834">
        <v>29000000</v>
      </c>
      <c r="T2834">
        <v>2002</v>
      </c>
      <c r="U2834">
        <v>5.3</v>
      </c>
      <c r="V2834" s="3">
        <f t="shared" si="160"/>
        <v>-12.069814999999998</v>
      </c>
      <c r="W2834" s="3"/>
    </row>
    <row r="2835" spans="1:23" x14ac:dyDescent="0.3">
      <c r="A2835" t="s">
        <v>9</v>
      </c>
      <c r="B2835" t="s">
        <v>709</v>
      </c>
      <c r="C2835">
        <v>96</v>
      </c>
      <c r="D2835">
        <v>22913677</v>
      </c>
      <c r="E2835" s="3">
        <f t="shared" si="158"/>
        <v>22.913677</v>
      </c>
      <c r="F2835" t="s">
        <v>205</v>
      </c>
      <c r="G2835" t="s">
        <v>1789</v>
      </c>
      <c r="H2835" t="s">
        <v>1786</v>
      </c>
      <c r="I2835" t="s">
        <v>1788</v>
      </c>
      <c r="N2835" t="s">
        <v>4631</v>
      </c>
      <c r="O2835" t="s">
        <v>12</v>
      </c>
      <c r="P2835" t="s">
        <v>13</v>
      </c>
      <c r="Q2835" t="s">
        <v>24</v>
      </c>
      <c r="R2835" s="3">
        <f t="shared" si="159"/>
        <v>35</v>
      </c>
      <c r="S2835">
        <v>35000000</v>
      </c>
      <c r="T2835">
        <v>2004</v>
      </c>
      <c r="U2835">
        <v>6.3</v>
      </c>
      <c r="V2835" s="3">
        <f t="shared" si="160"/>
        <v>-12.086323</v>
      </c>
      <c r="W2835" s="3"/>
    </row>
    <row r="2836" spans="1:23" x14ac:dyDescent="0.3">
      <c r="A2836" t="s">
        <v>111</v>
      </c>
      <c r="B2836" t="s">
        <v>47</v>
      </c>
      <c r="C2836">
        <v>127</v>
      </c>
      <c r="D2836">
        <v>5887457</v>
      </c>
      <c r="E2836" s="3">
        <f t="shared" si="158"/>
        <v>5.8874570000000004</v>
      </c>
      <c r="F2836" t="s">
        <v>1793</v>
      </c>
      <c r="G2836" t="s">
        <v>205</v>
      </c>
      <c r="H2836" t="s">
        <v>356</v>
      </c>
      <c r="N2836" t="s">
        <v>4632</v>
      </c>
      <c r="O2836" t="s">
        <v>12</v>
      </c>
      <c r="P2836" t="s">
        <v>13</v>
      </c>
      <c r="Q2836" t="s">
        <v>90</v>
      </c>
      <c r="R2836" s="3">
        <f t="shared" si="159"/>
        <v>18</v>
      </c>
      <c r="S2836">
        <v>18000000</v>
      </c>
      <c r="T2836">
        <v>1994</v>
      </c>
      <c r="U2836">
        <v>7.9</v>
      </c>
      <c r="V2836" s="3">
        <f t="shared" si="160"/>
        <v>-12.112542999999999</v>
      </c>
      <c r="W2836" s="3"/>
    </row>
    <row r="2837" spans="1:23" x14ac:dyDescent="0.3">
      <c r="A2837" t="s">
        <v>9</v>
      </c>
      <c r="B2837" t="s">
        <v>16</v>
      </c>
      <c r="C2837">
        <v>119</v>
      </c>
      <c r="D2837">
        <v>22877808</v>
      </c>
      <c r="E2837" s="3">
        <f t="shared" si="158"/>
        <v>22.877808000000002</v>
      </c>
      <c r="F2837" t="s">
        <v>356</v>
      </c>
      <c r="G2837" t="s">
        <v>1788</v>
      </c>
      <c r="N2837" t="s">
        <v>4633</v>
      </c>
      <c r="O2837" t="s">
        <v>12</v>
      </c>
      <c r="P2837" t="s">
        <v>13</v>
      </c>
      <c r="Q2837" t="s">
        <v>90</v>
      </c>
      <c r="R2837" s="3">
        <f t="shared" si="159"/>
        <v>35</v>
      </c>
      <c r="S2837">
        <v>35000000</v>
      </c>
      <c r="T2837">
        <v>2008</v>
      </c>
      <c r="U2837">
        <v>7.3</v>
      </c>
      <c r="V2837" s="3">
        <f t="shared" si="160"/>
        <v>-12.122191999999998</v>
      </c>
      <c r="W2837" s="3"/>
    </row>
    <row r="2838" spans="1:23" x14ac:dyDescent="0.3">
      <c r="A2838" t="s">
        <v>9</v>
      </c>
      <c r="B2838" t="s">
        <v>677</v>
      </c>
      <c r="C2838">
        <v>99</v>
      </c>
      <c r="D2838">
        <v>8855646</v>
      </c>
      <c r="E2838" s="3">
        <f t="shared" si="158"/>
        <v>8.8556460000000001</v>
      </c>
      <c r="F2838" t="s">
        <v>134</v>
      </c>
      <c r="G2838" t="s">
        <v>356</v>
      </c>
      <c r="N2838" t="s">
        <v>4634</v>
      </c>
      <c r="O2838" t="s">
        <v>12</v>
      </c>
      <c r="P2838" t="s">
        <v>13</v>
      </c>
      <c r="Q2838" t="s">
        <v>14</v>
      </c>
      <c r="R2838" s="3">
        <f t="shared" si="159"/>
        <v>21</v>
      </c>
      <c r="S2838">
        <v>21000000</v>
      </c>
      <c r="T2838">
        <v>2009</v>
      </c>
      <c r="U2838">
        <v>7.2</v>
      </c>
      <c r="V2838" s="3">
        <f t="shared" si="160"/>
        <v>-12.144354</v>
      </c>
      <c r="W2838" s="3"/>
    </row>
    <row r="2839" spans="1:23" x14ac:dyDescent="0.3">
      <c r="A2839" t="s">
        <v>9</v>
      </c>
      <c r="B2839" t="s">
        <v>839</v>
      </c>
      <c r="C2839">
        <v>99</v>
      </c>
      <c r="D2839">
        <v>13829734</v>
      </c>
      <c r="E2839" s="3">
        <f t="shared" si="158"/>
        <v>13.829734</v>
      </c>
      <c r="F2839" t="s">
        <v>171</v>
      </c>
      <c r="G2839" t="s">
        <v>1786</v>
      </c>
      <c r="H2839" t="s">
        <v>1788</v>
      </c>
      <c r="I2839" t="s">
        <v>1787</v>
      </c>
      <c r="N2839" t="s">
        <v>4635</v>
      </c>
      <c r="O2839" t="s">
        <v>12</v>
      </c>
      <c r="P2839" t="s">
        <v>49</v>
      </c>
      <c r="Q2839" t="s">
        <v>14</v>
      </c>
      <c r="R2839" s="3">
        <f t="shared" si="159"/>
        <v>26</v>
      </c>
      <c r="S2839">
        <v>26000000</v>
      </c>
      <c r="T2839">
        <v>1994</v>
      </c>
      <c r="U2839">
        <v>4.3</v>
      </c>
      <c r="V2839" s="3">
        <f t="shared" si="160"/>
        <v>-12.170266</v>
      </c>
      <c r="W2839" s="3"/>
    </row>
    <row r="2840" spans="1:23" x14ac:dyDescent="0.3">
      <c r="A2840" t="s">
        <v>9</v>
      </c>
      <c r="B2840" t="s">
        <v>400</v>
      </c>
      <c r="C2840">
        <v>90</v>
      </c>
      <c r="D2840">
        <v>1752214</v>
      </c>
      <c r="E2840" s="3">
        <f t="shared" si="158"/>
        <v>1.7522139999999999</v>
      </c>
      <c r="F2840" t="s">
        <v>205</v>
      </c>
      <c r="G2840" t="s">
        <v>356</v>
      </c>
      <c r="H2840" t="s">
        <v>1788</v>
      </c>
      <c r="N2840" t="s">
        <v>4636</v>
      </c>
      <c r="O2840" t="s">
        <v>12</v>
      </c>
      <c r="P2840" t="s">
        <v>13</v>
      </c>
      <c r="Q2840" t="s">
        <v>24</v>
      </c>
      <c r="R2840" s="3">
        <f t="shared" si="159"/>
        <v>14</v>
      </c>
      <c r="S2840">
        <v>14000000</v>
      </c>
      <c r="T2840">
        <v>2010</v>
      </c>
      <c r="U2840">
        <v>7.7</v>
      </c>
      <c r="V2840" s="3">
        <f t="shared" si="160"/>
        <v>-12.247786</v>
      </c>
      <c r="W2840" s="3"/>
    </row>
    <row r="2841" spans="1:23" x14ac:dyDescent="0.3">
      <c r="A2841" t="s">
        <v>9</v>
      </c>
      <c r="B2841" t="s">
        <v>531</v>
      </c>
      <c r="C2841">
        <v>122</v>
      </c>
      <c r="D2841">
        <v>17750583</v>
      </c>
      <c r="E2841" s="3">
        <f t="shared" si="158"/>
        <v>17.750582999999999</v>
      </c>
      <c r="F2841" t="s">
        <v>1793</v>
      </c>
      <c r="G2841" t="s">
        <v>356</v>
      </c>
      <c r="N2841" t="s">
        <v>4637</v>
      </c>
      <c r="O2841" t="s">
        <v>12</v>
      </c>
      <c r="P2841" t="s">
        <v>17</v>
      </c>
      <c r="Q2841" t="s">
        <v>90</v>
      </c>
      <c r="R2841" s="3">
        <f t="shared" si="159"/>
        <v>30</v>
      </c>
      <c r="S2841">
        <v>30000000</v>
      </c>
      <c r="T2841">
        <v>2015</v>
      </c>
      <c r="U2841">
        <v>7.2</v>
      </c>
      <c r="V2841" s="3">
        <f t="shared" si="160"/>
        <v>-12.249417000000001</v>
      </c>
      <c r="W2841" s="3"/>
    </row>
    <row r="2842" spans="1:23" x14ac:dyDescent="0.3">
      <c r="A2842" t="s">
        <v>9</v>
      </c>
      <c r="B2842" t="s">
        <v>166</v>
      </c>
      <c r="C2842">
        <v>114</v>
      </c>
      <c r="D2842">
        <v>5694401</v>
      </c>
      <c r="E2842" s="3">
        <f t="shared" si="158"/>
        <v>5.694401</v>
      </c>
      <c r="F2842" t="s">
        <v>171</v>
      </c>
      <c r="G2842" t="s">
        <v>1792</v>
      </c>
      <c r="H2842" t="s">
        <v>918</v>
      </c>
      <c r="N2842" t="s">
        <v>4638</v>
      </c>
      <c r="O2842" t="s">
        <v>12</v>
      </c>
      <c r="P2842" t="s">
        <v>17</v>
      </c>
      <c r="Q2842" t="s">
        <v>90</v>
      </c>
      <c r="R2842" s="3">
        <f t="shared" si="159"/>
        <v>18</v>
      </c>
      <c r="S2842">
        <v>18000000</v>
      </c>
      <c r="T2842">
        <v>2008</v>
      </c>
      <c r="U2842">
        <v>7.3</v>
      </c>
      <c r="V2842" s="3">
        <f t="shared" si="160"/>
        <v>-12.305599000000001</v>
      </c>
      <c r="W2842" s="3"/>
    </row>
    <row r="2843" spans="1:23" x14ac:dyDescent="0.3">
      <c r="A2843" t="s">
        <v>9</v>
      </c>
      <c r="B2843" t="s">
        <v>705</v>
      </c>
      <c r="C2843">
        <v>77</v>
      </c>
      <c r="D2843">
        <v>9694105</v>
      </c>
      <c r="E2843" s="3">
        <f t="shared" si="158"/>
        <v>9.6941050000000004</v>
      </c>
      <c r="F2843" t="s">
        <v>205</v>
      </c>
      <c r="G2843" t="s">
        <v>1789</v>
      </c>
      <c r="H2843" t="s">
        <v>1788</v>
      </c>
      <c r="N2843" t="s">
        <v>4639</v>
      </c>
      <c r="O2843" t="s">
        <v>12</v>
      </c>
      <c r="P2843" t="s">
        <v>13</v>
      </c>
      <c r="Q2843" t="s">
        <v>24</v>
      </c>
      <c r="R2843" s="3">
        <f t="shared" si="159"/>
        <v>22</v>
      </c>
      <c r="S2843">
        <v>22000000</v>
      </c>
      <c r="T2843">
        <v>1999</v>
      </c>
      <c r="U2843">
        <v>3.8</v>
      </c>
      <c r="V2843" s="3">
        <f t="shared" si="160"/>
        <v>-12.305895</v>
      </c>
      <c r="W2843" s="3"/>
    </row>
    <row r="2844" spans="1:23" x14ac:dyDescent="0.3">
      <c r="A2844" t="s">
        <v>9</v>
      </c>
      <c r="B2844" t="s">
        <v>470</v>
      </c>
      <c r="C2844">
        <v>99</v>
      </c>
      <c r="D2844">
        <v>27663982</v>
      </c>
      <c r="E2844" s="3">
        <f t="shared" si="158"/>
        <v>27.663982000000001</v>
      </c>
      <c r="F2844" t="s">
        <v>620</v>
      </c>
      <c r="G2844" t="s">
        <v>1787</v>
      </c>
      <c r="H2844" t="s">
        <v>918</v>
      </c>
      <c r="N2844" t="s">
        <v>4640</v>
      </c>
      <c r="O2844" t="s">
        <v>12</v>
      </c>
      <c r="P2844" t="s">
        <v>13</v>
      </c>
      <c r="Q2844" t="s">
        <v>14</v>
      </c>
      <c r="R2844" s="3">
        <f t="shared" si="159"/>
        <v>40</v>
      </c>
      <c r="S2844">
        <v>40000000</v>
      </c>
      <c r="T2844">
        <v>1996</v>
      </c>
      <c r="U2844">
        <v>4.4000000000000004</v>
      </c>
      <c r="V2844" s="3">
        <f t="shared" si="160"/>
        <v>-12.336017999999999</v>
      </c>
      <c r="W2844" s="3"/>
    </row>
    <row r="2845" spans="1:23" x14ac:dyDescent="0.3">
      <c r="A2845" t="s">
        <v>9</v>
      </c>
      <c r="B2845" t="s">
        <v>501</v>
      </c>
      <c r="C2845">
        <v>102</v>
      </c>
      <c r="D2845">
        <v>10660147</v>
      </c>
      <c r="E2845" s="3">
        <f t="shared" si="158"/>
        <v>10.660147</v>
      </c>
      <c r="F2845" t="s">
        <v>356</v>
      </c>
      <c r="G2845" t="s">
        <v>1788</v>
      </c>
      <c r="N2845" t="s">
        <v>4641</v>
      </c>
      <c r="O2845" t="s">
        <v>12</v>
      </c>
      <c r="P2845" t="s">
        <v>17</v>
      </c>
      <c r="Q2845" t="s">
        <v>90</v>
      </c>
      <c r="R2845" s="3">
        <f t="shared" si="159"/>
        <v>23</v>
      </c>
      <c r="S2845">
        <v>23000000</v>
      </c>
      <c r="T2845">
        <v>1999</v>
      </c>
      <c r="U2845">
        <v>7.2</v>
      </c>
      <c r="V2845" s="3">
        <f t="shared" si="160"/>
        <v>-12.339853</v>
      </c>
      <c r="W2845" s="3"/>
    </row>
    <row r="2846" spans="1:23" x14ac:dyDescent="0.3">
      <c r="A2846" t="s">
        <v>9</v>
      </c>
      <c r="B2846" t="s">
        <v>525</v>
      </c>
      <c r="C2846">
        <v>104</v>
      </c>
      <c r="D2846">
        <v>42610000</v>
      </c>
      <c r="E2846" s="3">
        <f t="shared" si="158"/>
        <v>42.61</v>
      </c>
      <c r="F2846" t="s">
        <v>171</v>
      </c>
      <c r="G2846" t="s">
        <v>205</v>
      </c>
      <c r="H2846" t="s">
        <v>1792</v>
      </c>
      <c r="I2846" t="s">
        <v>918</v>
      </c>
      <c r="N2846" t="s">
        <v>4642</v>
      </c>
      <c r="O2846" t="s">
        <v>12</v>
      </c>
      <c r="P2846" t="s">
        <v>13</v>
      </c>
      <c r="Q2846" t="s">
        <v>90</v>
      </c>
      <c r="R2846" s="3">
        <f t="shared" si="159"/>
        <v>55</v>
      </c>
      <c r="S2846">
        <v>55000000</v>
      </c>
      <c r="T2846">
        <v>1994</v>
      </c>
      <c r="U2846">
        <v>5.5</v>
      </c>
      <c r="V2846" s="3">
        <f t="shared" si="160"/>
        <v>-12.39</v>
      </c>
      <c r="W2846" s="3"/>
    </row>
    <row r="2847" spans="1:23" x14ac:dyDescent="0.3">
      <c r="A2847" t="s">
        <v>9</v>
      </c>
      <c r="B2847" t="s">
        <v>447</v>
      </c>
      <c r="C2847">
        <v>107</v>
      </c>
      <c r="D2847">
        <v>7564000</v>
      </c>
      <c r="E2847" s="3">
        <f t="shared" si="158"/>
        <v>7.5640000000000001</v>
      </c>
      <c r="F2847" t="s">
        <v>205</v>
      </c>
      <c r="G2847" t="s">
        <v>1792</v>
      </c>
      <c r="H2847" t="s">
        <v>356</v>
      </c>
      <c r="I2847" t="s">
        <v>918</v>
      </c>
      <c r="N2847" t="s">
        <v>4643</v>
      </c>
      <c r="O2847" t="s">
        <v>12</v>
      </c>
      <c r="P2847" t="s">
        <v>13</v>
      </c>
      <c r="Q2847" t="s">
        <v>14</v>
      </c>
      <c r="R2847" s="3">
        <f t="shared" si="159"/>
        <v>20</v>
      </c>
      <c r="S2847">
        <v>20000000</v>
      </c>
      <c r="T2847">
        <v>1995</v>
      </c>
      <c r="U2847">
        <v>6.2</v>
      </c>
      <c r="V2847" s="3">
        <f t="shared" si="160"/>
        <v>-12.436</v>
      </c>
      <c r="W2847" s="3"/>
    </row>
    <row r="2848" spans="1:23" x14ac:dyDescent="0.3">
      <c r="A2848" t="s">
        <v>9</v>
      </c>
      <c r="B2848" t="s">
        <v>81</v>
      </c>
      <c r="C2848">
        <v>108</v>
      </c>
      <c r="D2848">
        <v>9528092</v>
      </c>
      <c r="E2848" s="3">
        <f t="shared" si="158"/>
        <v>9.5280919999999991</v>
      </c>
      <c r="F2848" t="s">
        <v>1793</v>
      </c>
      <c r="G2848" t="s">
        <v>356</v>
      </c>
      <c r="H2848" t="s">
        <v>918</v>
      </c>
      <c r="N2848" t="s">
        <v>4644</v>
      </c>
      <c r="O2848" t="s">
        <v>12</v>
      </c>
      <c r="P2848" t="s">
        <v>13</v>
      </c>
      <c r="Q2848" t="s">
        <v>14</v>
      </c>
      <c r="R2848" s="3">
        <f t="shared" si="159"/>
        <v>22</v>
      </c>
      <c r="S2848">
        <v>22000000</v>
      </c>
      <c r="T2848">
        <v>2010</v>
      </c>
      <c r="U2848">
        <v>6.8</v>
      </c>
      <c r="V2848" s="3">
        <f t="shared" si="160"/>
        <v>-12.471908000000001</v>
      </c>
      <c r="W2848" s="3"/>
    </row>
    <row r="2849" spans="1:23" x14ac:dyDescent="0.3">
      <c r="A2849" t="s">
        <v>9</v>
      </c>
      <c r="B2849" t="s">
        <v>348</v>
      </c>
      <c r="C2849">
        <v>119</v>
      </c>
      <c r="D2849">
        <v>37486138</v>
      </c>
      <c r="E2849" s="3">
        <f t="shared" si="158"/>
        <v>37.486137999999997</v>
      </c>
      <c r="F2849" t="s">
        <v>205</v>
      </c>
      <c r="G2849" t="s">
        <v>356</v>
      </c>
      <c r="H2849" t="s">
        <v>1788</v>
      </c>
      <c r="N2849" t="s">
        <v>4645</v>
      </c>
      <c r="O2849" t="s">
        <v>12</v>
      </c>
      <c r="P2849" t="s">
        <v>13</v>
      </c>
      <c r="Q2849" t="s">
        <v>14</v>
      </c>
      <c r="R2849" s="3">
        <f t="shared" si="159"/>
        <v>50</v>
      </c>
      <c r="S2849">
        <v>50000000</v>
      </c>
      <c r="T2849">
        <v>2004</v>
      </c>
      <c r="U2849">
        <v>6</v>
      </c>
      <c r="V2849" s="3">
        <f t="shared" si="160"/>
        <v>-12.513862000000003</v>
      </c>
      <c r="W2849" s="3"/>
    </row>
    <row r="2850" spans="1:23" x14ac:dyDescent="0.3">
      <c r="A2850" t="s">
        <v>9</v>
      </c>
      <c r="B2850" t="s">
        <v>1152</v>
      </c>
      <c r="C2850">
        <v>103</v>
      </c>
      <c r="D2850">
        <v>2412045</v>
      </c>
      <c r="E2850" s="3">
        <f t="shared" si="158"/>
        <v>2.412045</v>
      </c>
      <c r="F2850" t="s">
        <v>356</v>
      </c>
      <c r="G2850" t="s">
        <v>1788</v>
      </c>
      <c r="H2850" t="s">
        <v>1787</v>
      </c>
      <c r="N2850" t="s">
        <v>4646</v>
      </c>
      <c r="O2850" t="s">
        <v>12</v>
      </c>
      <c r="P2850" t="s">
        <v>17</v>
      </c>
      <c r="Q2850" t="s">
        <v>90</v>
      </c>
      <c r="R2850" s="3">
        <f t="shared" si="159"/>
        <v>15</v>
      </c>
      <c r="S2850">
        <v>15000000</v>
      </c>
      <c r="T2850">
        <v>2010</v>
      </c>
      <c r="U2850">
        <v>7.2</v>
      </c>
      <c r="V2850" s="3">
        <f t="shared" si="160"/>
        <v>-12.587955000000001</v>
      </c>
      <c r="W2850" s="3"/>
    </row>
    <row r="2851" spans="1:23" x14ac:dyDescent="0.3">
      <c r="A2851" t="s">
        <v>9</v>
      </c>
      <c r="B2851" t="s">
        <v>576</v>
      </c>
      <c r="C2851">
        <v>177</v>
      </c>
      <c r="D2851">
        <v>27400000</v>
      </c>
      <c r="E2851" s="3">
        <f t="shared" si="158"/>
        <v>27.4</v>
      </c>
      <c r="F2851" t="s">
        <v>171</v>
      </c>
      <c r="G2851" t="s">
        <v>134</v>
      </c>
      <c r="H2851" t="s">
        <v>1787</v>
      </c>
      <c r="N2851" t="s">
        <v>4647</v>
      </c>
      <c r="O2851" t="s">
        <v>12</v>
      </c>
      <c r="P2851" t="s">
        <v>13</v>
      </c>
      <c r="Q2851" t="s">
        <v>14</v>
      </c>
      <c r="R2851" s="3">
        <f t="shared" si="159"/>
        <v>40</v>
      </c>
      <c r="S2851">
        <v>40000000</v>
      </c>
      <c r="T2851">
        <v>1984</v>
      </c>
      <c r="U2851">
        <v>6.6</v>
      </c>
      <c r="V2851" s="3">
        <f t="shared" si="160"/>
        <v>-12.600000000000001</v>
      </c>
      <c r="W2851" s="3"/>
    </row>
    <row r="2852" spans="1:23" x14ac:dyDescent="0.3">
      <c r="A2852" t="s">
        <v>9</v>
      </c>
      <c r="B2852" t="s">
        <v>389</v>
      </c>
      <c r="C2852">
        <v>122</v>
      </c>
      <c r="D2852">
        <v>52397389</v>
      </c>
      <c r="E2852" s="3">
        <f t="shared" si="158"/>
        <v>52.397388999999997</v>
      </c>
      <c r="F2852" t="s">
        <v>171</v>
      </c>
      <c r="G2852" t="s">
        <v>134</v>
      </c>
      <c r="H2852" t="s">
        <v>1786</v>
      </c>
      <c r="I2852" t="s">
        <v>620</v>
      </c>
      <c r="J2852" t="s">
        <v>1787</v>
      </c>
      <c r="K2852" t="s">
        <v>918</v>
      </c>
      <c r="N2852" t="s">
        <v>4648</v>
      </c>
      <c r="O2852" t="s">
        <v>12</v>
      </c>
      <c r="P2852" t="s">
        <v>13</v>
      </c>
      <c r="Q2852" t="s">
        <v>90</v>
      </c>
      <c r="R2852" s="3">
        <f t="shared" si="159"/>
        <v>65</v>
      </c>
      <c r="S2852">
        <v>65000000</v>
      </c>
      <c r="T2852">
        <v>2004</v>
      </c>
      <c r="U2852">
        <v>5.9</v>
      </c>
      <c r="V2852" s="3">
        <f t="shared" si="160"/>
        <v>-12.602611000000003</v>
      </c>
      <c r="W2852" s="3"/>
    </row>
    <row r="2853" spans="1:23" x14ac:dyDescent="0.3">
      <c r="A2853" t="s">
        <v>9</v>
      </c>
      <c r="B2853" t="s">
        <v>992</v>
      </c>
      <c r="C2853">
        <v>77</v>
      </c>
      <c r="D2853">
        <v>7382993</v>
      </c>
      <c r="E2853" s="3">
        <f t="shared" si="158"/>
        <v>7.3829929999999999</v>
      </c>
      <c r="F2853" t="s">
        <v>134</v>
      </c>
      <c r="G2853" t="s">
        <v>1790</v>
      </c>
      <c r="H2853" t="s">
        <v>205</v>
      </c>
      <c r="I2853" t="s">
        <v>1789</v>
      </c>
      <c r="J2853" t="s">
        <v>1786</v>
      </c>
      <c r="N2853" t="s">
        <v>4649</v>
      </c>
      <c r="O2853" t="s">
        <v>12</v>
      </c>
      <c r="P2853" t="s">
        <v>13</v>
      </c>
      <c r="Q2853" t="s">
        <v>52</v>
      </c>
      <c r="R2853" s="3">
        <f t="shared" si="159"/>
        <v>20</v>
      </c>
      <c r="S2853">
        <v>20000000</v>
      </c>
      <c r="T2853">
        <v>2006</v>
      </c>
      <c r="U2853">
        <v>2.8</v>
      </c>
      <c r="V2853" s="3">
        <f t="shared" si="160"/>
        <v>-12.617007000000001</v>
      </c>
      <c r="W2853" s="3"/>
    </row>
    <row r="2854" spans="1:23" x14ac:dyDescent="0.3">
      <c r="A2854" t="s">
        <v>9</v>
      </c>
      <c r="B2854" t="s">
        <v>143</v>
      </c>
      <c r="C2854">
        <v>111</v>
      </c>
      <c r="D2854">
        <v>14337579</v>
      </c>
      <c r="E2854" s="3">
        <f t="shared" si="158"/>
        <v>14.337579</v>
      </c>
      <c r="F2854" t="s">
        <v>171</v>
      </c>
      <c r="G2854" t="s">
        <v>356</v>
      </c>
      <c r="H2854" t="s">
        <v>1786</v>
      </c>
      <c r="I2854" t="s">
        <v>1796</v>
      </c>
      <c r="J2854" t="s">
        <v>1787</v>
      </c>
      <c r="K2854" t="s">
        <v>918</v>
      </c>
      <c r="N2854" t="s">
        <v>4650</v>
      </c>
      <c r="O2854" t="s">
        <v>12</v>
      </c>
      <c r="P2854" t="s">
        <v>63</v>
      </c>
      <c r="Q2854" t="s">
        <v>90</v>
      </c>
      <c r="R2854" s="3">
        <f t="shared" si="159"/>
        <v>27</v>
      </c>
      <c r="S2854">
        <v>27000000</v>
      </c>
      <c r="T2854">
        <v>1998</v>
      </c>
      <c r="U2854">
        <v>7.7</v>
      </c>
      <c r="V2854" s="3">
        <f t="shared" si="160"/>
        <v>-12.662421</v>
      </c>
      <c r="W2854" s="3"/>
    </row>
    <row r="2855" spans="1:23" x14ac:dyDescent="0.3">
      <c r="A2855" t="s">
        <v>9</v>
      </c>
      <c r="B2855" t="s">
        <v>1092</v>
      </c>
      <c r="C2855">
        <v>161</v>
      </c>
      <c r="D2855">
        <v>336467</v>
      </c>
      <c r="E2855" s="3">
        <f t="shared" si="158"/>
        <v>0.33646700000000002</v>
      </c>
      <c r="F2855" t="s">
        <v>356</v>
      </c>
      <c r="G2855" t="s">
        <v>1786</v>
      </c>
      <c r="N2855" t="s">
        <v>4651</v>
      </c>
      <c r="O2855" t="s">
        <v>12</v>
      </c>
      <c r="P2855" t="s">
        <v>184</v>
      </c>
      <c r="Q2855" t="s">
        <v>482</v>
      </c>
      <c r="R2855" s="3">
        <f t="shared" si="159"/>
        <v>13</v>
      </c>
      <c r="S2855">
        <v>13000000</v>
      </c>
      <c r="T2855">
        <v>2009</v>
      </c>
      <c r="U2855">
        <v>7.3</v>
      </c>
      <c r="V2855" s="3">
        <f t="shared" si="160"/>
        <v>-12.663532999999999</v>
      </c>
      <c r="W2855" s="3"/>
    </row>
    <row r="2856" spans="1:23" x14ac:dyDescent="0.3">
      <c r="A2856" t="s">
        <v>9</v>
      </c>
      <c r="B2856" t="s">
        <v>86</v>
      </c>
      <c r="C2856">
        <v>127</v>
      </c>
      <c r="D2856">
        <v>301305</v>
      </c>
      <c r="E2856" s="3">
        <f t="shared" si="158"/>
        <v>0.30130499999999999</v>
      </c>
      <c r="F2856" t="s">
        <v>356</v>
      </c>
      <c r="G2856" t="s">
        <v>1788</v>
      </c>
      <c r="H2856" t="s">
        <v>1795</v>
      </c>
      <c r="N2856" t="s">
        <v>4652</v>
      </c>
      <c r="O2856" t="s">
        <v>1212</v>
      </c>
      <c r="P2856" t="s">
        <v>13</v>
      </c>
      <c r="Q2856" t="s">
        <v>90</v>
      </c>
      <c r="R2856" s="3">
        <f t="shared" si="159"/>
        <v>13</v>
      </c>
      <c r="S2856">
        <v>13000000</v>
      </c>
      <c r="T2856">
        <v>2011</v>
      </c>
      <c r="U2856">
        <v>4.3</v>
      </c>
      <c r="V2856" s="3">
        <f t="shared" si="160"/>
        <v>-12.698695000000001</v>
      </c>
      <c r="W2856" s="3"/>
    </row>
    <row r="2857" spans="1:23" x14ac:dyDescent="0.3">
      <c r="A2857" t="s">
        <v>9</v>
      </c>
      <c r="B2857" t="s">
        <v>487</v>
      </c>
      <c r="C2857">
        <v>107</v>
      </c>
      <c r="D2857">
        <v>7268659</v>
      </c>
      <c r="E2857" s="3">
        <f t="shared" si="158"/>
        <v>7.2686590000000004</v>
      </c>
      <c r="F2857" t="s">
        <v>171</v>
      </c>
      <c r="G2857" t="s">
        <v>205</v>
      </c>
      <c r="H2857" t="s">
        <v>1792</v>
      </c>
      <c r="I2857" t="s">
        <v>918</v>
      </c>
      <c r="N2857" t="s">
        <v>4653</v>
      </c>
      <c r="O2857" t="s">
        <v>12</v>
      </c>
      <c r="P2857" t="s">
        <v>683</v>
      </c>
      <c r="Q2857" t="s">
        <v>90</v>
      </c>
      <c r="R2857" s="3">
        <f t="shared" si="159"/>
        <v>20</v>
      </c>
      <c r="S2857">
        <v>20000000</v>
      </c>
      <c r="T2857">
        <v>2013</v>
      </c>
      <c r="U2857">
        <v>5.6</v>
      </c>
      <c r="V2857" s="3">
        <f t="shared" si="160"/>
        <v>-12.731341</v>
      </c>
      <c r="W2857" s="3"/>
    </row>
    <row r="2858" spans="1:23" x14ac:dyDescent="0.3">
      <c r="A2858" t="s">
        <v>9</v>
      </c>
      <c r="B2858" t="s">
        <v>789</v>
      </c>
      <c r="C2858">
        <v>99</v>
      </c>
      <c r="D2858">
        <v>17266505</v>
      </c>
      <c r="E2858" s="3">
        <f t="shared" si="158"/>
        <v>17.266504999999999</v>
      </c>
      <c r="F2858" t="s">
        <v>171</v>
      </c>
      <c r="G2858" t="s">
        <v>205</v>
      </c>
      <c r="H2858" t="s">
        <v>620</v>
      </c>
      <c r="N2858" t="s">
        <v>4654</v>
      </c>
      <c r="O2858" t="s">
        <v>12</v>
      </c>
      <c r="P2858" t="s">
        <v>13</v>
      </c>
      <c r="Q2858" t="s">
        <v>14</v>
      </c>
      <c r="R2858" s="3">
        <f t="shared" si="159"/>
        <v>30</v>
      </c>
      <c r="S2858">
        <v>30000000</v>
      </c>
      <c r="T2858">
        <v>2002</v>
      </c>
      <c r="U2858">
        <v>5.4</v>
      </c>
      <c r="V2858" s="3">
        <f t="shared" si="160"/>
        <v>-12.733495000000001</v>
      </c>
      <c r="W2858" s="3"/>
    </row>
    <row r="2859" spans="1:23" x14ac:dyDescent="0.3">
      <c r="A2859" t="s">
        <v>9</v>
      </c>
      <c r="B2859" t="s">
        <v>845</v>
      </c>
      <c r="C2859">
        <v>109</v>
      </c>
      <c r="D2859">
        <v>214966</v>
      </c>
      <c r="E2859" s="3">
        <f t="shared" si="158"/>
        <v>0.21496599999999999</v>
      </c>
      <c r="F2859" t="s">
        <v>1792</v>
      </c>
      <c r="G2859" t="s">
        <v>356</v>
      </c>
      <c r="H2859" t="s">
        <v>918</v>
      </c>
      <c r="N2859" t="s">
        <v>4655</v>
      </c>
      <c r="O2859" t="s">
        <v>12</v>
      </c>
      <c r="P2859" t="s">
        <v>13</v>
      </c>
      <c r="Q2859" t="s">
        <v>90</v>
      </c>
      <c r="R2859" s="3">
        <f t="shared" si="159"/>
        <v>13</v>
      </c>
      <c r="S2859">
        <v>13000000</v>
      </c>
      <c r="T2859">
        <v>2010</v>
      </c>
      <c r="U2859">
        <v>6.1</v>
      </c>
      <c r="V2859" s="3">
        <f t="shared" si="160"/>
        <v>-12.785034</v>
      </c>
      <c r="W2859" s="3"/>
    </row>
    <row r="2860" spans="1:23" x14ac:dyDescent="0.3">
      <c r="A2860" t="s">
        <v>9</v>
      </c>
      <c r="B2860" t="s">
        <v>1153</v>
      </c>
      <c r="C2860">
        <v>111</v>
      </c>
      <c r="D2860">
        <v>2203641</v>
      </c>
      <c r="E2860" s="3">
        <f t="shared" si="158"/>
        <v>2.2036410000000002</v>
      </c>
      <c r="F2860" t="s">
        <v>1792</v>
      </c>
      <c r="G2860" t="s">
        <v>356</v>
      </c>
      <c r="H2860" t="s">
        <v>1796</v>
      </c>
      <c r="I2860" t="s">
        <v>918</v>
      </c>
      <c r="N2860" t="s">
        <v>4656</v>
      </c>
      <c r="O2860" t="s">
        <v>12</v>
      </c>
      <c r="P2860" t="s">
        <v>374</v>
      </c>
      <c r="Q2860" t="s">
        <v>90</v>
      </c>
      <c r="R2860" s="3">
        <f t="shared" si="159"/>
        <v>15</v>
      </c>
      <c r="S2860">
        <v>15000000</v>
      </c>
      <c r="T2860">
        <v>2008</v>
      </c>
      <c r="U2860">
        <v>6.7</v>
      </c>
      <c r="V2860" s="3">
        <f t="shared" si="160"/>
        <v>-12.796358999999999</v>
      </c>
      <c r="W2860" s="3"/>
    </row>
    <row r="2861" spans="1:23" x14ac:dyDescent="0.3">
      <c r="A2861" t="s">
        <v>9</v>
      </c>
      <c r="B2861" t="s">
        <v>922</v>
      </c>
      <c r="C2861">
        <v>104</v>
      </c>
      <c r="D2861">
        <v>10696210</v>
      </c>
      <c r="E2861" s="3">
        <f t="shared" si="158"/>
        <v>10.696210000000001</v>
      </c>
      <c r="F2861" t="s">
        <v>171</v>
      </c>
      <c r="G2861" t="s">
        <v>1792</v>
      </c>
      <c r="H2861" t="s">
        <v>1787</v>
      </c>
      <c r="I2861" t="s">
        <v>918</v>
      </c>
      <c r="N2861" t="s">
        <v>4657</v>
      </c>
      <c r="O2861" t="s">
        <v>12</v>
      </c>
      <c r="P2861" t="s">
        <v>13</v>
      </c>
      <c r="Q2861" t="s">
        <v>14</v>
      </c>
      <c r="R2861" s="3">
        <f t="shared" si="159"/>
        <v>23.5</v>
      </c>
      <c r="S2861">
        <v>23500000</v>
      </c>
      <c r="T2861">
        <v>1993</v>
      </c>
      <c r="U2861">
        <v>3.9</v>
      </c>
      <c r="V2861" s="3">
        <f t="shared" si="160"/>
        <v>-12.803789999999999</v>
      </c>
      <c r="W2861" s="3"/>
    </row>
    <row r="2862" spans="1:23" x14ac:dyDescent="0.3">
      <c r="A2862" t="s">
        <v>9</v>
      </c>
      <c r="B2862" t="s">
        <v>596</v>
      </c>
      <c r="C2862">
        <v>99</v>
      </c>
      <c r="D2862">
        <v>31136950</v>
      </c>
      <c r="E2862" s="3">
        <f t="shared" si="158"/>
        <v>31.136949999999999</v>
      </c>
      <c r="F2862" t="s">
        <v>356</v>
      </c>
      <c r="G2862" t="s">
        <v>1786</v>
      </c>
      <c r="H2862" t="s">
        <v>1788</v>
      </c>
      <c r="N2862" t="s">
        <v>4658</v>
      </c>
      <c r="O2862" t="s">
        <v>12</v>
      </c>
      <c r="P2862" t="s">
        <v>13</v>
      </c>
      <c r="Q2862" t="s">
        <v>14</v>
      </c>
      <c r="R2862" s="3">
        <f t="shared" si="159"/>
        <v>44</v>
      </c>
      <c r="S2862">
        <v>44000000</v>
      </c>
      <c r="T2862">
        <v>2010</v>
      </c>
      <c r="U2862">
        <v>6.5</v>
      </c>
      <c r="V2862" s="3">
        <f t="shared" si="160"/>
        <v>-12.863050000000001</v>
      </c>
      <c r="W2862" s="3"/>
    </row>
    <row r="2863" spans="1:23" x14ac:dyDescent="0.3">
      <c r="A2863" t="s">
        <v>9</v>
      </c>
      <c r="B2863" t="s">
        <v>735</v>
      </c>
      <c r="C2863">
        <v>94</v>
      </c>
      <c r="D2863">
        <v>17120019</v>
      </c>
      <c r="E2863" s="3">
        <f t="shared" si="158"/>
        <v>17.120018999999999</v>
      </c>
      <c r="F2863" t="s">
        <v>171</v>
      </c>
      <c r="G2863" t="s">
        <v>1792</v>
      </c>
      <c r="H2863" t="s">
        <v>918</v>
      </c>
      <c r="N2863" t="s">
        <v>4659</v>
      </c>
      <c r="O2863" t="s">
        <v>12</v>
      </c>
      <c r="P2863" t="s">
        <v>13</v>
      </c>
      <c r="Q2863" t="s">
        <v>90</v>
      </c>
      <c r="R2863" s="3">
        <f t="shared" si="159"/>
        <v>30</v>
      </c>
      <c r="S2863">
        <v>30000000</v>
      </c>
      <c r="T2863">
        <v>2012</v>
      </c>
      <c r="U2863">
        <v>6.5</v>
      </c>
      <c r="V2863" s="3">
        <f t="shared" si="160"/>
        <v>-12.879981000000001</v>
      </c>
      <c r="W2863" s="3"/>
    </row>
    <row r="2864" spans="1:23" x14ac:dyDescent="0.3">
      <c r="A2864" t="s">
        <v>9</v>
      </c>
      <c r="B2864" t="s">
        <v>462</v>
      </c>
      <c r="C2864">
        <v>94</v>
      </c>
      <c r="D2864">
        <v>32095318</v>
      </c>
      <c r="E2864" s="3">
        <f t="shared" si="158"/>
        <v>32.095317999999999</v>
      </c>
      <c r="F2864" t="s">
        <v>205</v>
      </c>
      <c r="G2864" t="s">
        <v>1792</v>
      </c>
      <c r="N2864" t="s">
        <v>4660</v>
      </c>
      <c r="O2864" t="s">
        <v>12</v>
      </c>
      <c r="P2864" t="s">
        <v>13</v>
      </c>
      <c r="Q2864" t="s">
        <v>14</v>
      </c>
      <c r="R2864" s="3">
        <f t="shared" si="159"/>
        <v>45</v>
      </c>
      <c r="S2864">
        <v>45000000</v>
      </c>
      <c r="T2864">
        <v>2001</v>
      </c>
      <c r="U2864">
        <v>5.5</v>
      </c>
      <c r="V2864" s="3">
        <f t="shared" si="160"/>
        <v>-12.904682000000001</v>
      </c>
      <c r="W2864" s="3"/>
    </row>
    <row r="2865" spans="1:23" x14ac:dyDescent="0.3">
      <c r="A2865" t="s">
        <v>9</v>
      </c>
      <c r="B2865" t="s">
        <v>1276</v>
      </c>
      <c r="C2865">
        <v>125</v>
      </c>
      <c r="D2865">
        <v>4068087</v>
      </c>
      <c r="E2865" s="3">
        <f t="shared" si="158"/>
        <v>4.0680870000000002</v>
      </c>
      <c r="F2865" t="s">
        <v>1793</v>
      </c>
      <c r="G2865" t="s">
        <v>356</v>
      </c>
      <c r="H2865" t="s">
        <v>1794</v>
      </c>
      <c r="N2865" t="s">
        <v>4661</v>
      </c>
      <c r="O2865" t="s">
        <v>12</v>
      </c>
      <c r="P2865" t="s">
        <v>49</v>
      </c>
      <c r="Q2865" t="s">
        <v>14</v>
      </c>
      <c r="R2865" s="3">
        <f t="shared" si="159"/>
        <v>17</v>
      </c>
      <c r="S2865">
        <v>17000000</v>
      </c>
      <c r="T2865">
        <v>2003</v>
      </c>
      <c r="U2865">
        <v>7.7</v>
      </c>
      <c r="V2865" s="3">
        <f t="shared" si="160"/>
        <v>-12.931913</v>
      </c>
      <c r="W2865" s="3"/>
    </row>
    <row r="2866" spans="1:23" x14ac:dyDescent="0.3">
      <c r="A2866" t="s">
        <v>9</v>
      </c>
      <c r="B2866" t="s">
        <v>227</v>
      </c>
      <c r="C2866">
        <v>104</v>
      </c>
      <c r="D2866">
        <v>27053815</v>
      </c>
      <c r="E2866" s="3">
        <f t="shared" si="158"/>
        <v>27.053815</v>
      </c>
      <c r="F2866" t="s">
        <v>171</v>
      </c>
      <c r="G2866" t="s">
        <v>134</v>
      </c>
      <c r="H2866" t="s">
        <v>1788</v>
      </c>
      <c r="N2866" t="s">
        <v>4662</v>
      </c>
      <c r="O2866" t="s">
        <v>12</v>
      </c>
      <c r="P2866" t="s">
        <v>113</v>
      </c>
      <c r="Q2866" t="s">
        <v>14</v>
      </c>
      <c r="R2866" s="3">
        <f t="shared" si="159"/>
        <v>40</v>
      </c>
      <c r="S2866">
        <v>40000000</v>
      </c>
      <c r="T2866">
        <v>2001</v>
      </c>
      <c r="U2866">
        <v>4.7</v>
      </c>
      <c r="V2866" s="3">
        <f t="shared" si="160"/>
        <v>-12.946185</v>
      </c>
      <c r="W2866" s="3"/>
    </row>
    <row r="2867" spans="1:23" x14ac:dyDescent="0.3">
      <c r="A2867" t="s">
        <v>9</v>
      </c>
      <c r="B2867" t="s">
        <v>1191</v>
      </c>
      <c r="C2867">
        <v>120</v>
      </c>
      <c r="D2867">
        <v>23947</v>
      </c>
      <c r="E2867" s="3">
        <f t="shared" si="158"/>
        <v>2.3947E-2</v>
      </c>
      <c r="F2867" t="s">
        <v>1787</v>
      </c>
      <c r="G2867" t="s">
        <v>918</v>
      </c>
      <c r="N2867" t="s">
        <v>4663</v>
      </c>
      <c r="O2867" t="s">
        <v>12</v>
      </c>
      <c r="P2867" t="s">
        <v>13</v>
      </c>
      <c r="Q2867" t="s">
        <v>90</v>
      </c>
      <c r="R2867" s="3">
        <f t="shared" si="159"/>
        <v>13</v>
      </c>
      <c r="S2867">
        <v>13000000</v>
      </c>
      <c r="T2867">
        <v>2004</v>
      </c>
      <c r="U2867">
        <v>7.7</v>
      </c>
      <c r="V2867" s="3">
        <f t="shared" si="160"/>
        <v>-12.976053</v>
      </c>
      <c r="W2867" s="3"/>
    </row>
    <row r="2868" spans="1:23" x14ac:dyDescent="0.3">
      <c r="A2868" t="s">
        <v>9</v>
      </c>
      <c r="B2868" t="s">
        <v>1182</v>
      </c>
      <c r="C2868">
        <v>127</v>
      </c>
      <c r="D2868">
        <v>1000000</v>
      </c>
      <c r="E2868" s="3">
        <f t="shared" si="158"/>
        <v>1</v>
      </c>
      <c r="F2868" t="s">
        <v>171</v>
      </c>
      <c r="G2868" t="s">
        <v>134</v>
      </c>
      <c r="H2868" t="s">
        <v>1794</v>
      </c>
      <c r="N2868" t="s">
        <v>4664</v>
      </c>
      <c r="O2868" t="s">
        <v>12</v>
      </c>
      <c r="P2868" t="s">
        <v>1183</v>
      </c>
      <c r="Q2868" t="s">
        <v>24</v>
      </c>
      <c r="R2868" s="3">
        <f t="shared" si="159"/>
        <v>14</v>
      </c>
      <c r="S2868">
        <v>14000000</v>
      </c>
      <c r="T2868">
        <v>1978</v>
      </c>
      <c r="U2868">
        <v>6.5</v>
      </c>
      <c r="V2868" s="3">
        <f t="shared" si="160"/>
        <v>-13</v>
      </c>
      <c r="W2868" s="3"/>
    </row>
    <row r="2869" spans="1:23" x14ac:dyDescent="0.3">
      <c r="A2869" t="s">
        <v>9</v>
      </c>
      <c r="B2869" t="s">
        <v>1155</v>
      </c>
      <c r="C2869">
        <v>111</v>
      </c>
      <c r="D2869">
        <v>1954202</v>
      </c>
      <c r="E2869" s="3">
        <f t="shared" si="158"/>
        <v>1.954202</v>
      </c>
      <c r="F2869" t="s">
        <v>205</v>
      </c>
      <c r="G2869" t="s">
        <v>1792</v>
      </c>
      <c r="H2869" t="s">
        <v>356</v>
      </c>
      <c r="N2869" t="s">
        <v>4665</v>
      </c>
      <c r="O2869" t="s">
        <v>12</v>
      </c>
      <c r="P2869" t="s">
        <v>13</v>
      </c>
      <c r="Q2869" t="s">
        <v>14</v>
      </c>
      <c r="R2869" s="3">
        <f t="shared" si="159"/>
        <v>15</v>
      </c>
      <c r="S2869">
        <v>15000000</v>
      </c>
      <c r="T2869">
        <v>1999</v>
      </c>
      <c r="U2869">
        <v>6.3</v>
      </c>
      <c r="V2869" s="3">
        <f t="shared" si="160"/>
        <v>-13.045798</v>
      </c>
      <c r="W2869" s="3"/>
    </row>
    <row r="2870" spans="1:23" x14ac:dyDescent="0.3">
      <c r="A2870" t="s">
        <v>9</v>
      </c>
      <c r="B2870" t="s">
        <v>1154</v>
      </c>
      <c r="C2870">
        <v>98</v>
      </c>
      <c r="D2870">
        <v>1953732</v>
      </c>
      <c r="E2870" s="3">
        <f t="shared" si="158"/>
        <v>1.953732</v>
      </c>
      <c r="F2870" t="s">
        <v>134</v>
      </c>
      <c r="G2870" t="s">
        <v>356</v>
      </c>
      <c r="H2870" t="s">
        <v>1786</v>
      </c>
      <c r="N2870" t="s">
        <v>4666</v>
      </c>
      <c r="O2870" t="s">
        <v>12</v>
      </c>
      <c r="P2870" t="s">
        <v>13</v>
      </c>
      <c r="Q2870" t="s">
        <v>90</v>
      </c>
      <c r="R2870" s="3">
        <f t="shared" si="159"/>
        <v>15</v>
      </c>
      <c r="S2870">
        <v>15000000</v>
      </c>
      <c r="T2870">
        <v>1986</v>
      </c>
      <c r="U2870">
        <v>5.3</v>
      </c>
      <c r="V2870" s="3">
        <f t="shared" si="160"/>
        <v>-13.046268</v>
      </c>
      <c r="W2870" s="3"/>
    </row>
    <row r="2871" spans="1:23" x14ac:dyDescent="0.3">
      <c r="A2871" t="s">
        <v>9</v>
      </c>
      <c r="B2871" t="s">
        <v>420</v>
      </c>
      <c r="C2871">
        <v>108</v>
      </c>
      <c r="D2871">
        <v>16930884</v>
      </c>
      <c r="E2871" s="3">
        <f t="shared" si="158"/>
        <v>16.930883999999999</v>
      </c>
      <c r="F2871" t="s">
        <v>1792</v>
      </c>
      <c r="G2871" t="s">
        <v>356</v>
      </c>
      <c r="H2871" t="s">
        <v>1796</v>
      </c>
      <c r="I2871" t="s">
        <v>918</v>
      </c>
      <c r="N2871" t="s">
        <v>4667</v>
      </c>
      <c r="O2871" t="s">
        <v>12</v>
      </c>
      <c r="P2871" t="s">
        <v>13</v>
      </c>
      <c r="Q2871" t="s">
        <v>90</v>
      </c>
      <c r="R2871" s="3">
        <f t="shared" si="159"/>
        <v>30</v>
      </c>
      <c r="S2871">
        <v>30000000</v>
      </c>
      <c r="T2871">
        <v>2007</v>
      </c>
      <c r="U2871">
        <v>5.9</v>
      </c>
      <c r="V2871" s="3">
        <f t="shared" si="160"/>
        <v>-13.069116000000001</v>
      </c>
      <c r="W2871" s="3"/>
    </row>
    <row r="2872" spans="1:23" x14ac:dyDescent="0.3">
      <c r="A2872" t="s">
        <v>9</v>
      </c>
      <c r="B2872" t="s">
        <v>1087</v>
      </c>
      <c r="C2872">
        <v>118</v>
      </c>
      <c r="D2872">
        <v>2849142</v>
      </c>
      <c r="E2872" s="3">
        <f t="shared" si="158"/>
        <v>2.8491420000000001</v>
      </c>
      <c r="F2872" t="s">
        <v>356</v>
      </c>
      <c r="N2872" t="s">
        <v>4668</v>
      </c>
      <c r="O2872" t="s">
        <v>12</v>
      </c>
      <c r="P2872" t="s">
        <v>13</v>
      </c>
      <c r="Q2872" t="s">
        <v>90</v>
      </c>
      <c r="R2872" s="3">
        <f t="shared" si="159"/>
        <v>16</v>
      </c>
      <c r="S2872">
        <v>16000000</v>
      </c>
      <c r="T2872">
        <v>2007</v>
      </c>
      <c r="U2872">
        <v>7.2</v>
      </c>
      <c r="V2872" s="3">
        <f t="shared" si="160"/>
        <v>-13.150857999999999</v>
      </c>
      <c r="W2872" s="3"/>
    </row>
    <row r="2873" spans="1:23" x14ac:dyDescent="0.3">
      <c r="A2873" t="s">
        <v>9</v>
      </c>
      <c r="B2873" t="s">
        <v>1229</v>
      </c>
      <c r="C2873">
        <v>118</v>
      </c>
      <c r="D2873">
        <v>800000</v>
      </c>
      <c r="E2873" s="3">
        <f t="shared" si="158"/>
        <v>0.8</v>
      </c>
      <c r="F2873" t="s">
        <v>134</v>
      </c>
      <c r="G2873" t="s">
        <v>1796</v>
      </c>
      <c r="H2873" t="s">
        <v>918</v>
      </c>
      <c r="N2873" t="s">
        <v>4669</v>
      </c>
      <c r="O2873" t="s">
        <v>12</v>
      </c>
      <c r="P2873" t="s">
        <v>13</v>
      </c>
      <c r="Q2873" t="s">
        <v>24</v>
      </c>
      <c r="R2873" s="3">
        <f t="shared" si="159"/>
        <v>14</v>
      </c>
      <c r="S2873">
        <v>14000000</v>
      </c>
      <c r="T2873">
        <v>1981</v>
      </c>
      <c r="U2873">
        <v>5.2</v>
      </c>
      <c r="V2873" s="3">
        <f t="shared" si="160"/>
        <v>-13.2</v>
      </c>
      <c r="W2873" s="3"/>
    </row>
    <row r="2874" spans="1:23" x14ac:dyDescent="0.3">
      <c r="A2874" t="s">
        <v>9</v>
      </c>
      <c r="B2874" t="s">
        <v>742</v>
      </c>
      <c r="C2874">
        <v>89</v>
      </c>
      <c r="D2874">
        <v>21784432</v>
      </c>
      <c r="E2874" s="3">
        <f t="shared" si="158"/>
        <v>21.784431999999999</v>
      </c>
      <c r="F2874" t="s">
        <v>205</v>
      </c>
      <c r="N2874" t="s">
        <v>4670</v>
      </c>
      <c r="O2874" t="s">
        <v>12</v>
      </c>
      <c r="P2874" t="s">
        <v>13</v>
      </c>
      <c r="Q2874" t="s">
        <v>90</v>
      </c>
      <c r="R2874" s="3">
        <f t="shared" si="159"/>
        <v>35</v>
      </c>
      <c r="S2874">
        <v>35000000</v>
      </c>
      <c r="T2874">
        <v>2013</v>
      </c>
      <c r="U2874">
        <v>5.6</v>
      </c>
      <c r="V2874" s="3">
        <f t="shared" si="160"/>
        <v>-13.215568000000001</v>
      </c>
      <c r="W2874" s="3"/>
    </row>
    <row r="2875" spans="1:23" x14ac:dyDescent="0.3">
      <c r="A2875" t="s">
        <v>9</v>
      </c>
      <c r="B2875" t="s">
        <v>745</v>
      </c>
      <c r="C2875">
        <v>100</v>
      </c>
      <c r="D2875">
        <v>163591</v>
      </c>
      <c r="E2875" s="3">
        <f t="shared" si="158"/>
        <v>0.16359099999999999</v>
      </c>
      <c r="F2875" t="s">
        <v>205</v>
      </c>
      <c r="N2875" t="s">
        <v>4671</v>
      </c>
      <c r="O2875" t="s">
        <v>12</v>
      </c>
      <c r="P2875" t="s">
        <v>563</v>
      </c>
      <c r="Q2875" t="s">
        <v>14</v>
      </c>
      <c r="R2875" s="3">
        <f t="shared" si="159"/>
        <v>13.4</v>
      </c>
      <c r="S2875">
        <v>13400000</v>
      </c>
      <c r="T2875">
        <v>2010</v>
      </c>
      <c r="U2875">
        <v>3.6</v>
      </c>
      <c r="V2875" s="3">
        <f t="shared" si="160"/>
        <v>-13.236409</v>
      </c>
      <c r="W2875" s="3"/>
    </row>
    <row r="2876" spans="1:23" x14ac:dyDescent="0.3">
      <c r="A2876" t="s">
        <v>9</v>
      </c>
      <c r="B2876" t="s">
        <v>115</v>
      </c>
      <c r="C2876">
        <v>98</v>
      </c>
      <c r="D2876">
        <v>113733726</v>
      </c>
      <c r="E2876" s="3">
        <f t="shared" si="158"/>
        <v>113.733726</v>
      </c>
      <c r="F2876" t="s">
        <v>134</v>
      </c>
      <c r="G2876" t="s">
        <v>205</v>
      </c>
      <c r="H2876" t="s">
        <v>1789</v>
      </c>
      <c r="I2876" t="s">
        <v>1786</v>
      </c>
      <c r="N2876" t="s">
        <v>4672</v>
      </c>
      <c r="O2876" t="s">
        <v>12</v>
      </c>
      <c r="P2876" t="s">
        <v>13</v>
      </c>
      <c r="Q2876" t="s">
        <v>24</v>
      </c>
      <c r="R2876" s="3">
        <f t="shared" si="159"/>
        <v>127</v>
      </c>
      <c r="S2876">
        <v>127000000</v>
      </c>
      <c r="T2876">
        <v>2014</v>
      </c>
      <c r="U2876">
        <v>6.2</v>
      </c>
      <c r="V2876" s="3">
        <f t="shared" si="160"/>
        <v>-13.266273999999996</v>
      </c>
      <c r="W2876" s="3"/>
    </row>
    <row r="2877" spans="1:23" x14ac:dyDescent="0.3">
      <c r="A2877" t="s">
        <v>9</v>
      </c>
      <c r="B2877" t="s">
        <v>70</v>
      </c>
      <c r="C2877">
        <v>129</v>
      </c>
      <c r="D2877">
        <v>186354</v>
      </c>
      <c r="E2877" s="3">
        <f t="shared" si="158"/>
        <v>0.18635399999999999</v>
      </c>
      <c r="F2877" t="s">
        <v>356</v>
      </c>
      <c r="N2877" t="s">
        <v>4673</v>
      </c>
      <c r="O2877" t="s">
        <v>12</v>
      </c>
      <c r="P2877" t="s">
        <v>13</v>
      </c>
      <c r="Q2877" t="s">
        <v>90</v>
      </c>
      <c r="R2877" s="3">
        <f t="shared" si="159"/>
        <v>13.5</v>
      </c>
      <c r="S2877">
        <v>13500000</v>
      </c>
      <c r="T2877">
        <v>2015</v>
      </c>
      <c r="U2877">
        <v>4.5</v>
      </c>
      <c r="V2877" s="3">
        <f t="shared" si="160"/>
        <v>-13.313646</v>
      </c>
      <c r="W2877" s="3"/>
    </row>
    <row r="2878" spans="1:23" x14ac:dyDescent="0.3">
      <c r="A2878" t="s">
        <v>9</v>
      </c>
      <c r="B2878" t="s">
        <v>911</v>
      </c>
      <c r="C2878">
        <v>111</v>
      </c>
      <c r="D2878">
        <v>6109075</v>
      </c>
      <c r="E2878" s="3">
        <f t="shared" si="158"/>
        <v>6.1090749999999998</v>
      </c>
      <c r="F2878" t="s">
        <v>1793</v>
      </c>
      <c r="G2878" t="s">
        <v>356</v>
      </c>
      <c r="N2878" t="s">
        <v>4674</v>
      </c>
      <c r="O2878" t="s">
        <v>183</v>
      </c>
      <c r="P2878" t="s">
        <v>184</v>
      </c>
      <c r="Q2878" t="s">
        <v>14</v>
      </c>
      <c r="R2878" s="3">
        <f t="shared" si="159"/>
        <v>19.43</v>
      </c>
      <c r="S2878">
        <v>19430000</v>
      </c>
      <c r="T2878">
        <v>2009</v>
      </c>
      <c r="U2878">
        <v>6.7</v>
      </c>
      <c r="V2878" s="3">
        <f t="shared" si="160"/>
        <v>-13.320924999999999</v>
      </c>
      <c r="W2878" s="3"/>
    </row>
    <row r="2879" spans="1:23" x14ac:dyDescent="0.3">
      <c r="A2879" t="s">
        <v>9</v>
      </c>
      <c r="B2879" t="s">
        <v>115</v>
      </c>
      <c r="C2879">
        <v>125</v>
      </c>
      <c r="D2879">
        <v>44665963</v>
      </c>
      <c r="E2879" s="3">
        <f t="shared" si="158"/>
        <v>44.665962999999998</v>
      </c>
      <c r="F2879" t="s">
        <v>205</v>
      </c>
      <c r="N2879" t="s">
        <v>4675</v>
      </c>
      <c r="O2879" t="s">
        <v>12</v>
      </c>
      <c r="P2879" t="s">
        <v>13</v>
      </c>
      <c r="Q2879" t="s">
        <v>14</v>
      </c>
      <c r="R2879" s="3">
        <f t="shared" si="159"/>
        <v>58</v>
      </c>
      <c r="S2879">
        <v>58000000</v>
      </c>
      <c r="T2879">
        <v>2013</v>
      </c>
      <c r="U2879">
        <v>6.3</v>
      </c>
      <c r="V2879" s="3">
        <f t="shared" si="160"/>
        <v>-13.334037000000002</v>
      </c>
      <c r="W2879" s="3"/>
    </row>
    <row r="2880" spans="1:23" x14ac:dyDescent="0.3">
      <c r="A2880" t="s">
        <v>111</v>
      </c>
      <c r="B2880" t="s">
        <v>22</v>
      </c>
      <c r="C2880">
        <v>107</v>
      </c>
      <c r="D2880">
        <v>18636537</v>
      </c>
      <c r="E2880" s="3">
        <f t="shared" si="158"/>
        <v>18.636537000000001</v>
      </c>
      <c r="F2880" t="s">
        <v>171</v>
      </c>
      <c r="G2880" t="s">
        <v>918</v>
      </c>
      <c r="H2880" t="s">
        <v>1304</v>
      </c>
      <c r="N2880" t="s">
        <v>4676</v>
      </c>
      <c r="O2880" t="s">
        <v>12</v>
      </c>
      <c r="P2880" t="s">
        <v>100</v>
      </c>
      <c r="Q2880" t="s">
        <v>90</v>
      </c>
      <c r="R2880" s="3">
        <f t="shared" si="159"/>
        <v>32</v>
      </c>
      <c r="S2880">
        <v>32000000</v>
      </c>
      <c r="T2880">
        <v>1995</v>
      </c>
      <c r="U2880">
        <v>6.4</v>
      </c>
      <c r="V2880" s="3">
        <f t="shared" si="160"/>
        <v>-13.363462999999999</v>
      </c>
      <c r="W2880" s="3"/>
    </row>
    <row r="2881" spans="1:23" x14ac:dyDescent="0.3">
      <c r="A2881" t="s">
        <v>9</v>
      </c>
      <c r="B2881" t="s">
        <v>535</v>
      </c>
      <c r="C2881">
        <v>125</v>
      </c>
      <c r="D2881">
        <v>26616999</v>
      </c>
      <c r="E2881" s="3">
        <f t="shared" si="158"/>
        <v>26.616999</v>
      </c>
      <c r="F2881" t="s">
        <v>171</v>
      </c>
      <c r="G2881" t="s">
        <v>134</v>
      </c>
      <c r="H2881" t="s">
        <v>1788</v>
      </c>
      <c r="I2881" t="s">
        <v>1787</v>
      </c>
      <c r="J2881" t="s">
        <v>918</v>
      </c>
      <c r="N2881" t="s">
        <v>4677</v>
      </c>
      <c r="O2881" t="s">
        <v>12</v>
      </c>
      <c r="P2881" t="s">
        <v>13</v>
      </c>
      <c r="Q2881" t="s">
        <v>14</v>
      </c>
      <c r="R2881" s="3">
        <f t="shared" si="159"/>
        <v>40</v>
      </c>
      <c r="S2881">
        <v>40000000</v>
      </c>
      <c r="T2881">
        <v>2013</v>
      </c>
      <c r="U2881">
        <v>5.9</v>
      </c>
      <c r="V2881" s="3">
        <f t="shared" si="160"/>
        <v>-13.383001</v>
      </c>
      <c r="W2881" s="3"/>
    </row>
    <row r="2882" spans="1:23" x14ac:dyDescent="0.3">
      <c r="A2882" t="s">
        <v>9</v>
      </c>
      <c r="B2882" t="s">
        <v>470</v>
      </c>
      <c r="C2882">
        <v>122</v>
      </c>
      <c r="D2882">
        <v>41609593</v>
      </c>
      <c r="E2882" s="3">
        <f t="shared" ref="E2882:E2945" si="161">D2882/1000000</f>
        <v>41.609592999999997</v>
      </c>
      <c r="F2882" t="s">
        <v>171</v>
      </c>
      <c r="G2882" t="s">
        <v>134</v>
      </c>
      <c r="H2882" t="s">
        <v>1792</v>
      </c>
      <c r="I2882" t="s">
        <v>918</v>
      </c>
      <c r="N2882" t="s">
        <v>4678</v>
      </c>
      <c r="O2882" t="s">
        <v>12</v>
      </c>
      <c r="P2882" t="s">
        <v>17</v>
      </c>
      <c r="Q2882" t="s">
        <v>90</v>
      </c>
      <c r="R2882" s="3">
        <f t="shared" ref="R2882:R2945" si="162">S2882/1000000</f>
        <v>55</v>
      </c>
      <c r="S2882">
        <v>55000000</v>
      </c>
      <c r="T2882">
        <v>1998</v>
      </c>
      <c r="U2882">
        <v>7.3</v>
      </c>
      <c r="V2882" s="3">
        <f t="shared" ref="V2882:V2945" si="163">E2882-R2882</f>
        <v>-13.390407000000003</v>
      </c>
      <c r="W2882" s="3"/>
    </row>
    <row r="2883" spans="1:23" x14ac:dyDescent="0.3">
      <c r="A2883" t="s">
        <v>9</v>
      </c>
      <c r="B2883" t="s">
        <v>897</v>
      </c>
      <c r="C2883">
        <v>131</v>
      </c>
      <c r="D2883">
        <v>85433</v>
      </c>
      <c r="E2883" s="3">
        <f t="shared" si="161"/>
        <v>8.5432999999999995E-2</v>
      </c>
      <c r="F2883" t="s">
        <v>1792</v>
      </c>
      <c r="G2883" t="s">
        <v>356</v>
      </c>
      <c r="H2883" t="s">
        <v>1796</v>
      </c>
      <c r="I2883" t="s">
        <v>1788</v>
      </c>
      <c r="N2883" t="s">
        <v>4679</v>
      </c>
      <c r="O2883" t="s">
        <v>12</v>
      </c>
      <c r="P2883" t="s">
        <v>674</v>
      </c>
      <c r="Q2883" t="s">
        <v>90</v>
      </c>
      <c r="R2883" s="3">
        <f t="shared" si="162"/>
        <v>13.5</v>
      </c>
      <c r="S2883">
        <v>13500000</v>
      </c>
      <c r="T2883">
        <v>2013</v>
      </c>
      <c r="U2883">
        <v>7.8</v>
      </c>
      <c r="V2883" s="3">
        <f t="shared" si="163"/>
        <v>-13.414567</v>
      </c>
      <c r="W2883" s="3"/>
    </row>
    <row r="2884" spans="1:23" x14ac:dyDescent="0.3">
      <c r="A2884" t="s">
        <v>9</v>
      </c>
      <c r="B2884" t="s">
        <v>261</v>
      </c>
      <c r="C2884">
        <v>98</v>
      </c>
      <c r="D2884">
        <v>55585389</v>
      </c>
      <c r="E2884" s="3">
        <f t="shared" si="161"/>
        <v>55.585388999999999</v>
      </c>
      <c r="F2884" t="s">
        <v>1792</v>
      </c>
      <c r="G2884" t="s">
        <v>1796</v>
      </c>
      <c r="H2884" t="s">
        <v>918</v>
      </c>
      <c r="N2884" t="s">
        <v>4680</v>
      </c>
      <c r="O2884" t="s">
        <v>12</v>
      </c>
      <c r="P2884" t="s">
        <v>13</v>
      </c>
      <c r="Q2884" t="s">
        <v>90</v>
      </c>
      <c r="R2884" s="3">
        <f t="shared" si="162"/>
        <v>69</v>
      </c>
      <c r="S2884">
        <v>69000000</v>
      </c>
      <c r="T2884">
        <v>1998</v>
      </c>
      <c r="U2884">
        <v>5.9</v>
      </c>
      <c r="V2884" s="3">
        <f t="shared" si="163"/>
        <v>-13.414611000000001</v>
      </c>
      <c r="W2884" s="3"/>
    </row>
    <row r="2885" spans="1:23" x14ac:dyDescent="0.3">
      <c r="A2885" t="s">
        <v>9</v>
      </c>
      <c r="B2885" t="s">
        <v>857</v>
      </c>
      <c r="C2885">
        <v>87</v>
      </c>
      <c r="D2885">
        <v>6563357</v>
      </c>
      <c r="E2885" s="3">
        <f t="shared" si="161"/>
        <v>6.5633569999999999</v>
      </c>
      <c r="F2885" t="s">
        <v>134</v>
      </c>
      <c r="G2885" t="s">
        <v>205</v>
      </c>
      <c r="N2885" t="s">
        <v>4681</v>
      </c>
      <c r="O2885" t="s">
        <v>12</v>
      </c>
      <c r="P2885" t="s">
        <v>13</v>
      </c>
      <c r="Q2885" t="s">
        <v>90</v>
      </c>
      <c r="R2885" s="3">
        <f t="shared" si="162"/>
        <v>20</v>
      </c>
      <c r="S2885">
        <v>20000000</v>
      </c>
      <c r="T2885">
        <v>2008</v>
      </c>
      <c r="U2885">
        <v>5.3</v>
      </c>
      <c r="V2885" s="3">
        <f t="shared" si="163"/>
        <v>-13.436643</v>
      </c>
      <c r="W2885" s="3"/>
    </row>
    <row r="2886" spans="1:23" x14ac:dyDescent="0.3">
      <c r="A2886" t="s">
        <v>9</v>
      </c>
      <c r="B2886" t="s">
        <v>412</v>
      </c>
      <c r="C2886">
        <v>122</v>
      </c>
      <c r="D2886">
        <v>11538204</v>
      </c>
      <c r="E2886" s="3">
        <f t="shared" si="161"/>
        <v>11.538204</v>
      </c>
      <c r="F2886" t="s">
        <v>1792</v>
      </c>
      <c r="G2886" t="s">
        <v>356</v>
      </c>
      <c r="H2886" t="s">
        <v>1794</v>
      </c>
      <c r="N2886" t="s">
        <v>4682</v>
      </c>
      <c r="O2886" t="s">
        <v>12</v>
      </c>
      <c r="P2886" t="s">
        <v>13</v>
      </c>
      <c r="Q2886" t="s">
        <v>14</v>
      </c>
      <c r="R2886" s="3">
        <f t="shared" si="162"/>
        <v>25</v>
      </c>
      <c r="S2886">
        <v>25000000</v>
      </c>
      <c r="T2886">
        <v>2010</v>
      </c>
      <c r="U2886">
        <v>7</v>
      </c>
      <c r="V2886" s="3">
        <f t="shared" si="163"/>
        <v>-13.461796</v>
      </c>
      <c r="W2886" s="3"/>
    </row>
    <row r="2887" spans="1:23" x14ac:dyDescent="0.3">
      <c r="A2887" t="s">
        <v>9</v>
      </c>
      <c r="B2887" t="s">
        <v>1039</v>
      </c>
      <c r="C2887">
        <v>116</v>
      </c>
      <c r="D2887">
        <v>4435083</v>
      </c>
      <c r="E2887" s="3">
        <f t="shared" si="161"/>
        <v>4.4350829999999997</v>
      </c>
      <c r="F2887" t="s">
        <v>1793</v>
      </c>
      <c r="G2887" t="s">
        <v>356</v>
      </c>
      <c r="H2887" t="s">
        <v>1788</v>
      </c>
      <c r="I2887" t="s">
        <v>1795</v>
      </c>
      <c r="N2887" t="s">
        <v>4683</v>
      </c>
      <c r="O2887" t="s">
        <v>12</v>
      </c>
      <c r="P2887" t="s">
        <v>63</v>
      </c>
      <c r="Q2887" t="s">
        <v>90</v>
      </c>
      <c r="R2887" s="3">
        <f t="shared" si="162"/>
        <v>18</v>
      </c>
      <c r="S2887">
        <v>18000000</v>
      </c>
      <c r="T2887">
        <v>2013</v>
      </c>
      <c r="U2887">
        <v>7.1</v>
      </c>
      <c r="V2887" s="3">
        <f t="shared" si="163"/>
        <v>-13.564917000000001</v>
      </c>
      <c r="W2887" s="3"/>
    </row>
    <row r="2888" spans="1:23" x14ac:dyDescent="0.3">
      <c r="A2888" t="s">
        <v>9</v>
      </c>
      <c r="B2888" t="s">
        <v>654</v>
      </c>
      <c r="C2888">
        <v>83</v>
      </c>
      <c r="D2888">
        <v>10431220</v>
      </c>
      <c r="E2888" s="3">
        <f t="shared" si="161"/>
        <v>10.43122</v>
      </c>
      <c r="F2888" t="s">
        <v>171</v>
      </c>
      <c r="G2888" t="s">
        <v>1787</v>
      </c>
      <c r="N2888" t="s">
        <v>4684</v>
      </c>
      <c r="O2888" t="s">
        <v>12</v>
      </c>
      <c r="P2888" t="s">
        <v>13</v>
      </c>
      <c r="Q2888" t="s">
        <v>90</v>
      </c>
      <c r="R2888" s="3">
        <f t="shared" si="162"/>
        <v>24</v>
      </c>
      <c r="S2888">
        <v>24000000</v>
      </c>
      <c r="T2888">
        <v>1999</v>
      </c>
      <c r="U2888">
        <v>4.0999999999999996</v>
      </c>
      <c r="V2888" s="3">
        <f t="shared" si="163"/>
        <v>-13.56878</v>
      </c>
      <c r="W2888" s="3"/>
    </row>
    <row r="2889" spans="1:23" x14ac:dyDescent="0.3">
      <c r="A2889" t="s">
        <v>9</v>
      </c>
      <c r="B2889" t="s">
        <v>1093</v>
      </c>
      <c r="C2889">
        <v>122</v>
      </c>
      <c r="D2889">
        <v>2428883</v>
      </c>
      <c r="E2889" s="3">
        <f t="shared" si="161"/>
        <v>2.4288829999999999</v>
      </c>
      <c r="F2889" t="s">
        <v>356</v>
      </c>
      <c r="G2889" t="s">
        <v>1304</v>
      </c>
      <c r="N2889" t="s">
        <v>4685</v>
      </c>
      <c r="O2889" t="s">
        <v>12</v>
      </c>
      <c r="P2889" t="s">
        <v>13</v>
      </c>
      <c r="Q2889" t="s">
        <v>90</v>
      </c>
      <c r="R2889" s="3">
        <f t="shared" si="162"/>
        <v>16</v>
      </c>
      <c r="S2889">
        <v>16000000</v>
      </c>
      <c r="T2889">
        <v>2014</v>
      </c>
      <c r="U2889">
        <v>6.6</v>
      </c>
      <c r="V2889" s="3">
        <f t="shared" si="163"/>
        <v>-13.571117000000001</v>
      </c>
      <c r="W2889" s="3"/>
    </row>
    <row r="2890" spans="1:23" x14ac:dyDescent="0.3">
      <c r="A2890" t="s">
        <v>9</v>
      </c>
      <c r="B2890" t="s">
        <v>120</v>
      </c>
      <c r="C2890">
        <v>150</v>
      </c>
      <c r="D2890">
        <v>4414535</v>
      </c>
      <c r="E2890" s="3">
        <f t="shared" si="161"/>
        <v>4.4145349999999999</v>
      </c>
      <c r="F2890" t="s">
        <v>356</v>
      </c>
      <c r="N2890" t="s">
        <v>4686</v>
      </c>
      <c r="O2890" t="s">
        <v>12</v>
      </c>
      <c r="P2890" t="s">
        <v>17</v>
      </c>
      <c r="Q2890" t="s">
        <v>14</v>
      </c>
      <c r="R2890" s="3">
        <f t="shared" si="162"/>
        <v>18</v>
      </c>
      <c r="S2890">
        <v>18000000</v>
      </c>
      <c r="T2890">
        <v>1996</v>
      </c>
      <c r="U2890">
        <v>7.8</v>
      </c>
      <c r="V2890" s="3">
        <f t="shared" si="163"/>
        <v>-13.585464999999999</v>
      </c>
      <c r="W2890" s="3"/>
    </row>
    <row r="2891" spans="1:23" x14ac:dyDescent="0.3">
      <c r="A2891" t="s">
        <v>9</v>
      </c>
      <c r="B2891" t="s">
        <v>102</v>
      </c>
      <c r="C2891">
        <v>132</v>
      </c>
      <c r="D2891">
        <v>146405371</v>
      </c>
      <c r="E2891" s="3">
        <f t="shared" si="161"/>
        <v>146.405371</v>
      </c>
      <c r="F2891" t="s">
        <v>171</v>
      </c>
      <c r="G2891" t="s">
        <v>134</v>
      </c>
      <c r="H2891" t="s">
        <v>1787</v>
      </c>
      <c r="N2891" t="s">
        <v>4687</v>
      </c>
      <c r="O2891" t="s">
        <v>12</v>
      </c>
      <c r="P2891" t="s">
        <v>13</v>
      </c>
      <c r="Q2891" t="s">
        <v>14</v>
      </c>
      <c r="R2891" s="3">
        <f t="shared" si="162"/>
        <v>160</v>
      </c>
      <c r="S2891">
        <v>160000000</v>
      </c>
      <c r="T2891">
        <v>2011</v>
      </c>
      <c r="U2891">
        <v>7.8</v>
      </c>
      <c r="V2891" s="3">
        <f t="shared" si="163"/>
        <v>-13.594628999999998</v>
      </c>
      <c r="W2891" s="3"/>
    </row>
    <row r="2892" spans="1:23" x14ac:dyDescent="0.3">
      <c r="A2892" t="s">
        <v>9</v>
      </c>
      <c r="B2892" t="s">
        <v>606</v>
      </c>
      <c r="C2892">
        <v>91</v>
      </c>
      <c r="D2892">
        <v>26404753</v>
      </c>
      <c r="E2892" s="3">
        <f t="shared" si="161"/>
        <v>26.404752999999999</v>
      </c>
      <c r="F2892" t="s">
        <v>171</v>
      </c>
      <c r="G2892" t="s">
        <v>205</v>
      </c>
      <c r="H2892" t="s">
        <v>1792</v>
      </c>
      <c r="I2892" t="s">
        <v>1788</v>
      </c>
      <c r="J2892" t="s">
        <v>918</v>
      </c>
      <c r="N2892" t="s">
        <v>4688</v>
      </c>
      <c r="O2892" t="s">
        <v>12</v>
      </c>
      <c r="P2892" t="s">
        <v>13</v>
      </c>
      <c r="Q2892" t="s">
        <v>14</v>
      </c>
      <c r="R2892" s="3">
        <f t="shared" si="162"/>
        <v>40</v>
      </c>
      <c r="S2892">
        <v>40000000</v>
      </c>
      <c r="T2892">
        <v>2012</v>
      </c>
      <c r="U2892">
        <v>5.3</v>
      </c>
      <c r="V2892" s="3">
        <f t="shared" si="163"/>
        <v>-13.595247000000001</v>
      </c>
      <c r="W2892" s="3"/>
    </row>
    <row r="2893" spans="1:23" x14ac:dyDescent="0.3">
      <c r="A2893" t="s">
        <v>9</v>
      </c>
      <c r="B2893" t="s">
        <v>135</v>
      </c>
      <c r="C2893">
        <v>109</v>
      </c>
      <c r="D2893">
        <v>1357042</v>
      </c>
      <c r="E2893" s="3">
        <f t="shared" si="161"/>
        <v>1.3570420000000001</v>
      </c>
      <c r="F2893" t="s">
        <v>1793</v>
      </c>
      <c r="G2893" t="s">
        <v>356</v>
      </c>
      <c r="H2893" t="s">
        <v>918</v>
      </c>
      <c r="N2893" t="s">
        <v>4689</v>
      </c>
      <c r="O2893" t="s">
        <v>12</v>
      </c>
      <c r="P2893" t="s">
        <v>89</v>
      </c>
      <c r="Q2893" t="s">
        <v>90</v>
      </c>
      <c r="R2893" s="3">
        <f t="shared" si="162"/>
        <v>15</v>
      </c>
      <c r="S2893">
        <v>15000000</v>
      </c>
      <c r="T2893">
        <v>2011</v>
      </c>
      <c r="U2893">
        <v>7.1</v>
      </c>
      <c r="V2893" s="3">
        <f t="shared" si="163"/>
        <v>-13.642958</v>
      </c>
      <c r="W2893" s="3"/>
    </row>
    <row r="2894" spans="1:23" x14ac:dyDescent="0.3">
      <c r="A2894" t="s">
        <v>9</v>
      </c>
      <c r="B2894" t="s">
        <v>1040</v>
      </c>
      <c r="C2894">
        <v>111</v>
      </c>
      <c r="D2894">
        <v>1294640</v>
      </c>
      <c r="E2894" s="3">
        <f t="shared" si="161"/>
        <v>1.29464</v>
      </c>
      <c r="F2894" t="s">
        <v>1792</v>
      </c>
      <c r="G2894" t="s">
        <v>356</v>
      </c>
      <c r="H2894" t="s">
        <v>620</v>
      </c>
      <c r="I2894" t="s">
        <v>918</v>
      </c>
      <c r="N2894" t="s">
        <v>4690</v>
      </c>
      <c r="O2894" t="s">
        <v>12</v>
      </c>
      <c r="P2894" t="s">
        <v>13</v>
      </c>
      <c r="Q2894" t="s">
        <v>90</v>
      </c>
      <c r="R2894" s="3">
        <f t="shared" si="162"/>
        <v>15</v>
      </c>
      <c r="S2894">
        <v>15000000</v>
      </c>
      <c r="T2894">
        <v>2007</v>
      </c>
      <c r="U2894">
        <v>6.5</v>
      </c>
      <c r="V2894" s="3">
        <f t="shared" si="163"/>
        <v>-13.705360000000001</v>
      </c>
      <c r="W2894" s="3"/>
    </row>
    <row r="2895" spans="1:23" x14ac:dyDescent="0.3">
      <c r="A2895" t="s">
        <v>9</v>
      </c>
      <c r="B2895" t="s">
        <v>280</v>
      </c>
      <c r="C2895">
        <v>117</v>
      </c>
      <c r="D2895">
        <v>12276810</v>
      </c>
      <c r="E2895" s="3">
        <f t="shared" si="161"/>
        <v>12.276809999999999</v>
      </c>
      <c r="F2895" t="s">
        <v>171</v>
      </c>
      <c r="G2895" t="s">
        <v>1796</v>
      </c>
      <c r="H2895" t="s">
        <v>1787</v>
      </c>
      <c r="I2895" t="s">
        <v>918</v>
      </c>
      <c r="N2895" t="s">
        <v>4691</v>
      </c>
      <c r="O2895" t="s">
        <v>12</v>
      </c>
      <c r="P2895" t="s">
        <v>13</v>
      </c>
      <c r="Q2895" t="s">
        <v>14</v>
      </c>
      <c r="R2895" s="3">
        <f t="shared" si="162"/>
        <v>26</v>
      </c>
      <c r="S2895">
        <v>26000000</v>
      </c>
      <c r="T2895">
        <v>2015</v>
      </c>
      <c r="U2895">
        <v>6.5</v>
      </c>
      <c r="V2895" s="3">
        <f t="shared" si="163"/>
        <v>-13.723190000000001</v>
      </c>
      <c r="W2895" s="3"/>
    </row>
    <row r="2896" spans="1:23" x14ac:dyDescent="0.3">
      <c r="A2896" t="s">
        <v>9</v>
      </c>
      <c r="B2896" t="s">
        <v>333</v>
      </c>
      <c r="C2896">
        <v>109</v>
      </c>
      <c r="D2896">
        <v>4250320</v>
      </c>
      <c r="E2896" s="3">
        <f t="shared" si="161"/>
        <v>4.2503200000000003</v>
      </c>
      <c r="F2896" t="s">
        <v>134</v>
      </c>
      <c r="G2896" t="s">
        <v>1786</v>
      </c>
      <c r="H2896" t="s">
        <v>1796</v>
      </c>
      <c r="I2896" t="s">
        <v>918</v>
      </c>
      <c r="N2896" t="s">
        <v>4692</v>
      </c>
      <c r="O2896" t="s">
        <v>12</v>
      </c>
      <c r="P2896" t="s">
        <v>13</v>
      </c>
      <c r="Q2896" t="s">
        <v>14</v>
      </c>
      <c r="R2896" s="3">
        <f t="shared" si="162"/>
        <v>18</v>
      </c>
      <c r="S2896">
        <v>18000000</v>
      </c>
      <c r="T2896">
        <v>1985</v>
      </c>
      <c r="U2896">
        <v>6.8</v>
      </c>
      <c r="V2896" s="3">
        <f t="shared" si="163"/>
        <v>-13.74968</v>
      </c>
      <c r="W2896" s="3"/>
    </row>
    <row r="2897" spans="1:23" x14ac:dyDescent="0.3">
      <c r="A2897" t="s">
        <v>9</v>
      </c>
      <c r="B2897" t="s">
        <v>655</v>
      </c>
      <c r="C2897">
        <v>109</v>
      </c>
      <c r="D2897">
        <v>13248477</v>
      </c>
      <c r="E2897" s="3">
        <f t="shared" si="161"/>
        <v>13.248476999999999</v>
      </c>
      <c r="F2897" t="s">
        <v>620</v>
      </c>
      <c r="G2897" t="s">
        <v>1796</v>
      </c>
      <c r="H2897" t="s">
        <v>918</v>
      </c>
      <c r="N2897" t="s">
        <v>4693</v>
      </c>
      <c r="O2897" t="s">
        <v>12</v>
      </c>
      <c r="P2897" t="s">
        <v>13</v>
      </c>
      <c r="Q2897" t="s">
        <v>90</v>
      </c>
      <c r="R2897" s="3">
        <f t="shared" si="162"/>
        <v>27</v>
      </c>
      <c r="S2897">
        <v>27000000</v>
      </c>
      <c r="T2897">
        <v>2009</v>
      </c>
      <c r="U2897">
        <v>6.2</v>
      </c>
      <c r="V2897" s="3">
        <f t="shared" si="163"/>
        <v>-13.751523000000001</v>
      </c>
      <c r="W2897" s="3"/>
    </row>
    <row r="2898" spans="1:23" x14ac:dyDescent="0.3">
      <c r="A2898" t="s">
        <v>9</v>
      </c>
      <c r="B2898" t="s">
        <v>886</v>
      </c>
      <c r="C2898">
        <v>127</v>
      </c>
      <c r="D2898">
        <v>12188642</v>
      </c>
      <c r="E2898" s="3">
        <f t="shared" si="161"/>
        <v>12.188642</v>
      </c>
      <c r="F2898" t="s">
        <v>1793</v>
      </c>
      <c r="G2898" t="s">
        <v>356</v>
      </c>
      <c r="H2898" t="s">
        <v>1794</v>
      </c>
      <c r="N2898" t="s">
        <v>4694</v>
      </c>
      <c r="O2898" t="s">
        <v>12</v>
      </c>
      <c r="P2898" t="s">
        <v>887</v>
      </c>
      <c r="Q2898" t="s">
        <v>14</v>
      </c>
      <c r="R2898" s="3">
        <f t="shared" si="162"/>
        <v>26</v>
      </c>
      <c r="S2898">
        <v>26000000</v>
      </c>
      <c r="T2898">
        <v>2015</v>
      </c>
      <c r="U2898">
        <v>6.9</v>
      </c>
      <c r="V2898" s="3">
        <f t="shared" si="163"/>
        <v>-13.811358</v>
      </c>
      <c r="W2898" s="3"/>
    </row>
    <row r="2899" spans="1:23" x14ac:dyDescent="0.3">
      <c r="A2899" t="s">
        <v>9</v>
      </c>
      <c r="B2899" t="s">
        <v>785</v>
      </c>
      <c r="C2899">
        <v>133</v>
      </c>
      <c r="D2899">
        <v>21129348</v>
      </c>
      <c r="E2899" s="3">
        <f t="shared" si="161"/>
        <v>21.129348</v>
      </c>
      <c r="F2899" t="s">
        <v>1792</v>
      </c>
      <c r="G2899" t="s">
        <v>356</v>
      </c>
      <c r="H2899" t="s">
        <v>1788</v>
      </c>
      <c r="I2899" t="s">
        <v>918</v>
      </c>
      <c r="N2899" t="s">
        <v>4695</v>
      </c>
      <c r="O2899" t="s">
        <v>12</v>
      </c>
      <c r="P2899" t="s">
        <v>13</v>
      </c>
      <c r="Q2899" t="s">
        <v>14</v>
      </c>
      <c r="R2899" s="3">
        <f t="shared" si="162"/>
        <v>35</v>
      </c>
      <c r="S2899">
        <v>35000000</v>
      </c>
      <c r="T2899">
        <v>2010</v>
      </c>
      <c r="U2899">
        <v>7.4</v>
      </c>
      <c r="V2899" s="3">
        <f t="shared" si="163"/>
        <v>-13.870652</v>
      </c>
      <c r="W2899" s="3"/>
    </row>
    <row r="2900" spans="1:23" x14ac:dyDescent="0.3">
      <c r="A2900" t="s">
        <v>9</v>
      </c>
      <c r="B2900" t="s">
        <v>1608</v>
      </c>
      <c r="C2900">
        <v>106</v>
      </c>
      <c r="D2900">
        <v>115504</v>
      </c>
      <c r="E2900" s="3">
        <f t="shared" si="161"/>
        <v>0.115504</v>
      </c>
      <c r="F2900" t="s">
        <v>205</v>
      </c>
      <c r="G2900" t="s">
        <v>356</v>
      </c>
      <c r="H2900" t="s">
        <v>1788</v>
      </c>
      <c r="N2900" t="s">
        <v>4696</v>
      </c>
      <c r="O2900" t="s">
        <v>12</v>
      </c>
      <c r="P2900" t="s">
        <v>17</v>
      </c>
      <c r="Q2900" t="s">
        <v>14</v>
      </c>
      <c r="R2900" s="3">
        <f t="shared" si="162"/>
        <v>14</v>
      </c>
      <c r="S2900">
        <v>14000000</v>
      </c>
      <c r="T2900">
        <v>2008</v>
      </c>
      <c r="U2900">
        <v>6.2</v>
      </c>
      <c r="V2900" s="3">
        <f t="shared" si="163"/>
        <v>-13.884496</v>
      </c>
      <c r="W2900" s="3"/>
    </row>
    <row r="2901" spans="1:23" x14ac:dyDescent="0.3">
      <c r="A2901" t="s">
        <v>9</v>
      </c>
      <c r="B2901" t="s">
        <v>536</v>
      </c>
      <c r="C2901">
        <v>99</v>
      </c>
      <c r="D2901">
        <v>11100000</v>
      </c>
      <c r="E2901" s="3">
        <f t="shared" si="161"/>
        <v>11.1</v>
      </c>
      <c r="F2901" t="s">
        <v>171</v>
      </c>
      <c r="G2901" t="s">
        <v>134</v>
      </c>
      <c r="H2901" t="s">
        <v>205</v>
      </c>
      <c r="I2901" t="s">
        <v>1786</v>
      </c>
      <c r="N2901" t="s">
        <v>4697</v>
      </c>
      <c r="O2901" t="s">
        <v>12</v>
      </c>
      <c r="P2901" t="s">
        <v>13</v>
      </c>
      <c r="Q2901" t="s">
        <v>14</v>
      </c>
      <c r="R2901" s="3">
        <f t="shared" si="162"/>
        <v>25</v>
      </c>
      <c r="S2901">
        <v>25000000</v>
      </c>
      <c r="T2901">
        <v>1986</v>
      </c>
      <c r="U2901">
        <v>7.3</v>
      </c>
      <c r="V2901" s="3">
        <f t="shared" si="163"/>
        <v>-13.9</v>
      </c>
      <c r="W2901" s="3"/>
    </row>
    <row r="2902" spans="1:23" x14ac:dyDescent="0.3">
      <c r="A2902" t="s">
        <v>9</v>
      </c>
      <c r="B2902" t="s">
        <v>79</v>
      </c>
      <c r="C2902">
        <v>123</v>
      </c>
      <c r="D2902">
        <v>161087183</v>
      </c>
      <c r="E2902" s="3">
        <f t="shared" si="161"/>
        <v>161.08718300000001</v>
      </c>
      <c r="F2902" t="s">
        <v>171</v>
      </c>
      <c r="G2902" t="s">
        <v>134</v>
      </c>
      <c r="H2902" t="s">
        <v>205</v>
      </c>
      <c r="I2902" t="s">
        <v>1787</v>
      </c>
      <c r="N2902" t="s">
        <v>4698</v>
      </c>
      <c r="O2902" t="s">
        <v>12</v>
      </c>
      <c r="P2902" t="s">
        <v>13</v>
      </c>
      <c r="Q2902" t="s">
        <v>14</v>
      </c>
      <c r="R2902" s="3">
        <f t="shared" si="162"/>
        <v>175</v>
      </c>
      <c r="S2902">
        <v>175000000</v>
      </c>
      <c r="T2902">
        <v>2016</v>
      </c>
      <c r="U2902">
        <v>6.9</v>
      </c>
      <c r="V2902" s="3">
        <f t="shared" si="163"/>
        <v>-13.91281699999999</v>
      </c>
      <c r="W2902" s="3"/>
    </row>
    <row r="2903" spans="1:23" x14ac:dyDescent="0.3">
      <c r="A2903" t="s">
        <v>9</v>
      </c>
      <c r="B2903" t="s">
        <v>333</v>
      </c>
      <c r="C2903">
        <v>103</v>
      </c>
      <c r="D2903">
        <v>75078</v>
      </c>
      <c r="E2903" s="3">
        <f t="shared" si="161"/>
        <v>7.5078000000000006E-2</v>
      </c>
      <c r="F2903" t="s">
        <v>205</v>
      </c>
      <c r="N2903" t="s">
        <v>4699</v>
      </c>
      <c r="O2903" t="s">
        <v>12</v>
      </c>
      <c r="P2903" t="s">
        <v>13</v>
      </c>
      <c r="Q2903" t="s">
        <v>90</v>
      </c>
      <c r="R2903" s="3">
        <f t="shared" si="162"/>
        <v>14</v>
      </c>
      <c r="S2903">
        <v>14000000</v>
      </c>
      <c r="T2903">
        <v>2000</v>
      </c>
      <c r="U2903">
        <v>6.3</v>
      </c>
      <c r="V2903" s="3">
        <f t="shared" si="163"/>
        <v>-13.924922</v>
      </c>
      <c r="W2903" s="3"/>
    </row>
    <row r="2904" spans="1:23" x14ac:dyDescent="0.3">
      <c r="A2904" t="s">
        <v>9</v>
      </c>
      <c r="B2904" t="s">
        <v>1044</v>
      </c>
      <c r="C2904">
        <v>105</v>
      </c>
      <c r="D2904">
        <v>63260</v>
      </c>
      <c r="E2904" s="3">
        <f t="shared" si="161"/>
        <v>6.3259999999999997E-2</v>
      </c>
      <c r="F2904" t="s">
        <v>171</v>
      </c>
      <c r="G2904" t="s">
        <v>1790</v>
      </c>
      <c r="H2904" t="s">
        <v>1787</v>
      </c>
      <c r="I2904" t="s">
        <v>918</v>
      </c>
      <c r="N2904" t="s">
        <v>4700</v>
      </c>
      <c r="O2904" t="s">
        <v>12</v>
      </c>
      <c r="P2904" t="s">
        <v>184</v>
      </c>
      <c r="Q2904" t="s">
        <v>90</v>
      </c>
      <c r="R2904" s="3">
        <f t="shared" si="162"/>
        <v>14</v>
      </c>
      <c r="S2904">
        <v>14000000</v>
      </c>
      <c r="T2904">
        <v>2006</v>
      </c>
      <c r="U2904">
        <v>6.7</v>
      </c>
      <c r="V2904" s="3">
        <f t="shared" si="163"/>
        <v>-13.93674</v>
      </c>
      <c r="W2904" s="3"/>
    </row>
    <row r="2905" spans="1:23" x14ac:dyDescent="0.3">
      <c r="A2905" t="s">
        <v>9</v>
      </c>
      <c r="B2905" t="s">
        <v>1184</v>
      </c>
      <c r="C2905">
        <v>186</v>
      </c>
      <c r="D2905">
        <v>46495</v>
      </c>
      <c r="E2905" s="3">
        <f t="shared" si="161"/>
        <v>4.6495000000000002E-2</v>
      </c>
      <c r="F2905" t="s">
        <v>356</v>
      </c>
      <c r="N2905" t="s">
        <v>4701</v>
      </c>
      <c r="O2905" t="s">
        <v>12</v>
      </c>
      <c r="P2905" t="s">
        <v>13</v>
      </c>
      <c r="Q2905" t="s">
        <v>90</v>
      </c>
      <c r="R2905" s="3">
        <f t="shared" si="162"/>
        <v>14</v>
      </c>
      <c r="S2905">
        <v>14000000</v>
      </c>
      <c r="T2905">
        <v>2011</v>
      </c>
      <c r="U2905">
        <v>6.5</v>
      </c>
      <c r="V2905" s="3">
        <f t="shared" si="163"/>
        <v>-13.953505</v>
      </c>
      <c r="W2905" s="3"/>
    </row>
    <row r="2906" spans="1:23" x14ac:dyDescent="0.3">
      <c r="A2906" t="s">
        <v>9</v>
      </c>
      <c r="B2906" t="s">
        <v>669</v>
      </c>
      <c r="C2906">
        <v>102</v>
      </c>
      <c r="D2906">
        <v>24044532</v>
      </c>
      <c r="E2906" s="3">
        <f t="shared" si="161"/>
        <v>24.044532</v>
      </c>
      <c r="F2906" t="s">
        <v>356</v>
      </c>
      <c r="G2906" t="s">
        <v>1788</v>
      </c>
      <c r="N2906" t="s">
        <v>4702</v>
      </c>
      <c r="O2906" t="s">
        <v>12</v>
      </c>
      <c r="P2906" t="s">
        <v>13</v>
      </c>
      <c r="Q2906" t="s">
        <v>90</v>
      </c>
      <c r="R2906" s="3">
        <f t="shared" si="162"/>
        <v>38</v>
      </c>
      <c r="S2906">
        <v>38000000</v>
      </c>
      <c r="T2906">
        <v>2001</v>
      </c>
      <c r="U2906">
        <v>5.6</v>
      </c>
      <c r="V2906" s="3">
        <f t="shared" si="163"/>
        <v>-13.955468</v>
      </c>
      <c r="W2906" s="3"/>
    </row>
    <row r="2907" spans="1:23" x14ac:dyDescent="0.3">
      <c r="A2907" t="s">
        <v>9</v>
      </c>
      <c r="B2907" t="s">
        <v>1220</v>
      </c>
      <c r="C2907">
        <v>108</v>
      </c>
      <c r="D2907">
        <v>1039869</v>
      </c>
      <c r="E2907" s="3">
        <f t="shared" si="161"/>
        <v>1.0398689999999999</v>
      </c>
      <c r="F2907" t="s">
        <v>1793</v>
      </c>
      <c r="G2907" t="s">
        <v>205</v>
      </c>
      <c r="H2907" t="s">
        <v>1792</v>
      </c>
      <c r="I2907" t="s">
        <v>356</v>
      </c>
      <c r="N2907" t="s">
        <v>4703</v>
      </c>
      <c r="O2907" t="s">
        <v>12</v>
      </c>
      <c r="P2907" t="s">
        <v>49</v>
      </c>
      <c r="Q2907" t="s">
        <v>90</v>
      </c>
      <c r="R2907" s="3">
        <f t="shared" si="162"/>
        <v>15</v>
      </c>
      <c r="S2907">
        <v>15000000</v>
      </c>
      <c r="T2907">
        <v>2010</v>
      </c>
      <c r="U2907">
        <v>6.2</v>
      </c>
      <c r="V2907" s="3">
        <f t="shared" si="163"/>
        <v>-13.960131000000001</v>
      </c>
      <c r="W2907" s="3"/>
    </row>
    <row r="2908" spans="1:23" x14ac:dyDescent="0.3">
      <c r="A2908" t="s">
        <v>9</v>
      </c>
      <c r="B2908" t="s">
        <v>603</v>
      </c>
      <c r="C2908">
        <v>107</v>
      </c>
      <c r="D2908">
        <v>11008432</v>
      </c>
      <c r="E2908" s="3">
        <f t="shared" si="161"/>
        <v>11.008432000000001</v>
      </c>
      <c r="F2908" t="s">
        <v>1793</v>
      </c>
      <c r="G2908" t="s">
        <v>356</v>
      </c>
      <c r="H2908" t="s">
        <v>1797</v>
      </c>
      <c r="N2908" t="s">
        <v>4704</v>
      </c>
      <c r="O2908" t="s">
        <v>12</v>
      </c>
      <c r="P2908" t="s">
        <v>13</v>
      </c>
      <c r="Q2908" t="s">
        <v>14</v>
      </c>
      <c r="R2908" s="3">
        <f t="shared" si="162"/>
        <v>25</v>
      </c>
      <c r="S2908">
        <v>25000000</v>
      </c>
      <c r="T2908">
        <v>2005</v>
      </c>
      <c r="U2908">
        <v>7.1</v>
      </c>
      <c r="V2908" s="3">
        <f t="shared" si="163"/>
        <v>-13.991567999999999</v>
      </c>
      <c r="W2908" s="3"/>
    </row>
    <row r="2909" spans="1:23" x14ac:dyDescent="0.3">
      <c r="A2909" t="s">
        <v>9</v>
      </c>
      <c r="B2909" t="s">
        <v>110</v>
      </c>
      <c r="C2909">
        <v>116</v>
      </c>
      <c r="D2909">
        <v>6002756</v>
      </c>
      <c r="E2909" s="3">
        <f t="shared" si="161"/>
        <v>6.0027559999999998</v>
      </c>
      <c r="F2909" t="s">
        <v>1793</v>
      </c>
      <c r="G2909" t="s">
        <v>356</v>
      </c>
      <c r="H2909" t="s">
        <v>1797</v>
      </c>
      <c r="N2909" t="s">
        <v>4705</v>
      </c>
      <c r="O2909" t="s">
        <v>12</v>
      </c>
      <c r="P2909" t="s">
        <v>13</v>
      </c>
      <c r="Q2909" t="s">
        <v>24</v>
      </c>
      <c r="R2909" s="3">
        <f t="shared" si="162"/>
        <v>20</v>
      </c>
      <c r="S2909">
        <v>20000000</v>
      </c>
      <c r="T2909">
        <v>2012</v>
      </c>
      <c r="U2909">
        <v>7.2</v>
      </c>
      <c r="V2909" s="3">
        <f t="shared" si="163"/>
        <v>-13.997244</v>
      </c>
      <c r="W2909" s="3"/>
    </row>
    <row r="2910" spans="1:23" x14ac:dyDescent="0.3">
      <c r="A2910" t="s">
        <v>9</v>
      </c>
      <c r="B2910" t="s">
        <v>430</v>
      </c>
      <c r="C2910">
        <v>113</v>
      </c>
      <c r="D2910">
        <v>45996718</v>
      </c>
      <c r="E2910" s="3">
        <f t="shared" si="161"/>
        <v>45.996718000000001</v>
      </c>
      <c r="F2910" t="s">
        <v>171</v>
      </c>
      <c r="G2910" t="s">
        <v>1792</v>
      </c>
      <c r="H2910" t="s">
        <v>356</v>
      </c>
      <c r="I2910" t="s">
        <v>918</v>
      </c>
      <c r="N2910" t="s">
        <v>4706</v>
      </c>
      <c r="O2910" t="s">
        <v>12</v>
      </c>
      <c r="P2910" t="s">
        <v>13</v>
      </c>
      <c r="Q2910" t="s">
        <v>90</v>
      </c>
      <c r="R2910" s="3">
        <f t="shared" si="162"/>
        <v>60</v>
      </c>
      <c r="S2910">
        <v>60000000</v>
      </c>
      <c r="T2910">
        <v>2013</v>
      </c>
      <c r="U2910">
        <v>6.7</v>
      </c>
      <c r="V2910" s="3">
        <f t="shared" si="163"/>
        <v>-14.003281999999999</v>
      </c>
      <c r="W2910" s="3"/>
    </row>
    <row r="2911" spans="1:23" x14ac:dyDescent="0.3">
      <c r="A2911" t="s">
        <v>9</v>
      </c>
      <c r="B2911" t="s">
        <v>820</v>
      </c>
      <c r="C2911">
        <v>120</v>
      </c>
      <c r="D2911">
        <v>1984743</v>
      </c>
      <c r="E2911" s="3">
        <f t="shared" si="161"/>
        <v>1.9847429999999999</v>
      </c>
      <c r="F2911" t="s">
        <v>356</v>
      </c>
      <c r="G2911" t="s">
        <v>1788</v>
      </c>
      <c r="N2911" t="s">
        <v>4707</v>
      </c>
      <c r="O2911" t="s">
        <v>12</v>
      </c>
      <c r="P2911" t="s">
        <v>13</v>
      </c>
      <c r="Q2911" t="s">
        <v>90</v>
      </c>
      <c r="R2911" s="3">
        <f t="shared" si="162"/>
        <v>16</v>
      </c>
      <c r="S2911">
        <v>16000000</v>
      </c>
      <c r="T2911">
        <v>2013</v>
      </c>
      <c r="U2911">
        <v>6.6</v>
      </c>
      <c r="V2911" s="3">
        <f t="shared" si="163"/>
        <v>-14.015257</v>
      </c>
      <c r="W2911" s="3"/>
    </row>
    <row r="2912" spans="1:23" x14ac:dyDescent="0.3">
      <c r="A2912" t="s">
        <v>9</v>
      </c>
      <c r="B2912" t="s">
        <v>330</v>
      </c>
      <c r="C2912">
        <v>124</v>
      </c>
      <c r="D2912">
        <v>46975183</v>
      </c>
      <c r="E2912" s="3">
        <f t="shared" si="161"/>
        <v>46.975183000000001</v>
      </c>
      <c r="F2912" t="s">
        <v>171</v>
      </c>
      <c r="G2912" t="s">
        <v>1792</v>
      </c>
      <c r="H2912" t="s">
        <v>356</v>
      </c>
      <c r="I2912" t="s">
        <v>1796</v>
      </c>
      <c r="J2912" t="s">
        <v>918</v>
      </c>
      <c r="N2912" t="s">
        <v>4708</v>
      </c>
      <c r="O2912" t="s">
        <v>12</v>
      </c>
      <c r="P2912" t="s">
        <v>13</v>
      </c>
      <c r="Q2912" t="s">
        <v>90</v>
      </c>
      <c r="R2912" s="3">
        <f t="shared" si="162"/>
        <v>61</v>
      </c>
      <c r="S2912">
        <v>61000000</v>
      </c>
      <c r="T2912">
        <v>2007</v>
      </c>
      <c r="U2912">
        <v>7.2</v>
      </c>
      <c r="V2912" s="3">
        <f t="shared" si="163"/>
        <v>-14.024816999999999</v>
      </c>
      <c r="W2912" s="3"/>
    </row>
    <row r="2913" spans="1:23" x14ac:dyDescent="0.3">
      <c r="A2913" t="s">
        <v>9</v>
      </c>
      <c r="B2913" t="s">
        <v>304</v>
      </c>
      <c r="C2913">
        <v>129</v>
      </c>
      <c r="D2913">
        <v>65948711</v>
      </c>
      <c r="E2913" s="3">
        <f t="shared" si="161"/>
        <v>65.948711000000003</v>
      </c>
      <c r="F2913" t="s">
        <v>356</v>
      </c>
      <c r="G2913" t="s">
        <v>1796</v>
      </c>
      <c r="H2913" t="s">
        <v>1787</v>
      </c>
      <c r="I2913" t="s">
        <v>918</v>
      </c>
      <c r="N2913" t="s">
        <v>4709</v>
      </c>
      <c r="O2913" t="s">
        <v>12</v>
      </c>
      <c r="P2913" t="s">
        <v>13</v>
      </c>
      <c r="Q2913" t="s">
        <v>90</v>
      </c>
      <c r="R2913" s="3">
        <f t="shared" si="162"/>
        <v>80</v>
      </c>
      <c r="S2913">
        <v>80000000</v>
      </c>
      <c r="T2913">
        <v>2004</v>
      </c>
      <c r="U2913">
        <v>6.6</v>
      </c>
      <c r="V2913" s="3">
        <f t="shared" si="163"/>
        <v>-14.051288999999997</v>
      </c>
      <c r="W2913" s="3"/>
    </row>
    <row r="2914" spans="1:23" x14ac:dyDescent="0.3">
      <c r="A2914" t="s">
        <v>9</v>
      </c>
      <c r="B2914" t="s">
        <v>357</v>
      </c>
      <c r="C2914">
        <v>92</v>
      </c>
      <c r="D2914">
        <v>55942830</v>
      </c>
      <c r="E2914" s="3">
        <f t="shared" si="161"/>
        <v>55.942830000000001</v>
      </c>
      <c r="F2914" t="s">
        <v>171</v>
      </c>
      <c r="G2914" t="s">
        <v>356</v>
      </c>
      <c r="H2914" t="s">
        <v>1786</v>
      </c>
      <c r="I2914" t="s">
        <v>620</v>
      </c>
      <c r="J2914" t="s">
        <v>1795</v>
      </c>
      <c r="N2914" t="s">
        <v>4710</v>
      </c>
      <c r="O2914" t="s">
        <v>12</v>
      </c>
      <c r="P2914" t="s">
        <v>13</v>
      </c>
      <c r="Q2914" t="s">
        <v>14</v>
      </c>
      <c r="R2914" s="3">
        <f t="shared" si="162"/>
        <v>70</v>
      </c>
      <c r="S2914">
        <v>70000000</v>
      </c>
      <c r="T2914">
        <v>2014</v>
      </c>
      <c r="U2914">
        <v>6.3</v>
      </c>
      <c r="V2914" s="3">
        <f t="shared" si="163"/>
        <v>-14.057169999999999</v>
      </c>
      <c r="W2914" s="3"/>
    </row>
    <row r="2915" spans="1:23" x14ac:dyDescent="0.3">
      <c r="A2915" t="s">
        <v>9</v>
      </c>
      <c r="B2915" t="s">
        <v>775</v>
      </c>
      <c r="C2915">
        <v>112</v>
      </c>
      <c r="D2915">
        <v>10911750</v>
      </c>
      <c r="E2915" s="3">
        <f t="shared" si="161"/>
        <v>10.91175</v>
      </c>
      <c r="F2915" t="s">
        <v>356</v>
      </c>
      <c r="G2915" t="s">
        <v>1795</v>
      </c>
      <c r="N2915" t="s">
        <v>4711</v>
      </c>
      <c r="O2915" t="s">
        <v>12</v>
      </c>
      <c r="P2915" t="s">
        <v>13</v>
      </c>
      <c r="Q2915" t="s">
        <v>90</v>
      </c>
      <c r="R2915" s="3">
        <f t="shared" si="162"/>
        <v>25</v>
      </c>
      <c r="S2915">
        <v>25000000</v>
      </c>
      <c r="T2915">
        <v>2008</v>
      </c>
      <c r="U2915">
        <v>6.5</v>
      </c>
      <c r="V2915" s="3">
        <f t="shared" si="163"/>
        <v>-14.08825</v>
      </c>
      <c r="W2915" s="3"/>
    </row>
    <row r="2916" spans="1:23" x14ac:dyDescent="0.3">
      <c r="A2916" t="s">
        <v>9</v>
      </c>
      <c r="B2916" t="s">
        <v>1167</v>
      </c>
      <c r="C2916">
        <v>139</v>
      </c>
      <c r="D2916">
        <v>74205</v>
      </c>
      <c r="E2916" s="3">
        <f t="shared" si="161"/>
        <v>7.4204999999999993E-2</v>
      </c>
      <c r="F2916" t="s">
        <v>356</v>
      </c>
      <c r="N2916" t="s">
        <v>4712</v>
      </c>
      <c r="O2916" t="s">
        <v>12</v>
      </c>
      <c r="P2916" t="s">
        <v>721</v>
      </c>
      <c r="Q2916" t="s">
        <v>482</v>
      </c>
      <c r="R2916" s="3">
        <f t="shared" si="162"/>
        <v>14.2</v>
      </c>
      <c r="S2916">
        <v>14200000</v>
      </c>
      <c r="T2916">
        <v>2005</v>
      </c>
      <c r="U2916">
        <v>7.4</v>
      </c>
      <c r="V2916" s="3">
        <f t="shared" si="163"/>
        <v>-14.125795</v>
      </c>
      <c r="W2916" s="3"/>
    </row>
    <row r="2917" spans="1:23" x14ac:dyDescent="0.3">
      <c r="A2917" t="s">
        <v>9</v>
      </c>
      <c r="B2917" t="s">
        <v>520</v>
      </c>
      <c r="C2917">
        <v>98</v>
      </c>
      <c r="D2917">
        <v>16831505</v>
      </c>
      <c r="E2917" s="3">
        <f t="shared" si="161"/>
        <v>16.831505</v>
      </c>
      <c r="F2917" t="s">
        <v>205</v>
      </c>
      <c r="G2917" t="s">
        <v>1788</v>
      </c>
      <c r="H2917" t="s">
        <v>1797</v>
      </c>
      <c r="N2917" t="s">
        <v>4713</v>
      </c>
      <c r="O2917" t="s">
        <v>12</v>
      </c>
      <c r="P2917" t="s">
        <v>17</v>
      </c>
      <c r="Q2917" t="s">
        <v>14</v>
      </c>
      <c r="R2917" s="3">
        <f t="shared" si="162"/>
        <v>31</v>
      </c>
      <c r="S2917">
        <v>31000000</v>
      </c>
      <c r="T2917">
        <v>2004</v>
      </c>
      <c r="U2917">
        <v>6.3</v>
      </c>
      <c r="V2917" s="3">
        <f t="shared" si="163"/>
        <v>-14.168495</v>
      </c>
      <c r="W2917" s="3"/>
    </row>
    <row r="2918" spans="1:23" x14ac:dyDescent="0.3">
      <c r="A2918" t="s">
        <v>9</v>
      </c>
      <c r="B2918" t="s">
        <v>230</v>
      </c>
      <c r="C2918">
        <v>112</v>
      </c>
      <c r="D2918">
        <v>6830957</v>
      </c>
      <c r="E2918" s="3">
        <f t="shared" si="161"/>
        <v>6.8309569999999997</v>
      </c>
      <c r="F2918" t="s">
        <v>356</v>
      </c>
      <c r="G2918" t="s">
        <v>1788</v>
      </c>
      <c r="N2918" t="s">
        <v>4714</v>
      </c>
      <c r="O2918" t="s">
        <v>12</v>
      </c>
      <c r="P2918" t="s">
        <v>13</v>
      </c>
      <c r="Q2918" t="s">
        <v>14</v>
      </c>
      <c r="R2918" s="3">
        <f t="shared" si="162"/>
        <v>21</v>
      </c>
      <c r="S2918">
        <v>21000000</v>
      </c>
      <c r="T2918">
        <v>2002</v>
      </c>
      <c r="U2918">
        <v>6.7</v>
      </c>
      <c r="V2918" s="3">
        <f t="shared" si="163"/>
        <v>-14.169043</v>
      </c>
      <c r="W2918" s="3"/>
    </row>
    <row r="2919" spans="1:23" x14ac:dyDescent="0.3">
      <c r="A2919" t="s">
        <v>9</v>
      </c>
      <c r="B2919" t="s">
        <v>133</v>
      </c>
      <c r="C2919">
        <v>88</v>
      </c>
      <c r="D2919">
        <v>75817994</v>
      </c>
      <c r="E2919" s="3">
        <f t="shared" si="161"/>
        <v>75.817993999999999</v>
      </c>
      <c r="F2919" t="s">
        <v>205</v>
      </c>
      <c r="G2919" t="s">
        <v>1789</v>
      </c>
      <c r="H2919" t="s">
        <v>1786</v>
      </c>
      <c r="I2919" t="s">
        <v>620</v>
      </c>
      <c r="J2919" t="s">
        <v>1796</v>
      </c>
      <c r="N2919" t="s">
        <v>4715</v>
      </c>
      <c r="O2919" t="s">
        <v>12</v>
      </c>
      <c r="P2919" t="s">
        <v>13</v>
      </c>
      <c r="Q2919" t="s">
        <v>24</v>
      </c>
      <c r="R2919" s="3">
        <f t="shared" si="162"/>
        <v>90</v>
      </c>
      <c r="S2919">
        <v>90000000</v>
      </c>
      <c r="T2919">
        <v>2003</v>
      </c>
      <c r="U2919">
        <v>4.9000000000000004</v>
      </c>
      <c r="V2919" s="3">
        <f t="shared" si="163"/>
        <v>-14.182006000000001</v>
      </c>
      <c r="W2919" s="3"/>
    </row>
    <row r="2920" spans="1:23" x14ac:dyDescent="0.3">
      <c r="A2920" t="s">
        <v>9</v>
      </c>
      <c r="B2920" t="s">
        <v>748</v>
      </c>
      <c r="C2920">
        <v>102</v>
      </c>
      <c r="D2920">
        <v>17797316</v>
      </c>
      <c r="E2920" s="3">
        <f t="shared" si="161"/>
        <v>17.797315999999999</v>
      </c>
      <c r="F2920" t="s">
        <v>205</v>
      </c>
      <c r="G2920" t="s">
        <v>1788</v>
      </c>
      <c r="N2920" t="s">
        <v>4716</v>
      </c>
      <c r="O2920" t="s">
        <v>12</v>
      </c>
      <c r="P2920" t="s">
        <v>13</v>
      </c>
      <c r="Q2920" t="s">
        <v>90</v>
      </c>
      <c r="R2920" s="3">
        <f t="shared" si="162"/>
        <v>32</v>
      </c>
      <c r="S2920">
        <v>32000000</v>
      </c>
      <c r="T2920">
        <v>2010</v>
      </c>
      <c r="U2920">
        <v>6.3</v>
      </c>
      <c r="V2920" s="3">
        <f t="shared" si="163"/>
        <v>-14.202684000000001</v>
      </c>
      <c r="W2920" s="3"/>
    </row>
    <row r="2921" spans="1:23" x14ac:dyDescent="0.3">
      <c r="A2921" t="s">
        <v>9</v>
      </c>
      <c r="B2921" t="s">
        <v>478</v>
      </c>
      <c r="C2921">
        <v>271</v>
      </c>
      <c r="D2921">
        <v>10769960</v>
      </c>
      <c r="E2921" s="3">
        <f t="shared" si="161"/>
        <v>10.769959999999999</v>
      </c>
      <c r="F2921" t="s">
        <v>356</v>
      </c>
      <c r="G2921" t="s">
        <v>1794</v>
      </c>
      <c r="H2921" t="s">
        <v>1795</v>
      </c>
      <c r="N2921" t="s">
        <v>4717</v>
      </c>
      <c r="O2921" t="s">
        <v>12</v>
      </c>
      <c r="P2921" t="s">
        <v>13</v>
      </c>
      <c r="Q2921" t="s">
        <v>24</v>
      </c>
      <c r="R2921" s="3">
        <f t="shared" si="162"/>
        <v>25</v>
      </c>
      <c r="S2921">
        <v>25000000</v>
      </c>
      <c r="T2921">
        <v>1993</v>
      </c>
      <c r="U2921">
        <v>7.7</v>
      </c>
      <c r="V2921" s="3">
        <f t="shared" si="163"/>
        <v>-14.230040000000001</v>
      </c>
      <c r="W2921" s="3"/>
    </row>
    <row r="2922" spans="1:23" x14ac:dyDescent="0.3">
      <c r="A2922" t="s">
        <v>9</v>
      </c>
      <c r="B2922" t="s">
        <v>805</v>
      </c>
      <c r="C2922">
        <v>131</v>
      </c>
      <c r="D2922">
        <v>3752725</v>
      </c>
      <c r="E2922" s="3">
        <f t="shared" si="161"/>
        <v>3.7527249999999999</v>
      </c>
      <c r="F2922" t="s">
        <v>356</v>
      </c>
      <c r="G2922" t="s">
        <v>1788</v>
      </c>
      <c r="N2922" t="s">
        <v>4718</v>
      </c>
      <c r="O2922" t="s">
        <v>12</v>
      </c>
      <c r="P2922" t="s">
        <v>13</v>
      </c>
      <c r="Q2922" t="s">
        <v>90</v>
      </c>
      <c r="R2922" s="3">
        <f t="shared" si="162"/>
        <v>18</v>
      </c>
      <c r="S2922">
        <v>18000000</v>
      </c>
      <c r="T2922">
        <v>2004</v>
      </c>
      <c r="U2922">
        <v>7.1</v>
      </c>
      <c r="V2922" s="3">
        <f t="shared" si="163"/>
        <v>-14.247275</v>
      </c>
      <c r="W2922" s="3"/>
    </row>
    <row r="2923" spans="1:23" x14ac:dyDescent="0.3">
      <c r="A2923" t="s">
        <v>9</v>
      </c>
      <c r="B2923" t="s">
        <v>998</v>
      </c>
      <c r="C2923">
        <v>125</v>
      </c>
      <c r="D2923">
        <v>5749134</v>
      </c>
      <c r="E2923" s="3">
        <f t="shared" si="161"/>
        <v>5.7491339999999997</v>
      </c>
      <c r="F2923" t="s">
        <v>171</v>
      </c>
      <c r="G2923" t="s">
        <v>1792</v>
      </c>
      <c r="H2923" t="s">
        <v>356</v>
      </c>
      <c r="I2923" t="s">
        <v>918</v>
      </c>
      <c r="N2923" t="s">
        <v>4719</v>
      </c>
      <c r="O2923" t="s">
        <v>12</v>
      </c>
      <c r="P2923" t="s">
        <v>13</v>
      </c>
      <c r="Q2923" t="s">
        <v>90</v>
      </c>
      <c r="R2923" s="3">
        <f t="shared" si="162"/>
        <v>20</v>
      </c>
      <c r="S2923">
        <v>20000000</v>
      </c>
      <c r="T2923">
        <v>2014</v>
      </c>
      <c r="U2923">
        <v>7</v>
      </c>
      <c r="V2923" s="3">
        <f t="shared" si="163"/>
        <v>-14.250866</v>
      </c>
      <c r="W2923" s="3"/>
    </row>
    <row r="2924" spans="1:23" x14ac:dyDescent="0.3">
      <c r="A2924" t="s">
        <v>9</v>
      </c>
      <c r="B2924" t="s">
        <v>518</v>
      </c>
      <c r="C2924">
        <v>99</v>
      </c>
      <c r="D2924">
        <v>10719367</v>
      </c>
      <c r="E2924" s="3">
        <f t="shared" si="161"/>
        <v>10.719367</v>
      </c>
      <c r="F2924" t="s">
        <v>356</v>
      </c>
      <c r="G2924" t="s">
        <v>1798</v>
      </c>
      <c r="H2924" t="s">
        <v>1796</v>
      </c>
      <c r="I2924" t="s">
        <v>1788</v>
      </c>
      <c r="J2924" t="s">
        <v>918</v>
      </c>
      <c r="N2924" t="s">
        <v>4720</v>
      </c>
      <c r="O2924" t="s">
        <v>12</v>
      </c>
      <c r="P2924" t="s">
        <v>13</v>
      </c>
      <c r="Q2924" t="s">
        <v>14</v>
      </c>
      <c r="R2924" s="3">
        <f t="shared" si="162"/>
        <v>25</v>
      </c>
      <c r="S2924">
        <v>25000000</v>
      </c>
      <c r="T2924">
        <v>2002</v>
      </c>
      <c r="U2924">
        <v>4.9000000000000004</v>
      </c>
      <c r="V2924" s="3">
        <f t="shared" si="163"/>
        <v>-14.280633</v>
      </c>
      <c r="W2924" s="3"/>
    </row>
    <row r="2925" spans="1:23" x14ac:dyDescent="0.3">
      <c r="A2925" t="s">
        <v>9</v>
      </c>
      <c r="B2925" t="s">
        <v>793</v>
      </c>
      <c r="C2925">
        <v>130</v>
      </c>
      <c r="D2925">
        <v>15709385</v>
      </c>
      <c r="E2925" s="3">
        <f t="shared" si="161"/>
        <v>15.709384999999999</v>
      </c>
      <c r="F2925" t="s">
        <v>1792</v>
      </c>
      <c r="G2925" t="s">
        <v>356</v>
      </c>
      <c r="H2925" t="s">
        <v>918</v>
      </c>
      <c r="N2925" t="s">
        <v>4721</v>
      </c>
      <c r="O2925" t="s">
        <v>12</v>
      </c>
      <c r="P2925" t="s">
        <v>13</v>
      </c>
      <c r="Q2925" t="s">
        <v>90</v>
      </c>
      <c r="R2925" s="3">
        <f t="shared" si="162"/>
        <v>30</v>
      </c>
      <c r="S2925">
        <v>30000000</v>
      </c>
      <c r="T2925">
        <v>2008</v>
      </c>
      <c r="U2925">
        <v>6.7</v>
      </c>
      <c r="V2925" s="3">
        <f t="shared" si="163"/>
        <v>-14.290615000000001</v>
      </c>
      <c r="W2925" s="3"/>
    </row>
    <row r="2926" spans="1:23" x14ac:dyDescent="0.3">
      <c r="A2926" t="s">
        <v>9</v>
      </c>
      <c r="B2926" t="s">
        <v>1037</v>
      </c>
      <c r="C2926">
        <v>112</v>
      </c>
      <c r="D2926">
        <v>3707794</v>
      </c>
      <c r="E2926" s="3">
        <f t="shared" si="161"/>
        <v>3.7077939999999998</v>
      </c>
      <c r="F2926" t="s">
        <v>134</v>
      </c>
      <c r="G2926" t="s">
        <v>356</v>
      </c>
      <c r="H2926" t="s">
        <v>1787</v>
      </c>
      <c r="I2926" t="s">
        <v>918</v>
      </c>
      <c r="N2926" t="s">
        <v>4722</v>
      </c>
      <c r="O2926" t="s">
        <v>12</v>
      </c>
      <c r="P2926" t="s">
        <v>1038</v>
      </c>
      <c r="Q2926" t="s">
        <v>14</v>
      </c>
      <c r="R2926" s="3">
        <f t="shared" si="162"/>
        <v>18</v>
      </c>
      <c r="S2926">
        <v>18000000</v>
      </c>
      <c r="T2926">
        <v>2016</v>
      </c>
      <c r="U2926">
        <v>6.7</v>
      </c>
      <c r="V2926" s="3">
        <f t="shared" si="163"/>
        <v>-14.292206</v>
      </c>
      <c r="W2926" s="3"/>
    </row>
    <row r="2927" spans="1:23" x14ac:dyDescent="0.3">
      <c r="A2927" t="s">
        <v>9</v>
      </c>
      <c r="B2927" t="s">
        <v>245</v>
      </c>
      <c r="C2927">
        <v>126</v>
      </c>
      <c r="D2927">
        <v>5701643</v>
      </c>
      <c r="E2927" s="3">
        <f t="shared" si="161"/>
        <v>5.7016429999999998</v>
      </c>
      <c r="F2927" t="s">
        <v>134</v>
      </c>
      <c r="G2927" t="s">
        <v>1793</v>
      </c>
      <c r="H2927" t="s">
        <v>356</v>
      </c>
      <c r="I2927" t="s">
        <v>1794</v>
      </c>
      <c r="J2927" t="s">
        <v>1795</v>
      </c>
      <c r="N2927" t="s">
        <v>4723</v>
      </c>
      <c r="O2927" t="s">
        <v>1035</v>
      </c>
      <c r="P2927" t="s">
        <v>683</v>
      </c>
      <c r="Q2927" t="s">
        <v>90</v>
      </c>
      <c r="R2927" s="3">
        <f t="shared" si="162"/>
        <v>20</v>
      </c>
      <c r="S2927">
        <v>20000000</v>
      </c>
      <c r="T2927">
        <v>2007</v>
      </c>
      <c r="U2927">
        <v>7.3</v>
      </c>
      <c r="V2927" s="3">
        <f t="shared" si="163"/>
        <v>-14.298356999999999</v>
      </c>
      <c r="W2927" s="3"/>
    </row>
    <row r="2928" spans="1:23" x14ac:dyDescent="0.3">
      <c r="A2928" t="s">
        <v>9</v>
      </c>
      <c r="B2928" t="s">
        <v>694</v>
      </c>
      <c r="C2928">
        <v>108</v>
      </c>
      <c r="D2928">
        <v>19693891</v>
      </c>
      <c r="E2928" s="3">
        <f t="shared" si="161"/>
        <v>19.693891000000001</v>
      </c>
      <c r="F2928" t="s">
        <v>205</v>
      </c>
      <c r="G2928" t="s">
        <v>356</v>
      </c>
      <c r="H2928" t="s">
        <v>1788</v>
      </c>
      <c r="I2928" t="s">
        <v>1797</v>
      </c>
      <c r="N2928" t="s">
        <v>4724</v>
      </c>
      <c r="O2928" t="s">
        <v>12</v>
      </c>
      <c r="P2928" t="s">
        <v>13</v>
      </c>
      <c r="Q2928" t="s">
        <v>14</v>
      </c>
      <c r="R2928" s="3">
        <f t="shared" si="162"/>
        <v>34</v>
      </c>
      <c r="S2928">
        <v>34000000</v>
      </c>
      <c r="T2928">
        <v>2001</v>
      </c>
      <c r="U2928">
        <v>4.9000000000000004</v>
      </c>
      <c r="V2928" s="3">
        <f t="shared" si="163"/>
        <v>-14.306108999999999</v>
      </c>
      <c r="W2928" s="3"/>
    </row>
    <row r="2929" spans="1:23" x14ac:dyDescent="0.3">
      <c r="A2929" t="s">
        <v>9</v>
      </c>
      <c r="B2929" t="s">
        <v>1088</v>
      </c>
      <c r="C2929">
        <v>97</v>
      </c>
      <c r="D2929">
        <v>1686429</v>
      </c>
      <c r="E2929" s="3">
        <f t="shared" si="161"/>
        <v>1.686429</v>
      </c>
      <c r="F2929" t="s">
        <v>171</v>
      </c>
      <c r="G2929" t="s">
        <v>1792</v>
      </c>
      <c r="H2929" t="s">
        <v>1787</v>
      </c>
      <c r="N2929" t="s">
        <v>4725</v>
      </c>
      <c r="O2929" t="s">
        <v>12</v>
      </c>
      <c r="P2929" t="s">
        <v>13</v>
      </c>
      <c r="Q2929" t="s">
        <v>14</v>
      </c>
      <c r="R2929" s="3">
        <f t="shared" si="162"/>
        <v>16</v>
      </c>
      <c r="S2929">
        <v>16000000</v>
      </c>
      <c r="T2929">
        <v>1997</v>
      </c>
      <c r="U2929">
        <v>2.8</v>
      </c>
      <c r="V2929" s="3">
        <f t="shared" si="163"/>
        <v>-14.313571</v>
      </c>
      <c r="W2929" s="3"/>
    </row>
    <row r="2930" spans="1:23" x14ac:dyDescent="0.3">
      <c r="A2930" t="s">
        <v>9</v>
      </c>
      <c r="B2930" t="s">
        <v>1096</v>
      </c>
      <c r="C2930">
        <v>93</v>
      </c>
      <c r="D2930">
        <v>1181197</v>
      </c>
      <c r="E2930" s="3">
        <f t="shared" si="161"/>
        <v>1.1811970000000001</v>
      </c>
      <c r="F2930" t="s">
        <v>356</v>
      </c>
      <c r="G2930" t="s">
        <v>1796</v>
      </c>
      <c r="H2930" t="s">
        <v>918</v>
      </c>
      <c r="N2930" t="s">
        <v>4726</v>
      </c>
      <c r="O2930" t="s">
        <v>12</v>
      </c>
      <c r="P2930" t="s">
        <v>13</v>
      </c>
      <c r="Q2930" t="s">
        <v>90</v>
      </c>
      <c r="R2930" s="3">
        <f t="shared" si="162"/>
        <v>15.5</v>
      </c>
      <c r="S2930">
        <v>15500000</v>
      </c>
      <c r="T2930">
        <v>2005</v>
      </c>
      <c r="U2930">
        <v>5.9</v>
      </c>
      <c r="V2930" s="3">
        <f t="shared" si="163"/>
        <v>-14.318802999999999</v>
      </c>
      <c r="W2930" s="3"/>
    </row>
    <row r="2931" spans="1:23" x14ac:dyDescent="0.3">
      <c r="A2931" t="s">
        <v>9</v>
      </c>
      <c r="B2931" t="s">
        <v>1089</v>
      </c>
      <c r="C2931">
        <v>135</v>
      </c>
      <c r="D2931">
        <v>1666262</v>
      </c>
      <c r="E2931" s="3">
        <f t="shared" si="161"/>
        <v>1.6662619999999999</v>
      </c>
      <c r="F2931" t="s">
        <v>356</v>
      </c>
      <c r="G2931" t="s">
        <v>1794</v>
      </c>
      <c r="H2931" t="s">
        <v>1788</v>
      </c>
      <c r="I2931" t="s">
        <v>1795</v>
      </c>
      <c r="N2931" t="s">
        <v>4727</v>
      </c>
      <c r="O2931" t="s">
        <v>12</v>
      </c>
      <c r="P2931" t="s">
        <v>17</v>
      </c>
      <c r="Q2931" t="s">
        <v>14</v>
      </c>
      <c r="R2931" s="3">
        <f t="shared" si="162"/>
        <v>16</v>
      </c>
      <c r="S2931">
        <v>16000000</v>
      </c>
      <c r="T2931">
        <v>2005</v>
      </c>
      <c r="U2931">
        <v>6.7</v>
      </c>
      <c r="V2931" s="3">
        <f t="shared" si="163"/>
        <v>-14.333738</v>
      </c>
      <c r="W2931" s="3"/>
    </row>
    <row r="2932" spans="1:23" x14ac:dyDescent="0.3">
      <c r="A2932" t="s">
        <v>9</v>
      </c>
      <c r="B2932" t="s">
        <v>114</v>
      </c>
      <c r="C2932">
        <v>83</v>
      </c>
      <c r="D2932">
        <v>90646554</v>
      </c>
      <c r="E2932" s="3">
        <f t="shared" si="161"/>
        <v>90.646553999999995</v>
      </c>
      <c r="F2932" t="s">
        <v>134</v>
      </c>
      <c r="G2932" t="s">
        <v>1790</v>
      </c>
      <c r="H2932" t="s">
        <v>205</v>
      </c>
      <c r="I2932" t="s">
        <v>1789</v>
      </c>
      <c r="N2932" t="s">
        <v>4728</v>
      </c>
      <c r="O2932" t="s">
        <v>12</v>
      </c>
      <c r="P2932" t="s">
        <v>13</v>
      </c>
      <c r="Q2932" t="s">
        <v>24</v>
      </c>
      <c r="R2932" s="3">
        <f t="shared" si="162"/>
        <v>105</v>
      </c>
      <c r="S2932">
        <v>105000000</v>
      </c>
      <c r="T2932">
        <v>1998</v>
      </c>
      <c r="U2932">
        <v>6.6</v>
      </c>
      <c r="V2932" s="3">
        <f t="shared" si="163"/>
        <v>-14.353446000000005</v>
      </c>
      <c r="W2932" s="3"/>
    </row>
    <row r="2933" spans="1:23" x14ac:dyDescent="0.3">
      <c r="A2933" t="s">
        <v>9</v>
      </c>
      <c r="B2933" t="s">
        <v>903</v>
      </c>
      <c r="C2933">
        <v>89</v>
      </c>
      <c r="D2933">
        <v>9639242</v>
      </c>
      <c r="E2933" s="3">
        <f t="shared" si="161"/>
        <v>9.6392419999999994</v>
      </c>
      <c r="F2933" t="s">
        <v>205</v>
      </c>
      <c r="G2933" t="s">
        <v>1788</v>
      </c>
      <c r="N2933" t="s">
        <v>4729</v>
      </c>
      <c r="O2933" t="s">
        <v>12</v>
      </c>
      <c r="P2933" t="s">
        <v>13</v>
      </c>
      <c r="Q2933" t="s">
        <v>14</v>
      </c>
      <c r="R2933" s="3">
        <f t="shared" si="162"/>
        <v>24</v>
      </c>
      <c r="S2933">
        <v>24000000</v>
      </c>
      <c r="T2933">
        <v>2011</v>
      </c>
      <c r="U2933">
        <v>4.9000000000000004</v>
      </c>
      <c r="V2933" s="3">
        <f t="shared" si="163"/>
        <v>-14.360758000000001</v>
      </c>
      <c r="W2933" s="3"/>
    </row>
    <row r="2934" spans="1:23" x14ac:dyDescent="0.3">
      <c r="A2934" t="s">
        <v>9</v>
      </c>
      <c r="B2934" t="s">
        <v>1157</v>
      </c>
      <c r="C2934">
        <v>105</v>
      </c>
      <c r="D2934">
        <v>613556</v>
      </c>
      <c r="E2934" s="3">
        <f t="shared" si="161"/>
        <v>0.61355599999999999</v>
      </c>
      <c r="F2934" t="s">
        <v>171</v>
      </c>
      <c r="G2934" t="s">
        <v>356</v>
      </c>
      <c r="N2934" t="s">
        <v>4730</v>
      </c>
      <c r="O2934" t="s">
        <v>238</v>
      </c>
      <c r="P2934" t="s">
        <v>1098</v>
      </c>
      <c r="Q2934" t="s">
        <v>482</v>
      </c>
      <c r="R2934" s="3">
        <f t="shared" si="162"/>
        <v>15</v>
      </c>
      <c r="S2934">
        <v>15000000</v>
      </c>
      <c r="T2934">
        <v>2015</v>
      </c>
      <c r="U2934">
        <v>6.4</v>
      </c>
      <c r="V2934" s="3">
        <f t="shared" si="163"/>
        <v>-14.386444000000001</v>
      </c>
      <c r="W2934" s="3"/>
    </row>
    <row r="2935" spans="1:23" x14ac:dyDescent="0.3">
      <c r="A2935" t="s">
        <v>9</v>
      </c>
      <c r="B2935" t="s">
        <v>1103</v>
      </c>
      <c r="C2935">
        <v>132</v>
      </c>
      <c r="D2935">
        <v>1508689</v>
      </c>
      <c r="E2935" s="3">
        <f t="shared" si="161"/>
        <v>1.5086889999999999</v>
      </c>
      <c r="F2935" t="s">
        <v>356</v>
      </c>
      <c r="G2935" t="s">
        <v>1788</v>
      </c>
      <c r="N2935" t="s">
        <v>4731</v>
      </c>
      <c r="O2935" t="s">
        <v>12</v>
      </c>
      <c r="P2935" t="s">
        <v>13</v>
      </c>
      <c r="Q2935" t="s">
        <v>90</v>
      </c>
      <c r="R2935" s="3">
        <f t="shared" si="162"/>
        <v>16</v>
      </c>
      <c r="S2935">
        <v>16000000</v>
      </c>
      <c r="T2935">
        <v>1997</v>
      </c>
      <c r="U2935">
        <v>6.7</v>
      </c>
      <c r="V2935" s="3">
        <f t="shared" si="163"/>
        <v>-14.491311</v>
      </c>
      <c r="W2935" s="3"/>
    </row>
    <row r="2936" spans="1:23" x14ac:dyDescent="0.3">
      <c r="A2936" t="s">
        <v>9</v>
      </c>
      <c r="B2936" t="s">
        <v>673</v>
      </c>
      <c r="C2936">
        <v>188</v>
      </c>
      <c r="D2936">
        <v>22450975</v>
      </c>
      <c r="E2936" s="3">
        <f t="shared" si="161"/>
        <v>22.450975</v>
      </c>
      <c r="F2936" t="s">
        <v>356</v>
      </c>
      <c r="N2936" t="s">
        <v>4732</v>
      </c>
      <c r="O2936" t="s">
        <v>12</v>
      </c>
      <c r="P2936" t="s">
        <v>13</v>
      </c>
      <c r="Q2936" t="s">
        <v>90</v>
      </c>
      <c r="R2936" s="3">
        <f t="shared" si="162"/>
        <v>37</v>
      </c>
      <c r="S2936">
        <v>37000000</v>
      </c>
      <c r="T2936">
        <v>1999</v>
      </c>
      <c r="U2936">
        <v>8</v>
      </c>
      <c r="V2936" s="3">
        <f t="shared" si="163"/>
        <v>-14.549025</v>
      </c>
      <c r="W2936" s="3"/>
    </row>
    <row r="2937" spans="1:23" x14ac:dyDescent="0.3">
      <c r="A2937" t="s">
        <v>9</v>
      </c>
      <c r="B2937" t="s">
        <v>783</v>
      </c>
      <c r="C2937">
        <v>105</v>
      </c>
      <c r="D2937">
        <v>20422207</v>
      </c>
      <c r="E2937" s="3">
        <f t="shared" si="161"/>
        <v>20.422207</v>
      </c>
      <c r="F2937" t="s">
        <v>205</v>
      </c>
      <c r="G2937" t="s">
        <v>356</v>
      </c>
      <c r="H2937" t="s">
        <v>1788</v>
      </c>
      <c r="N2937" t="s">
        <v>4733</v>
      </c>
      <c r="O2937" t="s">
        <v>12</v>
      </c>
      <c r="P2937" t="s">
        <v>13</v>
      </c>
      <c r="Q2937" t="s">
        <v>14</v>
      </c>
      <c r="R2937" s="3">
        <f t="shared" si="162"/>
        <v>35</v>
      </c>
      <c r="S2937">
        <v>35000000</v>
      </c>
      <c r="T2937">
        <v>2004</v>
      </c>
      <c r="U2937">
        <v>5.2</v>
      </c>
      <c r="V2937" s="3">
        <f t="shared" si="163"/>
        <v>-14.577793</v>
      </c>
      <c r="W2937" s="3"/>
    </row>
    <row r="2938" spans="1:23" x14ac:dyDescent="0.3">
      <c r="A2938" t="s">
        <v>9</v>
      </c>
      <c r="B2938" t="s">
        <v>1280</v>
      </c>
      <c r="C2938">
        <v>118</v>
      </c>
      <c r="D2938">
        <v>399879</v>
      </c>
      <c r="E2938" s="3">
        <f t="shared" si="161"/>
        <v>0.39987899999999998</v>
      </c>
      <c r="F2938" t="s">
        <v>1792</v>
      </c>
      <c r="G2938" t="s">
        <v>356</v>
      </c>
      <c r="H2938" t="s">
        <v>1796</v>
      </c>
      <c r="I2938" t="s">
        <v>918</v>
      </c>
      <c r="N2938" t="s">
        <v>4734</v>
      </c>
      <c r="O2938" t="s">
        <v>12</v>
      </c>
      <c r="P2938" t="s">
        <v>63</v>
      </c>
      <c r="Q2938" t="s">
        <v>90</v>
      </c>
      <c r="R2938" s="3">
        <f t="shared" si="162"/>
        <v>15</v>
      </c>
      <c r="S2938">
        <v>15000000</v>
      </c>
      <c r="T2938">
        <v>2006</v>
      </c>
      <c r="U2938">
        <v>6.4</v>
      </c>
      <c r="V2938" s="3">
        <f t="shared" si="163"/>
        <v>-14.600121</v>
      </c>
      <c r="W2938" s="3"/>
    </row>
    <row r="2939" spans="1:23" x14ac:dyDescent="0.3">
      <c r="A2939" t="s">
        <v>9</v>
      </c>
      <c r="B2939" t="s">
        <v>220</v>
      </c>
      <c r="C2939">
        <v>81</v>
      </c>
      <c r="D2939">
        <v>135381507</v>
      </c>
      <c r="E2939" s="3">
        <f t="shared" si="161"/>
        <v>135.381507</v>
      </c>
      <c r="F2939" t="s">
        <v>134</v>
      </c>
      <c r="G2939" t="s">
        <v>1790</v>
      </c>
      <c r="H2939" t="s">
        <v>205</v>
      </c>
      <c r="I2939" t="s">
        <v>1789</v>
      </c>
      <c r="J2939" t="s">
        <v>1787</v>
      </c>
      <c r="N2939" t="s">
        <v>4735</v>
      </c>
      <c r="O2939" t="s">
        <v>12</v>
      </c>
      <c r="P2939" t="s">
        <v>13</v>
      </c>
      <c r="Q2939" t="s">
        <v>52</v>
      </c>
      <c r="R2939" s="3">
        <f t="shared" si="162"/>
        <v>150</v>
      </c>
      <c r="S2939">
        <v>150000000</v>
      </c>
      <c r="T2939">
        <v>2005</v>
      </c>
      <c r="U2939">
        <v>5.8</v>
      </c>
      <c r="V2939" s="3">
        <f t="shared" si="163"/>
        <v>-14.618493000000001</v>
      </c>
      <c r="W2939" s="3"/>
    </row>
    <row r="2940" spans="1:23" x14ac:dyDescent="0.3">
      <c r="A2940" t="s">
        <v>9</v>
      </c>
      <c r="B2940" t="s">
        <v>1042</v>
      </c>
      <c r="C2940">
        <v>98</v>
      </c>
      <c r="D2940">
        <v>353743</v>
      </c>
      <c r="E2940" s="3">
        <f t="shared" si="161"/>
        <v>0.35374299999999997</v>
      </c>
      <c r="F2940" t="s">
        <v>205</v>
      </c>
      <c r="G2940" t="s">
        <v>1792</v>
      </c>
      <c r="H2940" t="s">
        <v>356</v>
      </c>
      <c r="I2940" t="s">
        <v>918</v>
      </c>
      <c r="J2940" t="s">
        <v>1795</v>
      </c>
      <c r="N2940" t="s">
        <v>4736</v>
      </c>
      <c r="O2940" t="s">
        <v>12</v>
      </c>
      <c r="P2940" t="s">
        <v>17</v>
      </c>
      <c r="Q2940" t="s">
        <v>90</v>
      </c>
      <c r="R2940" s="3">
        <f t="shared" si="162"/>
        <v>15</v>
      </c>
      <c r="S2940">
        <v>15000000</v>
      </c>
      <c r="T2940">
        <v>2001</v>
      </c>
      <c r="U2940">
        <v>6.9</v>
      </c>
      <c r="V2940" s="3">
        <f t="shared" si="163"/>
        <v>-14.646257</v>
      </c>
      <c r="W2940" s="3"/>
    </row>
    <row r="2941" spans="1:23" x14ac:dyDescent="0.3">
      <c r="A2941" t="s">
        <v>9</v>
      </c>
      <c r="B2941" t="s">
        <v>25</v>
      </c>
      <c r="C2941">
        <v>119</v>
      </c>
      <c r="D2941">
        <v>25335935</v>
      </c>
      <c r="E2941" s="3">
        <f t="shared" si="161"/>
        <v>25.335934999999999</v>
      </c>
      <c r="F2941" t="s">
        <v>171</v>
      </c>
      <c r="G2941" t="s">
        <v>134</v>
      </c>
      <c r="H2941" t="s">
        <v>1787</v>
      </c>
      <c r="I2941" t="s">
        <v>918</v>
      </c>
      <c r="N2941" t="s">
        <v>4737</v>
      </c>
      <c r="O2941" t="s">
        <v>12</v>
      </c>
      <c r="P2941" t="s">
        <v>13</v>
      </c>
      <c r="Q2941" t="s">
        <v>14</v>
      </c>
      <c r="R2941" s="3">
        <f t="shared" si="162"/>
        <v>40</v>
      </c>
      <c r="S2941">
        <v>40000000</v>
      </c>
      <c r="T2941">
        <v>2005</v>
      </c>
      <c r="U2941">
        <v>8</v>
      </c>
      <c r="V2941" s="3">
        <f t="shared" si="163"/>
        <v>-14.664065000000001</v>
      </c>
      <c r="W2941" s="3"/>
    </row>
    <row r="2942" spans="1:23" x14ac:dyDescent="0.3">
      <c r="A2942" t="s">
        <v>9</v>
      </c>
      <c r="B2942" t="s">
        <v>1036</v>
      </c>
      <c r="C2942">
        <v>99</v>
      </c>
      <c r="D2942">
        <v>5333658</v>
      </c>
      <c r="E2942" s="3">
        <f t="shared" si="161"/>
        <v>5.3336579999999998</v>
      </c>
      <c r="F2942" t="s">
        <v>171</v>
      </c>
      <c r="G2942" t="s">
        <v>1787</v>
      </c>
      <c r="N2942" t="s">
        <v>4738</v>
      </c>
      <c r="O2942" t="s">
        <v>12</v>
      </c>
      <c r="P2942" t="s">
        <v>13</v>
      </c>
      <c r="Q2942" t="s">
        <v>24</v>
      </c>
      <c r="R2942" s="3">
        <f t="shared" si="162"/>
        <v>20</v>
      </c>
      <c r="S2942">
        <v>20000000</v>
      </c>
      <c r="T2942">
        <v>1982</v>
      </c>
      <c r="U2942">
        <v>3.5</v>
      </c>
      <c r="V2942" s="3">
        <f t="shared" si="163"/>
        <v>-14.666342</v>
      </c>
      <c r="W2942" s="3"/>
    </row>
    <row r="2943" spans="1:23" x14ac:dyDescent="0.3">
      <c r="A2943" t="s">
        <v>9</v>
      </c>
      <c r="B2943" t="s">
        <v>442</v>
      </c>
      <c r="C2943">
        <v>110</v>
      </c>
      <c r="D2943">
        <v>10324441</v>
      </c>
      <c r="E2943" s="3">
        <f t="shared" si="161"/>
        <v>10.324441</v>
      </c>
      <c r="F2943" t="s">
        <v>171</v>
      </c>
      <c r="G2943" t="s">
        <v>356</v>
      </c>
      <c r="H2943" t="s">
        <v>918</v>
      </c>
      <c r="N2943" t="s">
        <v>4739</v>
      </c>
      <c r="O2943" t="s">
        <v>12</v>
      </c>
      <c r="P2943" t="s">
        <v>13</v>
      </c>
      <c r="Q2943" t="s">
        <v>90</v>
      </c>
      <c r="R2943" s="3">
        <f t="shared" si="162"/>
        <v>25</v>
      </c>
      <c r="S2943">
        <v>25000000</v>
      </c>
      <c r="T2943">
        <v>2011</v>
      </c>
      <c r="U2943">
        <v>5.8</v>
      </c>
      <c r="V2943" s="3">
        <f t="shared" si="163"/>
        <v>-14.675559</v>
      </c>
      <c r="W2943" s="3"/>
    </row>
    <row r="2944" spans="1:23" x14ac:dyDescent="0.3">
      <c r="A2944" t="s">
        <v>9</v>
      </c>
      <c r="B2944" t="s">
        <v>1064</v>
      </c>
      <c r="C2944">
        <v>97</v>
      </c>
      <c r="D2944">
        <v>2315683</v>
      </c>
      <c r="E2944" s="3">
        <f t="shared" si="161"/>
        <v>2.3156829999999999</v>
      </c>
      <c r="F2944" t="s">
        <v>134</v>
      </c>
      <c r="G2944" t="s">
        <v>1792</v>
      </c>
      <c r="H2944" t="s">
        <v>356</v>
      </c>
      <c r="I2944" t="s">
        <v>1788</v>
      </c>
      <c r="N2944" t="s">
        <v>4740</v>
      </c>
      <c r="O2944" t="s">
        <v>12</v>
      </c>
      <c r="P2944" t="s">
        <v>17</v>
      </c>
      <c r="Q2944" t="s">
        <v>14</v>
      </c>
      <c r="R2944" s="3">
        <f t="shared" si="162"/>
        <v>17</v>
      </c>
      <c r="S2944">
        <v>17000000</v>
      </c>
      <c r="T2944">
        <v>1986</v>
      </c>
      <c r="U2944">
        <v>3</v>
      </c>
      <c r="V2944" s="3">
        <f t="shared" si="163"/>
        <v>-14.684317</v>
      </c>
      <c r="W2944" s="3"/>
    </row>
    <row r="2945" spans="1:23" x14ac:dyDescent="0.3">
      <c r="A2945" t="s">
        <v>9</v>
      </c>
      <c r="B2945" t="s">
        <v>448</v>
      </c>
      <c r="C2945">
        <v>91</v>
      </c>
      <c r="D2945">
        <v>20275446</v>
      </c>
      <c r="E2945" s="3">
        <f t="shared" si="161"/>
        <v>20.275445999999999</v>
      </c>
      <c r="F2945" t="s">
        <v>171</v>
      </c>
      <c r="G2945" t="s">
        <v>1792</v>
      </c>
      <c r="H2945" t="s">
        <v>918</v>
      </c>
      <c r="N2945" t="s">
        <v>4741</v>
      </c>
      <c r="O2945" t="s">
        <v>12</v>
      </c>
      <c r="P2945" t="s">
        <v>13</v>
      </c>
      <c r="Q2945" t="s">
        <v>14</v>
      </c>
      <c r="R2945" s="3">
        <f t="shared" si="162"/>
        <v>35</v>
      </c>
      <c r="S2945">
        <v>35000000</v>
      </c>
      <c r="T2945">
        <v>2012</v>
      </c>
      <c r="U2945">
        <v>6.5</v>
      </c>
      <c r="V2945" s="3">
        <f t="shared" si="163"/>
        <v>-14.724554000000001</v>
      </c>
      <c r="W2945" s="3"/>
    </row>
    <row r="2946" spans="1:23" x14ac:dyDescent="0.3">
      <c r="A2946" t="s">
        <v>9</v>
      </c>
      <c r="B2946" t="s">
        <v>355</v>
      </c>
      <c r="C2946">
        <v>111</v>
      </c>
      <c r="D2946">
        <v>5205343</v>
      </c>
      <c r="E2946" s="3">
        <f t="shared" ref="E2946:E3009" si="164">D2946/1000000</f>
        <v>5.2053430000000001</v>
      </c>
      <c r="F2946" t="s">
        <v>205</v>
      </c>
      <c r="G2946" t="s">
        <v>356</v>
      </c>
      <c r="H2946" t="s">
        <v>1789</v>
      </c>
      <c r="I2946" t="s">
        <v>1798</v>
      </c>
      <c r="J2946" t="s">
        <v>1788</v>
      </c>
      <c r="N2946" t="s">
        <v>4742</v>
      </c>
      <c r="O2946" t="s">
        <v>12</v>
      </c>
      <c r="P2946" t="s">
        <v>13</v>
      </c>
      <c r="Q2946" t="s">
        <v>24</v>
      </c>
      <c r="R2946" s="3">
        <f t="shared" ref="R2946:R3009" si="165">S2946/1000000</f>
        <v>20</v>
      </c>
      <c r="S2946">
        <v>20000000</v>
      </c>
      <c r="T2946">
        <v>2009</v>
      </c>
      <c r="U2946">
        <v>6.4</v>
      </c>
      <c r="V2946" s="3">
        <f t="shared" ref="V2946:V3009" si="166">E2946-R2946</f>
        <v>-14.794657000000001</v>
      </c>
      <c r="W2946" s="3"/>
    </row>
    <row r="2947" spans="1:23" x14ac:dyDescent="0.3">
      <c r="A2947" t="s">
        <v>9</v>
      </c>
      <c r="B2947" t="s">
        <v>408</v>
      </c>
      <c r="C2947">
        <v>108</v>
      </c>
      <c r="D2947">
        <v>3203044</v>
      </c>
      <c r="E2947" s="3">
        <f t="shared" si="164"/>
        <v>3.2030439999999998</v>
      </c>
      <c r="F2947" t="s">
        <v>205</v>
      </c>
      <c r="G2947" t="s">
        <v>1788</v>
      </c>
      <c r="N2947" t="s">
        <v>4743</v>
      </c>
      <c r="O2947" t="s">
        <v>12</v>
      </c>
      <c r="P2947" t="s">
        <v>13</v>
      </c>
      <c r="Q2947" t="s">
        <v>90</v>
      </c>
      <c r="R2947" s="3">
        <f t="shared" si="165"/>
        <v>18</v>
      </c>
      <c r="S2947">
        <v>18000000</v>
      </c>
      <c r="T2947">
        <v>2003</v>
      </c>
      <c r="U2947">
        <v>6.4</v>
      </c>
      <c r="V2947" s="3">
        <f t="shared" si="166"/>
        <v>-14.796956</v>
      </c>
      <c r="W2947" s="3"/>
    </row>
    <row r="2948" spans="1:23" x14ac:dyDescent="0.3">
      <c r="A2948" t="s">
        <v>9</v>
      </c>
      <c r="B2948" t="s">
        <v>275</v>
      </c>
      <c r="C2948">
        <v>115</v>
      </c>
      <c r="D2948">
        <v>183088</v>
      </c>
      <c r="E2948" s="3">
        <f t="shared" si="164"/>
        <v>0.183088</v>
      </c>
      <c r="F2948" t="s">
        <v>205</v>
      </c>
      <c r="G2948" t="s">
        <v>356</v>
      </c>
      <c r="H2948" t="s">
        <v>1795</v>
      </c>
      <c r="N2948" t="s">
        <v>4744</v>
      </c>
      <c r="O2948" t="s">
        <v>12</v>
      </c>
      <c r="P2948" t="s">
        <v>13</v>
      </c>
      <c r="Q2948" t="s">
        <v>90</v>
      </c>
      <c r="R2948" s="3">
        <f t="shared" si="165"/>
        <v>15</v>
      </c>
      <c r="S2948">
        <v>15000000</v>
      </c>
      <c r="T2948">
        <v>2008</v>
      </c>
      <c r="U2948">
        <v>7</v>
      </c>
      <c r="V2948" s="3">
        <f t="shared" si="166"/>
        <v>-14.816912</v>
      </c>
      <c r="W2948" s="3"/>
    </row>
    <row r="2949" spans="1:23" x14ac:dyDescent="0.3">
      <c r="A2949" t="s">
        <v>9</v>
      </c>
      <c r="B2949" t="s">
        <v>638</v>
      </c>
      <c r="C2949">
        <v>119</v>
      </c>
      <c r="D2949">
        <v>25178165</v>
      </c>
      <c r="E2949" s="3">
        <f t="shared" si="164"/>
        <v>25.178165</v>
      </c>
      <c r="F2949" t="s">
        <v>356</v>
      </c>
      <c r="G2949" t="s">
        <v>1788</v>
      </c>
      <c r="N2949" t="s">
        <v>4745</v>
      </c>
      <c r="O2949" t="s">
        <v>12</v>
      </c>
      <c r="P2949" t="s">
        <v>13</v>
      </c>
      <c r="Q2949" t="s">
        <v>14</v>
      </c>
      <c r="R2949" s="3">
        <f t="shared" si="165"/>
        <v>40</v>
      </c>
      <c r="S2949">
        <v>40000000</v>
      </c>
      <c r="T2949">
        <v>2001</v>
      </c>
      <c r="U2949">
        <v>6.7</v>
      </c>
      <c r="V2949" s="3">
        <f t="shared" si="166"/>
        <v>-14.821835</v>
      </c>
      <c r="W2949" s="3"/>
    </row>
    <row r="2950" spans="1:23" x14ac:dyDescent="0.3">
      <c r="A2950" t="s">
        <v>9</v>
      </c>
      <c r="B2950" t="s">
        <v>22</v>
      </c>
      <c r="C2950">
        <v>137</v>
      </c>
      <c r="D2950">
        <v>35168395</v>
      </c>
      <c r="E2950" s="3">
        <f t="shared" si="164"/>
        <v>35.168394999999997</v>
      </c>
      <c r="F2950" t="s">
        <v>356</v>
      </c>
      <c r="G2950" t="s">
        <v>1788</v>
      </c>
      <c r="H2950" t="s">
        <v>1797</v>
      </c>
      <c r="N2950" t="s">
        <v>4746</v>
      </c>
      <c r="O2950" t="s">
        <v>12</v>
      </c>
      <c r="P2950" t="s">
        <v>13</v>
      </c>
      <c r="Q2950" t="s">
        <v>14</v>
      </c>
      <c r="R2950" s="3">
        <f t="shared" si="165"/>
        <v>50</v>
      </c>
      <c r="S2950">
        <v>50000000</v>
      </c>
      <c r="T2950">
        <v>1999</v>
      </c>
      <c r="U2950">
        <v>6.5</v>
      </c>
      <c r="V2950" s="3">
        <f t="shared" si="166"/>
        <v>-14.831605000000003</v>
      </c>
      <c r="W2950" s="3"/>
    </row>
    <row r="2951" spans="1:23" x14ac:dyDescent="0.3">
      <c r="A2951" t="s">
        <v>9</v>
      </c>
      <c r="B2951" t="s">
        <v>1138</v>
      </c>
      <c r="C2951">
        <v>110</v>
      </c>
      <c r="D2951">
        <v>15156200</v>
      </c>
      <c r="E2951" s="3">
        <f t="shared" si="164"/>
        <v>15.1562</v>
      </c>
      <c r="F2951" t="s">
        <v>171</v>
      </c>
      <c r="G2951" t="s">
        <v>1792</v>
      </c>
      <c r="H2951" t="s">
        <v>356</v>
      </c>
      <c r="I2951" t="s">
        <v>1796</v>
      </c>
      <c r="J2951" t="s">
        <v>918</v>
      </c>
      <c r="N2951" t="s">
        <v>4747</v>
      </c>
      <c r="O2951" t="s">
        <v>12</v>
      </c>
      <c r="P2951" t="s">
        <v>13</v>
      </c>
      <c r="Q2951" t="s">
        <v>90</v>
      </c>
      <c r="R2951" s="3">
        <f t="shared" si="165"/>
        <v>30</v>
      </c>
      <c r="S2951">
        <v>30000000</v>
      </c>
      <c r="T2951">
        <v>1999</v>
      </c>
      <c r="U2951">
        <v>6</v>
      </c>
      <c r="V2951" s="3">
        <f t="shared" si="166"/>
        <v>-14.8438</v>
      </c>
      <c r="W2951" s="3"/>
    </row>
    <row r="2952" spans="1:23" x14ac:dyDescent="0.3">
      <c r="A2952" t="s">
        <v>9</v>
      </c>
      <c r="B2952" t="s">
        <v>449</v>
      </c>
      <c r="C2952">
        <v>94</v>
      </c>
      <c r="D2952">
        <v>5132655</v>
      </c>
      <c r="E2952" s="3">
        <f t="shared" si="164"/>
        <v>5.1326549999999997</v>
      </c>
      <c r="F2952" t="s">
        <v>620</v>
      </c>
      <c r="G2952" t="s">
        <v>1787</v>
      </c>
      <c r="N2952" t="s">
        <v>4748</v>
      </c>
      <c r="O2952" t="s">
        <v>12</v>
      </c>
      <c r="P2952" t="s">
        <v>49</v>
      </c>
      <c r="Q2952" t="s">
        <v>90</v>
      </c>
      <c r="R2952" s="3">
        <f t="shared" si="165"/>
        <v>20</v>
      </c>
      <c r="S2952">
        <v>20000000</v>
      </c>
      <c r="T2952">
        <v>2005</v>
      </c>
      <c r="U2952">
        <v>2.2999999999999998</v>
      </c>
      <c r="V2952" s="3">
        <f t="shared" si="166"/>
        <v>-14.867345</v>
      </c>
      <c r="W2952" s="3"/>
    </row>
    <row r="2953" spans="1:23" x14ac:dyDescent="0.3">
      <c r="A2953" t="s">
        <v>9</v>
      </c>
      <c r="B2953" t="s">
        <v>303</v>
      </c>
      <c r="C2953">
        <v>99</v>
      </c>
      <c r="D2953">
        <v>25117498</v>
      </c>
      <c r="E2953" s="3">
        <f t="shared" si="164"/>
        <v>25.117498000000001</v>
      </c>
      <c r="F2953" t="s">
        <v>620</v>
      </c>
      <c r="G2953" t="s">
        <v>918</v>
      </c>
      <c r="N2953" t="s">
        <v>4749</v>
      </c>
      <c r="O2953" t="s">
        <v>12</v>
      </c>
      <c r="P2953" t="s">
        <v>13</v>
      </c>
      <c r="Q2953" t="s">
        <v>90</v>
      </c>
      <c r="R2953" s="3">
        <f t="shared" si="165"/>
        <v>40</v>
      </c>
      <c r="S2953">
        <v>40000000</v>
      </c>
      <c r="T2953">
        <v>2007</v>
      </c>
      <c r="U2953">
        <v>5.7</v>
      </c>
      <c r="V2953" s="3">
        <f t="shared" si="166"/>
        <v>-14.882501999999999</v>
      </c>
      <c r="W2953" s="3"/>
    </row>
    <row r="2954" spans="1:23" x14ac:dyDescent="0.3">
      <c r="A2954" t="s">
        <v>9</v>
      </c>
      <c r="B2954" t="s">
        <v>888</v>
      </c>
      <c r="C2954">
        <v>100</v>
      </c>
      <c r="D2954">
        <v>10114315</v>
      </c>
      <c r="E2954" s="3">
        <f t="shared" si="164"/>
        <v>10.114315</v>
      </c>
      <c r="F2954" t="s">
        <v>356</v>
      </c>
      <c r="G2954" t="s">
        <v>1796</v>
      </c>
      <c r="H2954" t="s">
        <v>918</v>
      </c>
      <c r="N2954" t="s">
        <v>4750</v>
      </c>
      <c r="O2954" t="s">
        <v>12</v>
      </c>
      <c r="P2954" t="s">
        <v>13</v>
      </c>
      <c r="Q2954" t="s">
        <v>14</v>
      </c>
      <c r="R2954" s="3">
        <f t="shared" si="165"/>
        <v>25</v>
      </c>
      <c r="S2954">
        <v>25000000</v>
      </c>
      <c r="T2954">
        <v>1999</v>
      </c>
      <c r="U2954">
        <v>6.4</v>
      </c>
      <c r="V2954" s="3">
        <f t="shared" si="166"/>
        <v>-14.885685</v>
      </c>
      <c r="W2954" s="3"/>
    </row>
    <row r="2955" spans="1:23" x14ac:dyDescent="0.3">
      <c r="A2955" t="s">
        <v>9</v>
      </c>
      <c r="B2955" t="s">
        <v>84</v>
      </c>
      <c r="C2955">
        <v>132</v>
      </c>
      <c r="D2955">
        <v>155111815</v>
      </c>
      <c r="E2955" s="3">
        <f t="shared" si="164"/>
        <v>155.11181500000001</v>
      </c>
      <c r="F2955" t="s">
        <v>171</v>
      </c>
      <c r="G2955" t="s">
        <v>134</v>
      </c>
      <c r="H2955" t="s">
        <v>356</v>
      </c>
      <c r="I2955" t="s">
        <v>1786</v>
      </c>
      <c r="N2955" t="s">
        <v>4751</v>
      </c>
      <c r="O2955" t="s">
        <v>12</v>
      </c>
      <c r="P2955" t="s">
        <v>13</v>
      </c>
      <c r="Q2955" t="s">
        <v>14</v>
      </c>
      <c r="R2955" s="3">
        <f t="shared" si="165"/>
        <v>170</v>
      </c>
      <c r="S2955">
        <v>170000000</v>
      </c>
      <c r="T2955">
        <v>2012</v>
      </c>
      <c r="U2955">
        <v>6.1</v>
      </c>
      <c r="V2955" s="3">
        <f t="shared" si="166"/>
        <v>-14.888184999999993</v>
      </c>
      <c r="W2955" s="3"/>
    </row>
    <row r="2956" spans="1:23" x14ac:dyDescent="0.3">
      <c r="A2956" t="s">
        <v>9</v>
      </c>
      <c r="B2956" t="s">
        <v>1161</v>
      </c>
      <c r="C2956">
        <v>103</v>
      </c>
      <c r="D2956">
        <v>73548</v>
      </c>
      <c r="E2956" s="3">
        <f t="shared" si="164"/>
        <v>7.3548000000000002E-2</v>
      </c>
      <c r="F2956" t="s">
        <v>1786</v>
      </c>
      <c r="G2956" t="s">
        <v>620</v>
      </c>
      <c r="H2956" t="s">
        <v>1796</v>
      </c>
      <c r="N2956" t="s">
        <v>4752</v>
      </c>
      <c r="O2956" t="s">
        <v>12</v>
      </c>
      <c r="P2956" t="s">
        <v>13</v>
      </c>
      <c r="Q2956" t="s">
        <v>90</v>
      </c>
      <c r="R2956" s="3">
        <f t="shared" si="165"/>
        <v>15</v>
      </c>
      <c r="S2956">
        <v>15000000</v>
      </c>
      <c r="T2956">
        <v>2008</v>
      </c>
      <c r="U2956">
        <v>6.1</v>
      </c>
      <c r="V2956" s="3">
        <f t="shared" si="166"/>
        <v>-14.926451999999999</v>
      </c>
      <c r="W2956" s="3"/>
    </row>
    <row r="2957" spans="1:23" x14ac:dyDescent="0.3">
      <c r="A2957" t="s">
        <v>9</v>
      </c>
      <c r="B2957" t="s">
        <v>890</v>
      </c>
      <c r="C2957">
        <v>105</v>
      </c>
      <c r="D2957">
        <v>10070000</v>
      </c>
      <c r="E2957" s="3">
        <f t="shared" si="164"/>
        <v>10.07</v>
      </c>
      <c r="F2957" t="s">
        <v>205</v>
      </c>
      <c r="G2957" t="s">
        <v>356</v>
      </c>
      <c r="H2957" t="s">
        <v>1788</v>
      </c>
      <c r="N2957" t="s">
        <v>4753</v>
      </c>
      <c r="O2957" t="s">
        <v>12</v>
      </c>
      <c r="P2957" t="s">
        <v>13</v>
      </c>
      <c r="Q2957" t="s">
        <v>14</v>
      </c>
      <c r="R2957" s="3">
        <f t="shared" si="165"/>
        <v>25</v>
      </c>
      <c r="S2957">
        <v>25000000</v>
      </c>
      <c r="T2957">
        <v>1996</v>
      </c>
      <c r="U2957">
        <v>6.2</v>
      </c>
      <c r="V2957" s="3">
        <f t="shared" si="166"/>
        <v>-14.93</v>
      </c>
      <c r="W2957" s="3"/>
    </row>
    <row r="2958" spans="1:23" x14ac:dyDescent="0.3">
      <c r="A2958" t="s">
        <v>9</v>
      </c>
      <c r="B2958" t="s">
        <v>492</v>
      </c>
      <c r="C2958">
        <v>118</v>
      </c>
      <c r="D2958">
        <v>37035845</v>
      </c>
      <c r="E2958" s="3">
        <f t="shared" si="164"/>
        <v>37.035845000000002</v>
      </c>
      <c r="F2958" t="s">
        <v>205</v>
      </c>
      <c r="G2958" t="s">
        <v>1786</v>
      </c>
      <c r="N2958" t="s">
        <v>4754</v>
      </c>
      <c r="O2958" t="s">
        <v>12</v>
      </c>
      <c r="P2958" t="s">
        <v>13</v>
      </c>
      <c r="Q2958" t="s">
        <v>90</v>
      </c>
      <c r="R2958" s="3">
        <f t="shared" si="165"/>
        <v>52</v>
      </c>
      <c r="S2958">
        <v>52000000</v>
      </c>
      <c r="T2958">
        <v>2011</v>
      </c>
      <c r="U2958">
        <v>6.4</v>
      </c>
      <c r="V2958" s="3">
        <f t="shared" si="166"/>
        <v>-14.964154999999998</v>
      </c>
      <c r="W2958" s="3"/>
    </row>
    <row r="2959" spans="1:23" x14ac:dyDescent="0.3">
      <c r="A2959" t="s">
        <v>9</v>
      </c>
      <c r="B2959" t="s">
        <v>1162</v>
      </c>
      <c r="C2959">
        <v>90</v>
      </c>
      <c r="D2959">
        <v>28870</v>
      </c>
      <c r="E2959" s="3">
        <f t="shared" si="164"/>
        <v>2.887E-2</v>
      </c>
      <c r="F2959" t="s">
        <v>1792</v>
      </c>
      <c r="G2959" t="s">
        <v>356</v>
      </c>
      <c r="H2959" t="s">
        <v>918</v>
      </c>
      <c r="N2959" t="s">
        <v>4755</v>
      </c>
      <c r="O2959" t="s">
        <v>12</v>
      </c>
      <c r="P2959" t="s">
        <v>13</v>
      </c>
      <c r="Q2959" t="s">
        <v>90</v>
      </c>
      <c r="R2959" s="3">
        <f t="shared" si="165"/>
        <v>15</v>
      </c>
      <c r="S2959">
        <v>15000000</v>
      </c>
      <c r="T2959">
        <v>2011</v>
      </c>
      <c r="U2959">
        <v>5.0999999999999996</v>
      </c>
      <c r="V2959" s="3">
        <f t="shared" si="166"/>
        <v>-14.97113</v>
      </c>
      <c r="W2959" s="3"/>
    </row>
    <row r="2960" spans="1:23" x14ac:dyDescent="0.3">
      <c r="A2960" t="s">
        <v>9</v>
      </c>
      <c r="B2960" t="s">
        <v>1091</v>
      </c>
      <c r="C2960">
        <v>92</v>
      </c>
      <c r="D2960">
        <v>23091</v>
      </c>
      <c r="E2960" s="3">
        <f t="shared" si="164"/>
        <v>2.3091E-2</v>
      </c>
      <c r="F2960" t="s">
        <v>356</v>
      </c>
      <c r="G2960" t="s">
        <v>1788</v>
      </c>
      <c r="H2960" t="s">
        <v>1795</v>
      </c>
      <c r="N2960" t="s">
        <v>4756</v>
      </c>
      <c r="O2960" t="s">
        <v>12</v>
      </c>
      <c r="P2960" t="s">
        <v>17</v>
      </c>
      <c r="Q2960" t="s">
        <v>90</v>
      </c>
      <c r="R2960" s="3">
        <f t="shared" si="165"/>
        <v>15</v>
      </c>
      <c r="S2960">
        <v>15000000</v>
      </c>
      <c r="T2960">
        <v>2008</v>
      </c>
      <c r="U2960">
        <v>6.2</v>
      </c>
      <c r="V2960" s="3">
        <f t="shared" si="166"/>
        <v>-14.976908999999999</v>
      </c>
      <c r="W2960" s="3"/>
    </row>
    <row r="2961" spans="1:23" x14ac:dyDescent="0.3">
      <c r="A2961" t="s">
        <v>9</v>
      </c>
      <c r="B2961" t="s">
        <v>1164</v>
      </c>
      <c r="C2961">
        <v>93</v>
      </c>
      <c r="D2961">
        <v>20380</v>
      </c>
      <c r="E2961" s="3">
        <f t="shared" si="164"/>
        <v>2.0379999999999999E-2</v>
      </c>
      <c r="F2961" t="s">
        <v>205</v>
      </c>
      <c r="G2961" t="s">
        <v>356</v>
      </c>
      <c r="H2961" t="s">
        <v>1786</v>
      </c>
      <c r="I2961" t="s">
        <v>1798</v>
      </c>
      <c r="J2961" t="s">
        <v>1788</v>
      </c>
      <c r="N2961" t="s">
        <v>4757</v>
      </c>
      <c r="O2961" t="s">
        <v>12</v>
      </c>
      <c r="P2961" t="s">
        <v>13</v>
      </c>
      <c r="Q2961" t="s">
        <v>90</v>
      </c>
      <c r="R2961" s="3">
        <f t="shared" si="165"/>
        <v>15</v>
      </c>
      <c r="S2961">
        <v>15000000</v>
      </c>
      <c r="T2961">
        <v>2007</v>
      </c>
      <c r="U2961">
        <v>5.9</v>
      </c>
      <c r="V2961" s="3">
        <f t="shared" si="166"/>
        <v>-14.979620000000001</v>
      </c>
      <c r="W2961" s="3"/>
    </row>
    <row r="2962" spans="1:23" x14ac:dyDescent="0.3">
      <c r="A2962" t="s">
        <v>9</v>
      </c>
      <c r="B2962" t="s">
        <v>997</v>
      </c>
      <c r="C2962">
        <v>100</v>
      </c>
      <c r="D2962">
        <v>5005883</v>
      </c>
      <c r="E2962" s="3">
        <f t="shared" si="164"/>
        <v>5.0058829999999999</v>
      </c>
      <c r="F2962" t="s">
        <v>356</v>
      </c>
      <c r="G2962" t="s">
        <v>1796</v>
      </c>
      <c r="H2962" t="s">
        <v>1788</v>
      </c>
      <c r="I2962" t="s">
        <v>918</v>
      </c>
      <c r="N2962" t="s">
        <v>4758</v>
      </c>
      <c r="O2962" t="s">
        <v>12</v>
      </c>
      <c r="P2962" t="s">
        <v>13</v>
      </c>
      <c r="Q2962" t="s">
        <v>90</v>
      </c>
      <c r="R2962" s="3">
        <f t="shared" si="165"/>
        <v>20</v>
      </c>
      <c r="S2962">
        <v>20000000</v>
      </c>
      <c r="T2962">
        <v>2004</v>
      </c>
      <c r="U2962">
        <v>6.1</v>
      </c>
      <c r="V2962" s="3">
        <f t="shared" si="166"/>
        <v>-14.994116999999999</v>
      </c>
      <c r="W2962" s="3"/>
    </row>
    <row r="2963" spans="1:23" x14ac:dyDescent="0.3">
      <c r="A2963" t="s">
        <v>9</v>
      </c>
      <c r="B2963" t="s">
        <v>1065</v>
      </c>
      <c r="C2963">
        <v>102</v>
      </c>
      <c r="D2963">
        <v>2000000</v>
      </c>
      <c r="E2963" s="3">
        <f t="shared" si="164"/>
        <v>2</v>
      </c>
      <c r="F2963" t="s">
        <v>134</v>
      </c>
      <c r="G2963" t="s">
        <v>620</v>
      </c>
      <c r="H2963" t="s">
        <v>918</v>
      </c>
      <c r="N2963" t="s">
        <v>4759</v>
      </c>
      <c r="O2963" t="s">
        <v>12</v>
      </c>
      <c r="P2963" t="s">
        <v>13</v>
      </c>
      <c r="Q2963" t="s">
        <v>24</v>
      </c>
      <c r="R2963" s="3">
        <f t="shared" si="165"/>
        <v>17</v>
      </c>
      <c r="S2963">
        <v>17000000</v>
      </c>
      <c r="T2963">
        <v>1981</v>
      </c>
      <c r="U2963">
        <v>6.4</v>
      </c>
      <c r="V2963" s="3">
        <f t="shared" si="166"/>
        <v>-15</v>
      </c>
      <c r="W2963" s="3"/>
    </row>
    <row r="2964" spans="1:23" x14ac:dyDescent="0.3">
      <c r="A2964" t="s">
        <v>9</v>
      </c>
      <c r="B2964" t="s">
        <v>794</v>
      </c>
      <c r="C2964">
        <v>93</v>
      </c>
      <c r="D2964">
        <v>14888028</v>
      </c>
      <c r="E2964" s="3">
        <f t="shared" si="164"/>
        <v>14.888028</v>
      </c>
      <c r="F2964" t="s">
        <v>134</v>
      </c>
      <c r="G2964" t="s">
        <v>620</v>
      </c>
      <c r="H2964" t="s">
        <v>918</v>
      </c>
      <c r="N2964" t="s">
        <v>4760</v>
      </c>
      <c r="O2964" t="s">
        <v>12</v>
      </c>
      <c r="P2964" t="s">
        <v>13</v>
      </c>
      <c r="Q2964" t="s">
        <v>14</v>
      </c>
      <c r="R2964" s="3">
        <f t="shared" si="165"/>
        <v>30</v>
      </c>
      <c r="S2964">
        <v>30000000</v>
      </c>
      <c r="T2964">
        <v>2005</v>
      </c>
      <c r="U2964">
        <v>5.0999999999999996</v>
      </c>
      <c r="V2964" s="3">
        <f t="shared" si="166"/>
        <v>-15.111972</v>
      </c>
      <c r="W2964" s="3"/>
    </row>
    <row r="2965" spans="1:23" x14ac:dyDescent="0.3">
      <c r="A2965" t="s">
        <v>9</v>
      </c>
      <c r="B2965" t="s">
        <v>144</v>
      </c>
      <c r="C2965">
        <v>102</v>
      </c>
      <c r="D2965">
        <v>36883539</v>
      </c>
      <c r="E2965" s="3">
        <f t="shared" si="164"/>
        <v>36.883538999999999</v>
      </c>
      <c r="F2965" t="s">
        <v>171</v>
      </c>
      <c r="G2965" t="s">
        <v>1792</v>
      </c>
      <c r="H2965" t="s">
        <v>356</v>
      </c>
      <c r="I2965" t="s">
        <v>918</v>
      </c>
      <c r="N2965" t="s">
        <v>4761</v>
      </c>
      <c r="O2965" t="s">
        <v>12</v>
      </c>
      <c r="P2965" t="s">
        <v>113</v>
      </c>
      <c r="Q2965" t="s">
        <v>14</v>
      </c>
      <c r="R2965" s="3">
        <f t="shared" si="165"/>
        <v>52</v>
      </c>
      <c r="S2965">
        <v>52000000</v>
      </c>
      <c r="T2965">
        <v>2006</v>
      </c>
      <c r="U2965">
        <v>6.6</v>
      </c>
      <c r="V2965" s="3">
        <f t="shared" si="166"/>
        <v>-15.116461000000001</v>
      </c>
      <c r="W2965" s="3"/>
    </row>
    <row r="2966" spans="1:23" x14ac:dyDescent="0.3">
      <c r="A2966" t="s">
        <v>9</v>
      </c>
      <c r="B2966" t="s">
        <v>994</v>
      </c>
      <c r="C2966">
        <v>100</v>
      </c>
      <c r="D2966">
        <v>6852144</v>
      </c>
      <c r="E2966" s="3">
        <f t="shared" si="164"/>
        <v>6.852144</v>
      </c>
      <c r="F2966" t="s">
        <v>356</v>
      </c>
      <c r="G2966" t="s">
        <v>620</v>
      </c>
      <c r="H2966" t="s">
        <v>1787</v>
      </c>
      <c r="I2966" t="s">
        <v>918</v>
      </c>
      <c r="N2966" t="s">
        <v>4762</v>
      </c>
      <c r="O2966" t="s">
        <v>12</v>
      </c>
      <c r="P2966" t="s">
        <v>49</v>
      </c>
      <c r="Q2966" t="s">
        <v>14</v>
      </c>
      <c r="R2966" s="3">
        <f t="shared" si="165"/>
        <v>22</v>
      </c>
      <c r="S2966">
        <v>22000000</v>
      </c>
      <c r="T2966">
        <v>2003</v>
      </c>
      <c r="U2966">
        <v>6.2</v>
      </c>
      <c r="V2966" s="3">
        <f t="shared" si="166"/>
        <v>-15.147856000000001</v>
      </c>
      <c r="W2966" s="3"/>
    </row>
    <row r="2967" spans="1:23" x14ac:dyDescent="0.3">
      <c r="A2967" t="s">
        <v>9</v>
      </c>
      <c r="B2967" t="s">
        <v>1099</v>
      </c>
      <c r="C2967">
        <v>102</v>
      </c>
      <c r="D2967">
        <v>317040</v>
      </c>
      <c r="E2967" s="3">
        <f t="shared" si="164"/>
        <v>0.31703999999999999</v>
      </c>
      <c r="F2967" t="s">
        <v>356</v>
      </c>
      <c r="G2967" t="s">
        <v>1788</v>
      </c>
      <c r="N2967" t="s">
        <v>4763</v>
      </c>
      <c r="O2967" t="s">
        <v>12</v>
      </c>
      <c r="P2967" t="s">
        <v>13</v>
      </c>
      <c r="Q2967" t="s">
        <v>14</v>
      </c>
      <c r="R2967" s="3">
        <f t="shared" si="165"/>
        <v>15.5</v>
      </c>
      <c r="S2967">
        <v>15500000</v>
      </c>
      <c r="T2967">
        <v>2008</v>
      </c>
      <c r="U2967">
        <v>6.8</v>
      </c>
      <c r="V2967" s="3">
        <f t="shared" si="166"/>
        <v>-15.18296</v>
      </c>
      <c r="W2967" s="3"/>
    </row>
    <row r="2968" spans="1:23" x14ac:dyDescent="0.3">
      <c r="A2968" t="s">
        <v>9</v>
      </c>
      <c r="B2968" t="s">
        <v>1615</v>
      </c>
      <c r="C2968">
        <v>89</v>
      </c>
      <c r="D2968">
        <v>313436</v>
      </c>
      <c r="E2968" s="3">
        <f t="shared" si="164"/>
        <v>0.31343599999999999</v>
      </c>
      <c r="F2968" t="s">
        <v>205</v>
      </c>
      <c r="G2968" t="s">
        <v>356</v>
      </c>
      <c r="N2968" t="s">
        <v>4764</v>
      </c>
      <c r="O2968" t="s">
        <v>1473</v>
      </c>
      <c r="P2968" t="s">
        <v>1095</v>
      </c>
      <c r="Q2968" t="s">
        <v>90</v>
      </c>
      <c r="R2968" s="3">
        <f t="shared" si="165"/>
        <v>15.5</v>
      </c>
      <c r="S2968">
        <v>15500000</v>
      </c>
      <c r="T2968">
        <v>2001</v>
      </c>
      <c r="U2968">
        <v>7.6</v>
      </c>
      <c r="V2968" s="3">
        <f t="shared" si="166"/>
        <v>-15.186564000000001</v>
      </c>
      <c r="W2968" s="3"/>
    </row>
    <row r="2969" spans="1:23" x14ac:dyDescent="0.3">
      <c r="A2969" t="s">
        <v>9</v>
      </c>
      <c r="B2969" t="s">
        <v>1097</v>
      </c>
      <c r="C2969">
        <v>94</v>
      </c>
      <c r="D2969">
        <v>81525</v>
      </c>
      <c r="E2969" s="3">
        <f t="shared" si="164"/>
        <v>8.1525E-2</v>
      </c>
      <c r="F2969" t="s">
        <v>171</v>
      </c>
      <c r="G2969" t="s">
        <v>205</v>
      </c>
      <c r="H2969" t="s">
        <v>1792</v>
      </c>
      <c r="I2969" t="s">
        <v>356</v>
      </c>
      <c r="J2969" t="s">
        <v>918</v>
      </c>
      <c r="N2969" t="s">
        <v>4765</v>
      </c>
      <c r="O2969" t="s">
        <v>183</v>
      </c>
      <c r="P2969" t="s">
        <v>184</v>
      </c>
      <c r="Q2969" t="s">
        <v>90</v>
      </c>
      <c r="R2969" s="3">
        <f t="shared" si="165"/>
        <v>15.3</v>
      </c>
      <c r="S2969">
        <v>15300000</v>
      </c>
      <c r="T2969">
        <v>2001</v>
      </c>
      <c r="U2969">
        <v>6.6</v>
      </c>
      <c r="V2969" s="3">
        <f t="shared" si="166"/>
        <v>-15.218475000000002</v>
      </c>
      <c r="W2969" s="3"/>
    </row>
    <row r="2970" spans="1:23" x14ac:dyDescent="0.3">
      <c r="A2970" t="s">
        <v>9</v>
      </c>
      <c r="B2970" t="s">
        <v>429</v>
      </c>
      <c r="C2970">
        <v>98</v>
      </c>
      <c r="D2970">
        <v>22770864</v>
      </c>
      <c r="E2970" s="3">
        <f t="shared" si="164"/>
        <v>22.770864</v>
      </c>
      <c r="F2970" t="s">
        <v>205</v>
      </c>
      <c r="G2970" t="s">
        <v>356</v>
      </c>
      <c r="N2970" t="s">
        <v>4766</v>
      </c>
      <c r="O2970" t="s">
        <v>12</v>
      </c>
      <c r="P2970" t="s">
        <v>13</v>
      </c>
      <c r="Q2970" t="s">
        <v>24</v>
      </c>
      <c r="R2970" s="3">
        <f t="shared" si="165"/>
        <v>38</v>
      </c>
      <c r="S2970">
        <v>38000000</v>
      </c>
      <c r="T2970">
        <v>2001</v>
      </c>
      <c r="U2970">
        <v>5.5</v>
      </c>
      <c r="V2970" s="3">
        <f t="shared" si="166"/>
        <v>-15.229136</v>
      </c>
      <c r="W2970" s="3"/>
    </row>
    <row r="2971" spans="1:23" x14ac:dyDescent="0.3">
      <c r="A2971" t="s">
        <v>9</v>
      </c>
      <c r="B2971" t="s">
        <v>10</v>
      </c>
      <c r="C2971">
        <v>171</v>
      </c>
      <c r="D2971">
        <v>54222000</v>
      </c>
      <c r="E2971" s="3">
        <f t="shared" si="164"/>
        <v>54.222000000000001</v>
      </c>
      <c r="F2971" t="s">
        <v>134</v>
      </c>
      <c r="G2971" t="s">
        <v>356</v>
      </c>
      <c r="H2971" t="s">
        <v>1787</v>
      </c>
      <c r="I2971" t="s">
        <v>918</v>
      </c>
      <c r="N2971" t="s">
        <v>4767</v>
      </c>
      <c r="O2971" t="s">
        <v>12</v>
      </c>
      <c r="P2971" t="s">
        <v>13</v>
      </c>
      <c r="Q2971" t="s">
        <v>14</v>
      </c>
      <c r="R2971" s="3">
        <f t="shared" si="165"/>
        <v>69.5</v>
      </c>
      <c r="S2971">
        <v>69500000</v>
      </c>
      <c r="T2971">
        <v>1989</v>
      </c>
      <c r="U2971">
        <v>7.6</v>
      </c>
      <c r="V2971" s="3">
        <f t="shared" si="166"/>
        <v>-15.277999999999999</v>
      </c>
      <c r="W2971" s="3"/>
    </row>
    <row r="2972" spans="1:23" x14ac:dyDescent="0.3">
      <c r="A2972" t="s">
        <v>9</v>
      </c>
      <c r="B2972" t="s">
        <v>713</v>
      </c>
      <c r="C2972">
        <v>109</v>
      </c>
      <c r="D2972">
        <v>19692608</v>
      </c>
      <c r="E2972" s="3">
        <f t="shared" si="164"/>
        <v>19.692608</v>
      </c>
      <c r="F2972" t="s">
        <v>1792</v>
      </c>
      <c r="G2972" t="s">
        <v>356</v>
      </c>
      <c r="H2972" t="s">
        <v>918</v>
      </c>
      <c r="N2972" t="s">
        <v>4768</v>
      </c>
      <c r="O2972" t="s">
        <v>12</v>
      </c>
      <c r="P2972" t="s">
        <v>13</v>
      </c>
      <c r="Q2972" t="s">
        <v>90</v>
      </c>
      <c r="R2972" s="3">
        <f t="shared" si="165"/>
        <v>35</v>
      </c>
      <c r="S2972">
        <v>35000000</v>
      </c>
      <c r="T2972">
        <v>2013</v>
      </c>
      <c r="U2972">
        <v>6.2</v>
      </c>
      <c r="V2972" s="3">
        <f t="shared" si="166"/>
        <v>-15.307392</v>
      </c>
      <c r="W2972" s="3"/>
    </row>
    <row r="2973" spans="1:23" x14ac:dyDescent="0.3">
      <c r="A2973" t="s">
        <v>9</v>
      </c>
      <c r="B2973" t="s">
        <v>810</v>
      </c>
      <c r="C2973">
        <v>120</v>
      </c>
      <c r="D2973">
        <v>634277</v>
      </c>
      <c r="E2973" s="3">
        <f t="shared" si="164"/>
        <v>0.63427699999999998</v>
      </c>
      <c r="F2973" t="s">
        <v>205</v>
      </c>
      <c r="G2973" t="s">
        <v>1794</v>
      </c>
      <c r="N2973" t="s">
        <v>4769</v>
      </c>
      <c r="O2973" t="s">
        <v>183</v>
      </c>
      <c r="P2973" t="s">
        <v>184</v>
      </c>
      <c r="Q2973" t="s">
        <v>14</v>
      </c>
      <c r="R2973" s="3">
        <f t="shared" si="165"/>
        <v>16</v>
      </c>
      <c r="S2973">
        <v>16000000</v>
      </c>
      <c r="T2973">
        <v>2007</v>
      </c>
      <c r="U2973">
        <v>7.3</v>
      </c>
      <c r="V2973" s="3">
        <f t="shared" si="166"/>
        <v>-15.365722999999999</v>
      </c>
      <c r="W2973" s="3"/>
    </row>
    <row r="2974" spans="1:23" x14ac:dyDescent="0.3">
      <c r="A2974" t="s">
        <v>9</v>
      </c>
      <c r="B2974" t="s">
        <v>170</v>
      </c>
      <c r="C2974">
        <v>98</v>
      </c>
      <c r="D2974">
        <v>1569918</v>
      </c>
      <c r="E2974" s="3">
        <f t="shared" si="164"/>
        <v>1.5699179999999999</v>
      </c>
      <c r="F2974" t="s">
        <v>1793</v>
      </c>
      <c r="G2974" t="s">
        <v>1792</v>
      </c>
      <c r="H2974" t="s">
        <v>356</v>
      </c>
      <c r="I2974" t="s">
        <v>918</v>
      </c>
      <c r="N2974" t="s">
        <v>4770</v>
      </c>
      <c r="O2974" t="s">
        <v>12</v>
      </c>
      <c r="P2974" t="s">
        <v>743</v>
      </c>
      <c r="Q2974" t="s">
        <v>90</v>
      </c>
      <c r="R2974" s="3">
        <f t="shared" si="165"/>
        <v>17</v>
      </c>
      <c r="S2974">
        <v>17000000</v>
      </c>
      <c r="T2974">
        <v>2003</v>
      </c>
      <c r="U2974">
        <v>6.9</v>
      </c>
      <c r="V2974" s="3">
        <f t="shared" si="166"/>
        <v>-15.430082000000001</v>
      </c>
      <c r="W2974" s="3"/>
    </row>
    <row r="2975" spans="1:23" x14ac:dyDescent="0.3">
      <c r="A2975" t="s">
        <v>9</v>
      </c>
      <c r="B2975" t="s">
        <v>151</v>
      </c>
      <c r="C2975">
        <v>135</v>
      </c>
      <c r="D2975">
        <v>134518390</v>
      </c>
      <c r="E2975" s="3">
        <f t="shared" si="164"/>
        <v>134.51839000000001</v>
      </c>
      <c r="F2975" t="s">
        <v>171</v>
      </c>
      <c r="G2975" t="s">
        <v>134</v>
      </c>
      <c r="H2975" t="s">
        <v>1787</v>
      </c>
      <c r="N2975" t="s">
        <v>4771</v>
      </c>
      <c r="O2975" t="s">
        <v>12</v>
      </c>
      <c r="P2975" t="s">
        <v>13</v>
      </c>
      <c r="Q2975" t="s">
        <v>14</v>
      </c>
      <c r="R2975" s="3">
        <f t="shared" si="165"/>
        <v>150</v>
      </c>
      <c r="S2975">
        <v>150000000</v>
      </c>
      <c r="T2975">
        <v>2008</v>
      </c>
      <c r="U2975">
        <v>6.8</v>
      </c>
      <c r="V2975" s="3">
        <f t="shared" si="166"/>
        <v>-15.481609999999989</v>
      </c>
      <c r="W2975" s="3"/>
    </row>
    <row r="2976" spans="1:23" x14ac:dyDescent="0.3">
      <c r="A2976" t="s">
        <v>9</v>
      </c>
      <c r="B2976" t="s">
        <v>711</v>
      </c>
      <c r="C2976">
        <v>76</v>
      </c>
      <c r="D2976">
        <v>19447478</v>
      </c>
      <c r="E2976" s="3">
        <f t="shared" si="164"/>
        <v>19.447478</v>
      </c>
      <c r="F2976" t="s">
        <v>134</v>
      </c>
      <c r="G2976" t="s">
        <v>1790</v>
      </c>
      <c r="H2976" t="s">
        <v>205</v>
      </c>
      <c r="I2976" t="s">
        <v>1789</v>
      </c>
      <c r="J2976" t="s">
        <v>1795</v>
      </c>
      <c r="N2976" t="s">
        <v>4772</v>
      </c>
      <c r="O2976" t="s">
        <v>12</v>
      </c>
      <c r="P2976" t="s">
        <v>17</v>
      </c>
      <c r="Q2976" t="s">
        <v>52</v>
      </c>
      <c r="R2976" s="3">
        <f t="shared" si="165"/>
        <v>35</v>
      </c>
      <c r="S2976">
        <v>35000000</v>
      </c>
      <c r="T2976">
        <v>2005</v>
      </c>
      <c r="U2976">
        <v>5.6</v>
      </c>
      <c r="V2976" s="3">
        <f t="shared" si="166"/>
        <v>-15.552522</v>
      </c>
      <c r="W2976" s="3"/>
    </row>
    <row r="2977" spans="1:23" x14ac:dyDescent="0.3">
      <c r="A2977" t="s">
        <v>9</v>
      </c>
      <c r="B2977" t="s">
        <v>481</v>
      </c>
      <c r="C2977">
        <v>119</v>
      </c>
      <c r="D2977">
        <v>39440655</v>
      </c>
      <c r="E2977" s="3">
        <f t="shared" si="164"/>
        <v>39.440655</v>
      </c>
      <c r="F2977" t="s">
        <v>356</v>
      </c>
      <c r="G2977" t="s">
        <v>1798</v>
      </c>
      <c r="H2977" t="s">
        <v>1791</v>
      </c>
      <c r="I2977" t="s">
        <v>1788</v>
      </c>
      <c r="N2977" t="s">
        <v>4773</v>
      </c>
      <c r="O2977" t="s">
        <v>12</v>
      </c>
      <c r="P2977" t="s">
        <v>13</v>
      </c>
      <c r="Q2977" t="s">
        <v>14</v>
      </c>
      <c r="R2977" s="3">
        <f t="shared" si="165"/>
        <v>55</v>
      </c>
      <c r="S2977">
        <v>55000000</v>
      </c>
      <c r="T2977">
        <v>2010</v>
      </c>
      <c r="U2977">
        <v>6.4</v>
      </c>
      <c r="V2977" s="3">
        <f t="shared" si="166"/>
        <v>-15.559345</v>
      </c>
      <c r="W2977" s="3"/>
    </row>
    <row r="2978" spans="1:23" x14ac:dyDescent="0.3">
      <c r="A2978" t="s">
        <v>9</v>
      </c>
      <c r="B2978" t="s">
        <v>583</v>
      </c>
      <c r="C2978">
        <v>98</v>
      </c>
      <c r="D2978">
        <v>7434726</v>
      </c>
      <c r="E2978" s="3">
        <f t="shared" si="164"/>
        <v>7.4347260000000004</v>
      </c>
      <c r="F2978" t="s">
        <v>171</v>
      </c>
      <c r="G2978" t="s">
        <v>1792</v>
      </c>
      <c r="H2978" t="s">
        <v>356</v>
      </c>
      <c r="I2978" t="s">
        <v>918</v>
      </c>
      <c r="J2978" t="s">
        <v>1304</v>
      </c>
      <c r="N2978" t="s">
        <v>4774</v>
      </c>
      <c r="O2978" t="s">
        <v>12</v>
      </c>
      <c r="P2978" t="s">
        <v>13</v>
      </c>
      <c r="Q2978" t="s">
        <v>90</v>
      </c>
      <c r="R2978" s="3">
        <f t="shared" si="165"/>
        <v>23</v>
      </c>
      <c r="S2978">
        <v>23000000</v>
      </c>
      <c r="T2978">
        <v>1991</v>
      </c>
      <c r="U2978">
        <v>6</v>
      </c>
      <c r="V2978" s="3">
        <f t="shared" si="166"/>
        <v>-15.565273999999999</v>
      </c>
      <c r="W2978" s="3"/>
    </row>
    <row r="2979" spans="1:23" x14ac:dyDescent="0.3">
      <c r="A2979" t="s">
        <v>9</v>
      </c>
      <c r="B2979" t="s">
        <v>338</v>
      </c>
      <c r="C2979">
        <v>124</v>
      </c>
      <c r="D2979">
        <v>8427204</v>
      </c>
      <c r="E2979" s="3">
        <f t="shared" si="164"/>
        <v>8.4272039999999997</v>
      </c>
      <c r="F2979" t="s">
        <v>205</v>
      </c>
      <c r="G2979" t="s">
        <v>356</v>
      </c>
      <c r="H2979" t="s">
        <v>1797</v>
      </c>
      <c r="N2979" t="s">
        <v>4775</v>
      </c>
      <c r="O2979" t="s">
        <v>12</v>
      </c>
      <c r="P2979" t="s">
        <v>13</v>
      </c>
      <c r="Q2979" t="s">
        <v>90</v>
      </c>
      <c r="R2979" s="3">
        <f t="shared" si="165"/>
        <v>24</v>
      </c>
      <c r="S2979">
        <v>24000000</v>
      </c>
      <c r="T2979">
        <v>1999</v>
      </c>
      <c r="U2979">
        <v>5.4</v>
      </c>
      <c r="V2979" s="3">
        <f t="shared" si="166"/>
        <v>-15.572796</v>
      </c>
      <c r="W2979" s="3"/>
    </row>
    <row r="2980" spans="1:23" x14ac:dyDescent="0.3">
      <c r="A2980" t="s">
        <v>9</v>
      </c>
      <c r="B2980" t="s">
        <v>491</v>
      </c>
      <c r="C2980">
        <v>215</v>
      </c>
      <c r="D2980">
        <v>36385763</v>
      </c>
      <c r="E2980" s="3">
        <f t="shared" si="164"/>
        <v>36.385762999999997</v>
      </c>
      <c r="F2980" t="s">
        <v>356</v>
      </c>
      <c r="G2980" t="s">
        <v>1795</v>
      </c>
      <c r="N2980" t="s">
        <v>4776</v>
      </c>
      <c r="O2980" t="s">
        <v>12</v>
      </c>
      <c r="P2980" t="s">
        <v>13</v>
      </c>
      <c r="Q2980" t="s">
        <v>90</v>
      </c>
      <c r="R2980" s="3">
        <f t="shared" si="165"/>
        <v>52</v>
      </c>
      <c r="S2980">
        <v>52000000</v>
      </c>
      <c r="T2980">
        <v>1998</v>
      </c>
      <c r="U2980">
        <v>7.6</v>
      </c>
      <c r="V2980" s="3">
        <f t="shared" si="166"/>
        <v>-15.614237000000003</v>
      </c>
      <c r="W2980" s="3"/>
    </row>
    <row r="2981" spans="1:23" x14ac:dyDescent="0.3">
      <c r="A2981" t="s">
        <v>9</v>
      </c>
      <c r="B2981" t="s">
        <v>673</v>
      </c>
      <c r="C2981">
        <v>144</v>
      </c>
      <c r="D2981">
        <v>16377274</v>
      </c>
      <c r="E2981" s="3">
        <f t="shared" si="164"/>
        <v>16.377274</v>
      </c>
      <c r="F2981" t="s">
        <v>356</v>
      </c>
      <c r="N2981" t="s">
        <v>4777</v>
      </c>
      <c r="O2981" t="s">
        <v>12</v>
      </c>
      <c r="P2981" t="s">
        <v>13</v>
      </c>
      <c r="Q2981" t="s">
        <v>90</v>
      </c>
      <c r="R2981" s="3">
        <f t="shared" si="165"/>
        <v>32</v>
      </c>
      <c r="S2981">
        <v>32000000</v>
      </c>
      <c r="T2981">
        <v>2012</v>
      </c>
      <c r="U2981">
        <v>7.1</v>
      </c>
      <c r="V2981" s="3">
        <f t="shared" si="166"/>
        <v>-15.622726</v>
      </c>
      <c r="W2981" s="3"/>
    </row>
    <row r="2982" spans="1:23" x14ac:dyDescent="0.3">
      <c r="A2982" t="s">
        <v>9</v>
      </c>
      <c r="B2982" t="s">
        <v>556</v>
      </c>
      <c r="C2982">
        <v>128</v>
      </c>
      <c r="D2982">
        <v>24332324</v>
      </c>
      <c r="E2982" s="3">
        <f t="shared" si="164"/>
        <v>24.332324</v>
      </c>
      <c r="F2982" t="s">
        <v>205</v>
      </c>
      <c r="G2982" t="s">
        <v>356</v>
      </c>
      <c r="N2982" t="s">
        <v>4778</v>
      </c>
      <c r="O2982" t="s">
        <v>12</v>
      </c>
      <c r="P2982" t="s">
        <v>13</v>
      </c>
      <c r="Q2982" t="s">
        <v>14</v>
      </c>
      <c r="R2982" s="3">
        <f t="shared" si="165"/>
        <v>40</v>
      </c>
      <c r="S2982">
        <v>40000000</v>
      </c>
      <c r="T2982">
        <v>1994</v>
      </c>
      <c r="U2982">
        <v>6.1</v>
      </c>
      <c r="V2982" s="3">
        <f t="shared" si="166"/>
        <v>-15.667676</v>
      </c>
      <c r="W2982" s="3"/>
    </row>
    <row r="2983" spans="1:23" x14ac:dyDescent="0.3">
      <c r="A2983" t="s">
        <v>9</v>
      </c>
      <c r="B2983" t="s">
        <v>911</v>
      </c>
      <c r="C2983">
        <v>112</v>
      </c>
      <c r="D2983">
        <v>317125</v>
      </c>
      <c r="E2983" s="3">
        <f t="shared" si="164"/>
        <v>0.31712499999999999</v>
      </c>
      <c r="F2983" t="s">
        <v>356</v>
      </c>
      <c r="G2983" t="s">
        <v>1788</v>
      </c>
      <c r="N2983" t="s">
        <v>4779</v>
      </c>
      <c r="O2983" t="s">
        <v>12</v>
      </c>
      <c r="P2983" t="s">
        <v>63</v>
      </c>
      <c r="Q2983" t="s">
        <v>90</v>
      </c>
      <c r="R2983" s="3">
        <f t="shared" si="165"/>
        <v>16</v>
      </c>
      <c r="S2983">
        <v>16000000</v>
      </c>
      <c r="T2983">
        <v>2013</v>
      </c>
      <c r="U2983">
        <v>6.2</v>
      </c>
      <c r="V2983" s="3">
        <f t="shared" si="166"/>
        <v>-15.682874999999999</v>
      </c>
      <c r="W2983" s="3"/>
    </row>
    <row r="2984" spans="1:23" x14ac:dyDescent="0.3">
      <c r="A2984" t="s">
        <v>9</v>
      </c>
      <c r="B2984" t="s">
        <v>617</v>
      </c>
      <c r="C2984">
        <v>99</v>
      </c>
      <c r="D2984">
        <v>19294901</v>
      </c>
      <c r="E2984" s="3">
        <f t="shared" si="164"/>
        <v>19.294900999999999</v>
      </c>
      <c r="F2984" t="s">
        <v>205</v>
      </c>
      <c r="G2984" t="s">
        <v>620</v>
      </c>
      <c r="N2984" t="s">
        <v>4780</v>
      </c>
      <c r="O2984" t="s">
        <v>12</v>
      </c>
      <c r="P2984" t="s">
        <v>13</v>
      </c>
      <c r="Q2984" t="s">
        <v>14</v>
      </c>
      <c r="R2984" s="3">
        <f t="shared" si="165"/>
        <v>35</v>
      </c>
      <c r="S2984">
        <v>35000000</v>
      </c>
      <c r="T2984">
        <v>2005</v>
      </c>
      <c r="U2984">
        <v>5</v>
      </c>
      <c r="V2984" s="3">
        <f t="shared" si="166"/>
        <v>-15.705099000000001</v>
      </c>
      <c r="W2984" s="3"/>
    </row>
    <row r="2985" spans="1:23" x14ac:dyDescent="0.3">
      <c r="A2985" t="s">
        <v>9</v>
      </c>
      <c r="B2985" t="s">
        <v>999</v>
      </c>
      <c r="C2985">
        <v>119</v>
      </c>
      <c r="D2985">
        <v>4234040</v>
      </c>
      <c r="E2985" s="3">
        <f t="shared" si="164"/>
        <v>4.2340400000000002</v>
      </c>
      <c r="F2985" t="s">
        <v>1793</v>
      </c>
      <c r="G2985" t="s">
        <v>356</v>
      </c>
      <c r="N2985" t="s">
        <v>4781</v>
      </c>
      <c r="O2985" t="s">
        <v>12</v>
      </c>
      <c r="P2985" t="s">
        <v>13</v>
      </c>
      <c r="Q2985" t="s">
        <v>14</v>
      </c>
      <c r="R2985" s="3">
        <f t="shared" si="165"/>
        <v>20</v>
      </c>
      <c r="S2985">
        <v>20000000</v>
      </c>
      <c r="T2985">
        <v>2008</v>
      </c>
      <c r="U2985">
        <v>7</v>
      </c>
      <c r="V2985" s="3">
        <f t="shared" si="166"/>
        <v>-15.76596</v>
      </c>
      <c r="W2985" s="3"/>
    </row>
    <row r="2986" spans="1:23" x14ac:dyDescent="0.3">
      <c r="A2986" t="s">
        <v>9</v>
      </c>
      <c r="B2986" t="s">
        <v>400</v>
      </c>
      <c r="C2986">
        <v>96</v>
      </c>
      <c r="D2986">
        <v>14208384</v>
      </c>
      <c r="E2986" s="3">
        <f t="shared" si="164"/>
        <v>14.208384000000001</v>
      </c>
      <c r="F2986" t="s">
        <v>205</v>
      </c>
      <c r="G2986" t="s">
        <v>1788</v>
      </c>
      <c r="N2986" t="s">
        <v>4782</v>
      </c>
      <c r="O2986" t="s">
        <v>12</v>
      </c>
      <c r="P2986" t="s">
        <v>13</v>
      </c>
      <c r="Q2986" t="s">
        <v>14</v>
      </c>
      <c r="R2986" s="3">
        <f t="shared" si="165"/>
        <v>30</v>
      </c>
      <c r="S2986">
        <v>30000000</v>
      </c>
      <c r="T2986">
        <v>2003</v>
      </c>
      <c r="U2986">
        <v>5.6</v>
      </c>
      <c r="V2986" s="3">
        <f t="shared" si="166"/>
        <v>-15.791615999999999</v>
      </c>
      <c r="W2986" s="3"/>
    </row>
    <row r="2987" spans="1:23" x14ac:dyDescent="0.3">
      <c r="A2987" t="s">
        <v>9</v>
      </c>
      <c r="B2987" t="s">
        <v>647</v>
      </c>
      <c r="C2987">
        <v>91</v>
      </c>
      <c r="D2987">
        <v>14018364</v>
      </c>
      <c r="E2987" s="3">
        <f t="shared" si="164"/>
        <v>14.018364</v>
      </c>
      <c r="F2987" t="s">
        <v>205</v>
      </c>
      <c r="G2987" t="s">
        <v>1792</v>
      </c>
      <c r="H2987" t="s">
        <v>1789</v>
      </c>
      <c r="I2987" t="s">
        <v>1788</v>
      </c>
      <c r="N2987" t="s">
        <v>4783</v>
      </c>
      <c r="O2987" t="s">
        <v>12</v>
      </c>
      <c r="P2987" t="s">
        <v>13</v>
      </c>
      <c r="Q2987" t="s">
        <v>24</v>
      </c>
      <c r="R2987" s="3">
        <f t="shared" si="165"/>
        <v>30</v>
      </c>
      <c r="S2987">
        <v>30000000</v>
      </c>
      <c r="T2987">
        <v>2004</v>
      </c>
      <c r="U2987">
        <v>4.8</v>
      </c>
      <c r="V2987" s="3">
        <f t="shared" si="166"/>
        <v>-15.981636</v>
      </c>
      <c r="W2987" s="3"/>
    </row>
    <row r="2988" spans="1:23" x14ac:dyDescent="0.3">
      <c r="A2988" t="s">
        <v>9</v>
      </c>
      <c r="B2988" t="s">
        <v>981</v>
      </c>
      <c r="C2988">
        <v>92</v>
      </c>
      <c r="D2988">
        <v>2964</v>
      </c>
      <c r="E2988" s="3">
        <f t="shared" si="164"/>
        <v>2.9640000000000001E-3</v>
      </c>
      <c r="F2988" t="s">
        <v>205</v>
      </c>
      <c r="G2988" t="s">
        <v>620</v>
      </c>
      <c r="H2988" t="s">
        <v>1788</v>
      </c>
      <c r="N2988" t="s">
        <v>4784</v>
      </c>
      <c r="O2988" t="s">
        <v>12</v>
      </c>
      <c r="P2988" t="s">
        <v>13</v>
      </c>
      <c r="Q2988" t="s">
        <v>14</v>
      </c>
      <c r="R2988" s="3">
        <f t="shared" si="165"/>
        <v>16</v>
      </c>
      <c r="S2988">
        <v>16000000</v>
      </c>
      <c r="T2988">
        <v>2012</v>
      </c>
      <c r="U2988">
        <v>5.0999999999999996</v>
      </c>
      <c r="V2988" s="3">
        <f t="shared" si="166"/>
        <v>-15.997036</v>
      </c>
      <c r="W2988" s="3"/>
    </row>
    <row r="2989" spans="1:23" x14ac:dyDescent="0.3">
      <c r="A2989" t="s">
        <v>9</v>
      </c>
      <c r="B2989" t="s">
        <v>1151</v>
      </c>
      <c r="C2989">
        <v>92</v>
      </c>
      <c r="D2989">
        <v>4002955</v>
      </c>
      <c r="E2989" s="3">
        <f t="shared" si="164"/>
        <v>4.002955</v>
      </c>
      <c r="F2989" t="s">
        <v>205</v>
      </c>
      <c r="G2989" t="s">
        <v>1786</v>
      </c>
      <c r="H2989" t="s">
        <v>620</v>
      </c>
      <c r="I2989" t="s">
        <v>918</v>
      </c>
      <c r="N2989" t="s">
        <v>4785</v>
      </c>
      <c r="O2989" t="s">
        <v>12</v>
      </c>
      <c r="P2989" t="s">
        <v>13</v>
      </c>
      <c r="Q2989" t="s">
        <v>90</v>
      </c>
      <c r="R2989" s="3">
        <f t="shared" si="165"/>
        <v>20</v>
      </c>
      <c r="S2989">
        <v>20000000</v>
      </c>
      <c r="T2989">
        <v>1999</v>
      </c>
      <c r="U2989">
        <v>6.2</v>
      </c>
      <c r="V2989" s="3">
        <f t="shared" si="166"/>
        <v>-15.997045</v>
      </c>
      <c r="W2989" s="3"/>
    </row>
    <row r="2990" spans="1:23" x14ac:dyDescent="0.3">
      <c r="A2990" t="s">
        <v>111</v>
      </c>
      <c r="B2990" t="s">
        <v>1000</v>
      </c>
      <c r="C2990">
        <v>135</v>
      </c>
      <c r="D2990">
        <v>4001121</v>
      </c>
      <c r="E2990" s="3">
        <f t="shared" si="164"/>
        <v>4.0011210000000004</v>
      </c>
      <c r="F2990" t="s">
        <v>1793</v>
      </c>
      <c r="G2990" t="s">
        <v>356</v>
      </c>
      <c r="H2990" t="s">
        <v>1798</v>
      </c>
      <c r="N2990" t="s">
        <v>4786</v>
      </c>
      <c r="O2990" t="s">
        <v>12</v>
      </c>
      <c r="P2990" t="s">
        <v>13</v>
      </c>
      <c r="Q2990" t="s">
        <v>90</v>
      </c>
      <c r="R2990" s="3">
        <f t="shared" si="165"/>
        <v>20</v>
      </c>
      <c r="S2990">
        <v>20000000</v>
      </c>
      <c r="T2990">
        <v>2007</v>
      </c>
      <c r="U2990">
        <v>7</v>
      </c>
      <c r="V2990" s="3">
        <f t="shared" si="166"/>
        <v>-15.998878999999999</v>
      </c>
      <c r="W2990" s="3"/>
    </row>
    <row r="2991" spans="1:23" x14ac:dyDescent="0.3">
      <c r="A2991" t="s">
        <v>9</v>
      </c>
      <c r="B2991" t="s">
        <v>351</v>
      </c>
      <c r="C2991">
        <v>105</v>
      </c>
      <c r="D2991">
        <v>20991497</v>
      </c>
      <c r="E2991" s="3">
        <f t="shared" si="164"/>
        <v>20.991496999999999</v>
      </c>
      <c r="F2991" t="s">
        <v>205</v>
      </c>
      <c r="G2991" t="s">
        <v>356</v>
      </c>
      <c r="H2991" t="s">
        <v>1788</v>
      </c>
      <c r="N2991" t="s">
        <v>4787</v>
      </c>
      <c r="O2991" t="s">
        <v>12</v>
      </c>
      <c r="P2991" t="s">
        <v>13</v>
      </c>
      <c r="Q2991" t="s">
        <v>14</v>
      </c>
      <c r="R2991" s="3">
        <f t="shared" si="165"/>
        <v>37</v>
      </c>
      <c r="S2991">
        <v>37000000</v>
      </c>
      <c r="T2991">
        <v>2015</v>
      </c>
      <c r="U2991">
        <v>5.4</v>
      </c>
      <c r="V2991" s="3">
        <f t="shared" si="166"/>
        <v>-16.008503000000001</v>
      </c>
      <c r="W2991" s="3"/>
    </row>
    <row r="2992" spans="1:23" x14ac:dyDescent="0.3">
      <c r="A2992" t="s">
        <v>9</v>
      </c>
      <c r="B2992" t="s">
        <v>923</v>
      </c>
      <c r="C2992">
        <v>104</v>
      </c>
      <c r="D2992">
        <v>5974653</v>
      </c>
      <c r="E2992" s="3">
        <f t="shared" si="164"/>
        <v>5.974653</v>
      </c>
      <c r="F2992" t="s">
        <v>171</v>
      </c>
      <c r="G2992" t="s">
        <v>134</v>
      </c>
      <c r="H2992" t="s">
        <v>1786</v>
      </c>
      <c r="I2992" t="s">
        <v>1787</v>
      </c>
      <c r="J2992" t="s">
        <v>918</v>
      </c>
      <c r="N2992" t="s">
        <v>4788</v>
      </c>
      <c r="O2992" t="s">
        <v>12</v>
      </c>
      <c r="P2992" t="s">
        <v>13</v>
      </c>
      <c r="Q2992" t="s">
        <v>14</v>
      </c>
      <c r="R2992" s="3">
        <f t="shared" si="165"/>
        <v>22</v>
      </c>
      <c r="S2992">
        <v>22000000</v>
      </c>
      <c r="T2992">
        <v>2001</v>
      </c>
      <c r="U2992">
        <v>4.0999999999999996</v>
      </c>
      <c r="V2992" s="3">
        <f t="shared" si="166"/>
        <v>-16.025347</v>
      </c>
      <c r="W2992" s="3"/>
    </row>
    <row r="2993" spans="1:23" x14ac:dyDescent="0.3">
      <c r="A2993" t="s">
        <v>9</v>
      </c>
      <c r="B2993" t="s">
        <v>1012</v>
      </c>
      <c r="C2993">
        <v>97</v>
      </c>
      <c r="D2993">
        <v>6923891</v>
      </c>
      <c r="E2993" s="3">
        <f t="shared" si="164"/>
        <v>6.9238910000000002</v>
      </c>
      <c r="F2993" t="s">
        <v>205</v>
      </c>
      <c r="G2993" t="s">
        <v>356</v>
      </c>
      <c r="H2993" t="s">
        <v>1788</v>
      </c>
      <c r="N2993" t="s">
        <v>4789</v>
      </c>
      <c r="O2993" t="s">
        <v>12</v>
      </c>
      <c r="P2993" t="s">
        <v>13</v>
      </c>
      <c r="Q2993" t="s">
        <v>90</v>
      </c>
      <c r="R2993" s="3">
        <f t="shared" si="165"/>
        <v>23</v>
      </c>
      <c r="S2993">
        <v>23000000</v>
      </c>
      <c r="T2993">
        <v>2011</v>
      </c>
      <c r="U2993">
        <v>6.3</v>
      </c>
      <c r="V2993" s="3">
        <f t="shared" si="166"/>
        <v>-16.076108999999999</v>
      </c>
      <c r="W2993" s="3"/>
    </row>
    <row r="2994" spans="1:23" x14ac:dyDescent="0.3">
      <c r="A2994" t="s">
        <v>9</v>
      </c>
      <c r="B2994" t="s">
        <v>227</v>
      </c>
      <c r="C2994">
        <v>121</v>
      </c>
      <c r="D2994">
        <v>66862068</v>
      </c>
      <c r="E2994" s="3">
        <f t="shared" si="164"/>
        <v>66.862067999999994</v>
      </c>
      <c r="F2994" t="s">
        <v>171</v>
      </c>
      <c r="G2994" t="s">
        <v>1786</v>
      </c>
      <c r="H2994" t="s">
        <v>620</v>
      </c>
      <c r="I2994" t="s">
        <v>1796</v>
      </c>
      <c r="N2994" t="s">
        <v>4790</v>
      </c>
      <c r="O2994" t="s">
        <v>12</v>
      </c>
      <c r="P2994" t="s">
        <v>13</v>
      </c>
      <c r="Q2994" t="s">
        <v>90</v>
      </c>
      <c r="R2994" s="3">
        <f t="shared" si="165"/>
        <v>83</v>
      </c>
      <c r="S2994">
        <v>83000000</v>
      </c>
      <c r="T2994">
        <v>1999</v>
      </c>
      <c r="U2994">
        <v>5.7</v>
      </c>
      <c r="V2994" s="3">
        <f t="shared" si="166"/>
        <v>-16.137932000000006</v>
      </c>
      <c r="W2994" s="3"/>
    </row>
    <row r="2995" spans="1:23" x14ac:dyDescent="0.3">
      <c r="A2995" t="s">
        <v>9</v>
      </c>
      <c r="B2995" t="s">
        <v>1001</v>
      </c>
      <c r="C2995">
        <v>93</v>
      </c>
      <c r="D2995">
        <v>3749061</v>
      </c>
      <c r="E2995" s="3">
        <f t="shared" si="164"/>
        <v>3.7490610000000002</v>
      </c>
      <c r="F2995" t="s">
        <v>171</v>
      </c>
      <c r="G2995" t="s">
        <v>918</v>
      </c>
      <c r="N2995" t="s">
        <v>4791</v>
      </c>
      <c r="O2995" t="s">
        <v>12</v>
      </c>
      <c r="P2995" t="s">
        <v>13</v>
      </c>
      <c r="Q2995" t="s">
        <v>14</v>
      </c>
      <c r="R2995" s="3">
        <f t="shared" si="165"/>
        <v>20</v>
      </c>
      <c r="S2995">
        <v>20000000</v>
      </c>
      <c r="T2995">
        <v>2012</v>
      </c>
      <c r="U2995">
        <v>4.9000000000000004</v>
      </c>
      <c r="V2995" s="3">
        <f t="shared" si="166"/>
        <v>-16.250938999999999</v>
      </c>
      <c r="W2995" s="3"/>
    </row>
    <row r="2996" spans="1:23" x14ac:dyDescent="0.3">
      <c r="A2996" t="s">
        <v>9</v>
      </c>
      <c r="B2996" t="s">
        <v>466</v>
      </c>
      <c r="C2996">
        <v>87</v>
      </c>
      <c r="D2996">
        <v>33643461</v>
      </c>
      <c r="E2996" s="3">
        <f t="shared" si="164"/>
        <v>33.643461000000002</v>
      </c>
      <c r="F2996" t="s">
        <v>205</v>
      </c>
      <c r="G2996" t="s">
        <v>1789</v>
      </c>
      <c r="N2996" t="s">
        <v>4792</v>
      </c>
      <c r="O2996" t="s">
        <v>12</v>
      </c>
      <c r="P2996" t="s">
        <v>13</v>
      </c>
      <c r="Q2996" t="s">
        <v>24</v>
      </c>
      <c r="R2996" s="3">
        <f t="shared" si="165"/>
        <v>50</v>
      </c>
      <c r="S2996">
        <v>50000000</v>
      </c>
      <c r="T2996">
        <v>2010</v>
      </c>
      <c r="U2996">
        <v>4.2</v>
      </c>
      <c r="V2996" s="3">
        <f t="shared" si="166"/>
        <v>-16.356538999999998</v>
      </c>
      <c r="W2996" s="3"/>
    </row>
    <row r="2997" spans="1:23" x14ac:dyDescent="0.3">
      <c r="A2997" t="s">
        <v>9</v>
      </c>
      <c r="B2997" t="s">
        <v>186</v>
      </c>
      <c r="C2997">
        <v>132</v>
      </c>
      <c r="D2997">
        <v>8600000</v>
      </c>
      <c r="E2997" s="3">
        <f t="shared" si="164"/>
        <v>8.6</v>
      </c>
      <c r="F2997" t="s">
        <v>171</v>
      </c>
      <c r="G2997" t="s">
        <v>134</v>
      </c>
      <c r="H2997" t="s">
        <v>356</v>
      </c>
      <c r="I2997" t="s">
        <v>1794</v>
      </c>
      <c r="J2997" t="s">
        <v>1788</v>
      </c>
      <c r="N2997" t="s">
        <v>4793</v>
      </c>
      <c r="O2997" t="s">
        <v>12</v>
      </c>
      <c r="P2997" t="s">
        <v>17</v>
      </c>
      <c r="Q2997" t="s">
        <v>24</v>
      </c>
      <c r="R2997" s="3">
        <f t="shared" si="165"/>
        <v>25</v>
      </c>
      <c r="S2997">
        <v>25000000</v>
      </c>
      <c r="T2997">
        <v>1984</v>
      </c>
      <c r="U2997">
        <v>7</v>
      </c>
      <c r="V2997" s="3">
        <f t="shared" si="166"/>
        <v>-16.399999999999999</v>
      </c>
      <c r="W2997" s="3"/>
    </row>
    <row r="2998" spans="1:23" x14ac:dyDescent="0.3">
      <c r="A2998" t="s">
        <v>9</v>
      </c>
      <c r="B2998" t="s">
        <v>119</v>
      </c>
      <c r="C2998">
        <v>122</v>
      </c>
      <c r="D2998">
        <v>18593156</v>
      </c>
      <c r="E2998" s="3">
        <f t="shared" si="164"/>
        <v>18.593156</v>
      </c>
      <c r="F2998" t="s">
        <v>356</v>
      </c>
      <c r="N2998" t="s">
        <v>4794</v>
      </c>
      <c r="O2998" t="s">
        <v>12</v>
      </c>
      <c r="P2998" t="s">
        <v>13</v>
      </c>
      <c r="Q2998" t="s">
        <v>90</v>
      </c>
      <c r="R2998" s="3">
        <f t="shared" si="165"/>
        <v>35</v>
      </c>
      <c r="S2998">
        <v>35000000</v>
      </c>
      <c r="T2998">
        <v>2008</v>
      </c>
      <c r="U2998">
        <v>7.7</v>
      </c>
      <c r="V2998" s="3">
        <f t="shared" si="166"/>
        <v>-16.406844</v>
      </c>
      <c r="W2998" s="3"/>
    </row>
    <row r="2999" spans="1:23" x14ac:dyDescent="0.3">
      <c r="A2999" t="s">
        <v>9</v>
      </c>
      <c r="B2999" t="s">
        <v>303</v>
      </c>
      <c r="C2999">
        <v>110</v>
      </c>
      <c r="D2999">
        <v>38553833</v>
      </c>
      <c r="E2999" s="3">
        <f t="shared" si="164"/>
        <v>38.553832999999997</v>
      </c>
      <c r="F2999" t="s">
        <v>134</v>
      </c>
      <c r="G2999" t="s">
        <v>356</v>
      </c>
      <c r="H2999" t="s">
        <v>620</v>
      </c>
      <c r="I2999" t="s">
        <v>918</v>
      </c>
      <c r="N2999" t="s">
        <v>4795</v>
      </c>
      <c r="O2999" t="s">
        <v>12</v>
      </c>
      <c r="P2999" t="s">
        <v>13</v>
      </c>
      <c r="Q2999" t="s">
        <v>90</v>
      </c>
      <c r="R2999" s="3">
        <f t="shared" si="165"/>
        <v>55</v>
      </c>
      <c r="S2999">
        <v>55000000</v>
      </c>
      <c r="T2999">
        <v>1996</v>
      </c>
      <c r="U2999">
        <v>6.8</v>
      </c>
      <c r="V2999" s="3">
        <f t="shared" si="166"/>
        <v>-16.446167000000003</v>
      </c>
      <c r="W2999" s="3"/>
    </row>
    <row r="3000" spans="1:23" x14ac:dyDescent="0.3">
      <c r="A3000" t="s">
        <v>9</v>
      </c>
      <c r="B3000" t="s">
        <v>762</v>
      </c>
      <c r="C3000">
        <v>114</v>
      </c>
      <c r="D3000">
        <v>3519627</v>
      </c>
      <c r="E3000" s="3">
        <f t="shared" si="164"/>
        <v>3.5196269999999998</v>
      </c>
      <c r="F3000" t="s">
        <v>134</v>
      </c>
      <c r="G3000" t="s">
        <v>205</v>
      </c>
      <c r="H3000" t="s">
        <v>356</v>
      </c>
      <c r="I3000" t="s">
        <v>1788</v>
      </c>
      <c r="N3000" t="s">
        <v>4796</v>
      </c>
      <c r="O3000" t="s">
        <v>12</v>
      </c>
      <c r="P3000" t="s">
        <v>13</v>
      </c>
      <c r="Q3000" t="s">
        <v>14</v>
      </c>
      <c r="R3000" s="3">
        <f t="shared" si="165"/>
        <v>20</v>
      </c>
      <c r="S3000">
        <v>20000000</v>
      </c>
      <c r="T3000">
        <v>2008</v>
      </c>
      <c r="U3000">
        <v>6.9</v>
      </c>
      <c r="V3000" s="3">
        <f t="shared" si="166"/>
        <v>-16.480373</v>
      </c>
      <c r="W3000" s="3"/>
    </row>
    <row r="3001" spans="1:23" x14ac:dyDescent="0.3">
      <c r="A3001" t="s">
        <v>9</v>
      </c>
      <c r="B3001" t="s">
        <v>700</v>
      </c>
      <c r="C3001">
        <v>95</v>
      </c>
      <c r="D3001">
        <v>33422806</v>
      </c>
      <c r="E3001" s="3">
        <f t="shared" si="164"/>
        <v>33.422806000000001</v>
      </c>
      <c r="F3001" t="s">
        <v>134</v>
      </c>
      <c r="G3001" t="s">
        <v>205</v>
      </c>
      <c r="H3001" t="s">
        <v>1786</v>
      </c>
      <c r="N3001" t="s">
        <v>4797</v>
      </c>
      <c r="O3001" t="s">
        <v>12</v>
      </c>
      <c r="P3001" t="s">
        <v>13</v>
      </c>
      <c r="Q3001" t="s">
        <v>14</v>
      </c>
      <c r="R3001" s="3">
        <f t="shared" si="165"/>
        <v>50</v>
      </c>
      <c r="S3001">
        <v>50000000</v>
      </c>
      <c r="T3001">
        <v>2001</v>
      </c>
      <c r="U3001">
        <v>4.8</v>
      </c>
      <c r="V3001" s="3">
        <f t="shared" si="166"/>
        <v>-16.577193999999999</v>
      </c>
      <c r="W3001" s="3"/>
    </row>
    <row r="3002" spans="1:23" x14ac:dyDescent="0.3">
      <c r="A3002" t="s">
        <v>9</v>
      </c>
      <c r="B3002" t="s">
        <v>1068</v>
      </c>
      <c r="C3002">
        <v>122</v>
      </c>
      <c r="D3002">
        <v>220914</v>
      </c>
      <c r="E3002" s="3">
        <f t="shared" si="164"/>
        <v>0.220914</v>
      </c>
      <c r="F3002" t="s">
        <v>1793</v>
      </c>
      <c r="G3002" t="s">
        <v>356</v>
      </c>
      <c r="H3002" t="s">
        <v>1788</v>
      </c>
      <c r="N3002" t="s">
        <v>4798</v>
      </c>
      <c r="O3002" t="s">
        <v>12</v>
      </c>
      <c r="P3002" t="s">
        <v>13</v>
      </c>
      <c r="Q3002" t="s">
        <v>90</v>
      </c>
      <c r="R3002" s="3">
        <f t="shared" si="165"/>
        <v>16.8</v>
      </c>
      <c r="S3002">
        <v>16800000</v>
      </c>
      <c r="T3002">
        <v>2006</v>
      </c>
      <c r="U3002">
        <v>6.5</v>
      </c>
      <c r="V3002" s="3">
        <f t="shared" si="166"/>
        <v>-16.579086</v>
      </c>
      <c r="W3002" s="3"/>
    </row>
    <row r="3003" spans="1:23" x14ac:dyDescent="0.3">
      <c r="A3003" t="s">
        <v>9</v>
      </c>
      <c r="B3003" t="s">
        <v>167</v>
      </c>
      <c r="C3003">
        <v>145</v>
      </c>
      <c r="D3003">
        <v>4398392</v>
      </c>
      <c r="E3003" s="3">
        <f t="shared" si="164"/>
        <v>4.3983920000000003</v>
      </c>
      <c r="F3003" t="s">
        <v>356</v>
      </c>
      <c r="G3003" t="s">
        <v>918</v>
      </c>
      <c r="H3003" t="s">
        <v>1795</v>
      </c>
      <c r="N3003" t="s">
        <v>4799</v>
      </c>
      <c r="O3003" t="s">
        <v>925</v>
      </c>
      <c r="P3003" t="s">
        <v>926</v>
      </c>
      <c r="Q3003" t="s">
        <v>90</v>
      </c>
      <c r="R3003" s="3">
        <f t="shared" si="165"/>
        <v>21</v>
      </c>
      <c r="S3003">
        <v>21000000</v>
      </c>
      <c r="T3003">
        <v>2006</v>
      </c>
      <c r="U3003">
        <v>7.8</v>
      </c>
      <c r="V3003" s="3">
        <f t="shared" si="166"/>
        <v>-16.601607999999999</v>
      </c>
      <c r="W3003" s="3"/>
    </row>
    <row r="3004" spans="1:23" x14ac:dyDescent="0.3">
      <c r="A3004" t="s">
        <v>9</v>
      </c>
      <c r="B3004" t="s">
        <v>276</v>
      </c>
      <c r="C3004">
        <v>131</v>
      </c>
      <c r="D3004">
        <v>51396781</v>
      </c>
      <c r="E3004" s="3">
        <f t="shared" si="164"/>
        <v>51.396780999999997</v>
      </c>
      <c r="F3004" t="s">
        <v>356</v>
      </c>
      <c r="G3004" t="s">
        <v>1794</v>
      </c>
      <c r="H3004" t="s">
        <v>1795</v>
      </c>
      <c r="N3004" t="s">
        <v>4800</v>
      </c>
      <c r="O3004" t="s">
        <v>12</v>
      </c>
      <c r="P3004" t="s">
        <v>13</v>
      </c>
      <c r="Q3004" t="s">
        <v>90</v>
      </c>
      <c r="R3004" s="3">
        <f t="shared" si="165"/>
        <v>68</v>
      </c>
      <c r="S3004">
        <v>68000000</v>
      </c>
      <c r="T3004">
        <v>2001</v>
      </c>
      <c r="U3004">
        <v>7.6</v>
      </c>
      <c r="V3004" s="3">
        <f t="shared" si="166"/>
        <v>-16.603219000000003</v>
      </c>
      <c r="W3004" s="3"/>
    </row>
    <row r="3005" spans="1:23" x14ac:dyDescent="0.3">
      <c r="A3005" t="s">
        <v>9</v>
      </c>
      <c r="B3005" t="s">
        <v>61</v>
      </c>
      <c r="C3005">
        <v>124</v>
      </c>
      <c r="D3005">
        <v>133382309</v>
      </c>
      <c r="E3005" s="3">
        <f t="shared" si="164"/>
        <v>133.38230899999999</v>
      </c>
      <c r="F3005" t="s">
        <v>171</v>
      </c>
      <c r="G3005" t="s">
        <v>134</v>
      </c>
      <c r="H3005" t="s">
        <v>918</v>
      </c>
      <c r="N3005" t="s">
        <v>4801</v>
      </c>
      <c r="O3005" t="s">
        <v>12</v>
      </c>
      <c r="P3005" t="s">
        <v>13</v>
      </c>
      <c r="Q3005" t="s">
        <v>14</v>
      </c>
      <c r="R3005" s="3">
        <f t="shared" si="165"/>
        <v>150</v>
      </c>
      <c r="S3005">
        <v>150000000</v>
      </c>
      <c r="T3005">
        <v>2006</v>
      </c>
      <c r="U3005">
        <v>6.9</v>
      </c>
      <c r="V3005" s="3">
        <f t="shared" si="166"/>
        <v>-16.617691000000008</v>
      </c>
      <c r="W3005" s="3"/>
    </row>
    <row r="3006" spans="1:23" x14ac:dyDescent="0.3">
      <c r="A3006" t="s">
        <v>9</v>
      </c>
      <c r="B3006" t="s">
        <v>119</v>
      </c>
      <c r="C3006">
        <v>146</v>
      </c>
      <c r="D3006">
        <v>133375846</v>
      </c>
      <c r="E3006" s="3">
        <f t="shared" si="164"/>
        <v>133.375846</v>
      </c>
      <c r="F3006" t="s">
        <v>1796</v>
      </c>
      <c r="G3006" t="s">
        <v>918</v>
      </c>
      <c r="N3006" t="s">
        <v>4802</v>
      </c>
      <c r="O3006" t="s">
        <v>12</v>
      </c>
      <c r="P3006" t="s">
        <v>13</v>
      </c>
      <c r="Q3006" t="s">
        <v>14</v>
      </c>
      <c r="R3006" s="3">
        <f t="shared" si="165"/>
        <v>150</v>
      </c>
      <c r="S3006">
        <v>150000000</v>
      </c>
      <c r="T3006">
        <v>2009</v>
      </c>
      <c r="U3006">
        <v>6.7</v>
      </c>
      <c r="V3006" s="3">
        <f t="shared" si="166"/>
        <v>-16.624154000000004</v>
      </c>
      <c r="W3006" s="3"/>
    </row>
    <row r="3007" spans="1:23" x14ac:dyDescent="0.3">
      <c r="A3007" t="s">
        <v>9</v>
      </c>
      <c r="B3007" t="s">
        <v>431</v>
      </c>
      <c r="C3007">
        <v>100</v>
      </c>
      <c r="D3007">
        <v>43337279</v>
      </c>
      <c r="E3007" s="3">
        <f t="shared" si="164"/>
        <v>43.337279000000002</v>
      </c>
      <c r="F3007" t="s">
        <v>134</v>
      </c>
      <c r="G3007" t="s">
        <v>205</v>
      </c>
      <c r="N3007" t="s">
        <v>4803</v>
      </c>
      <c r="O3007" t="s">
        <v>12</v>
      </c>
      <c r="P3007" t="s">
        <v>13</v>
      </c>
      <c r="Q3007" t="s">
        <v>14</v>
      </c>
      <c r="R3007" s="3">
        <f t="shared" si="165"/>
        <v>60</v>
      </c>
      <c r="S3007">
        <v>60000000</v>
      </c>
      <c r="T3007">
        <v>2009</v>
      </c>
      <c r="U3007">
        <v>4.9000000000000004</v>
      </c>
      <c r="V3007" s="3">
        <f t="shared" si="166"/>
        <v>-16.662720999999998</v>
      </c>
      <c r="W3007" s="3"/>
    </row>
    <row r="3008" spans="1:23" x14ac:dyDescent="0.3">
      <c r="A3008" t="s">
        <v>9</v>
      </c>
      <c r="B3008" t="s">
        <v>790</v>
      </c>
      <c r="C3008">
        <v>126</v>
      </c>
      <c r="D3008">
        <v>18324242</v>
      </c>
      <c r="E3008" s="3">
        <f t="shared" si="164"/>
        <v>18.324242000000002</v>
      </c>
      <c r="F3008" t="s">
        <v>356</v>
      </c>
      <c r="N3008" t="s">
        <v>4804</v>
      </c>
      <c r="O3008" t="s">
        <v>12</v>
      </c>
      <c r="P3008" t="s">
        <v>13</v>
      </c>
      <c r="Q3008" t="s">
        <v>90</v>
      </c>
      <c r="R3008" s="3">
        <f t="shared" si="165"/>
        <v>35</v>
      </c>
      <c r="S3008">
        <v>35000000</v>
      </c>
      <c r="T3008">
        <v>2005</v>
      </c>
      <c r="U3008">
        <v>7.3</v>
      </c>
      <c r="V3008" s="3">
        <f t="shared" si="166"/>
        <v>-16.675757999999998</v>
      </c>
      <c r="W3008" s="3"/>
    </row>
    <row r="3009" spans="1:23" x14ac:dyDescent="0.3">
      <c r="A3009" t="s">
        <v>9</v>
      </c>
      <c r="B3009" t="s">
        <v>631</v>
      </c>
      <c r="C3009">
        <v>120</v>
      </c>
      <c r="D3009">
        <v>18317151</v>
      </c>
      <c r="E3009" s="3">
        <f t="shared" si="164"/>
        <v>18.317150999999999</v>
      </c>
      <c r="F3009" t="s">
        <v>205</v>
      </c>
      <c r="G3009" t="s">
        <v>1798</v>
      </c>
      <c r="N3009" t="s">
        <v>4805</v>
      </c>
      <c r="O3009" t="s">
        <v>12</v>
      </c>
      <c r="P3009" t="s">
        <v>13</v>
      </c>
      <c r="Q3009" t="s">
        <v>90</v>
      </c>
      <c r="R3009" s="3">
        <f t="shared" si="165"/>
        <v>35</v>
      </c>
      <c r="S3009">
        <v>35000000</v>
      </c>
      <c r="T3009">
        <v>2007</v>
      </c>
      <c r="U3009">
        <v>6.7</v>
      </c>
      <c r="V3009" s="3">
        <f t="shared" si="166"/>
        <v>-16.682849000000001</v>
      </c>
      <c r="W3009" s="3"/>
    </row>
    <row r="3010" spans="1:23" x14ac:dyDescent="0.3">
      <c r="A3010" t="s">
        <v>9</v>
      </c>
      <c r="B3010" t="s">
        <v>476</v>
      </c>
      <c r="C3010">
        <v>125</v>
      </c>
      <c r="D3010">
        <v>18306166</v>
      </c>
      <c r="E3010" s="3">
        <f t="shared" ref="E3010:E3073" si="167">D3010/1000000</f>
        <v>18.306166000000001</v>
      </c>
      <c r="F3010" t="s">
        <v>134</v>
      </c>
      <c r="G3010" t="s">
        <v>356</v>
      </c>
      <c r="H3010" t="s">
        <v>1788</v>
      </c>
      <c r="I3010" t="s">
        <v>1795</v>
      </c>
      <c r="N3010" t="s">
        <v>4806</v>
      </c>
      <c r="O3010" t="s">
        <v>12</v>
      </c>
      <c r="P3010" t="s">
        <v>17</v>
      </c>
      <c r="Q3010" t="s">
        <v>14</v>
      </c>
      <c r="R3010" s="3">
        <f t="shared" ref="R3010:R3073" si="168">S3010/1000000</f>
        <v>35</v>
      </c>
      <c r="S3010">
        <v>35000000</v>
      </c>
      <c r="T3010">
        <v>2002</v>
      </c>
      <c r="U3010">
        <v>6.5</v>
      </c>
      <c r="V3010" s="3">
        <f t="shared" ref="V3010:V3073" si="169">E3010-R3010</f>
        <v>-16.693833999999999</v>
      </c>
      <c r="W3010" s="3"/>
    </row>
    <row r="3011" spans="1:23" x14ac:dyDescent="0.3">
      <c r="A3011" t="s">
        <v>9</v>
      </c>
      <c r="B3011" t="s">
        <v>832</v>
      </c>
      <c r="C3011">
        <v>123</v>
      </c>
      <c r="D3011">
        <v>10297897</v>
      </c>
      <c r="E3011" s="3">
        <f t="shared" si="167"/>
        <v>10.297897000000001</v>
      </c>
      <c r="F3011" t="s">
        <v>171</v>
      </c>
      <c r="G3011" t="s">
        <v>1792</v>
      </c>
      <c r="H3011" t="s">
        <v>356</v>
      </c>
      <c r="I3011" t="s">
        <v>1794</v>
      </c>
      <c r="J3011" t="s">
        <v>1304</v>
      </c>
      <c r="N3011" t="s">
        <v>4807</v>
      </c>
      <c r="O3011" t="s">
        <v>12</v>
      </c>
      <c r="P3011" t="s">
        <v>13</v>
      </c>
      <c r="Q3011" t="s">
        <v>14</v>
      </c>
      <c r="R3011" s="3">
        <f t="shared" si="168"/>
        <v>27</v>
      </c>
      <c r="S3011">
        <v>27000000</v>
      </c>
      <c r="T3011">
        <v>1998</v>
      </c>
      <c r="U3011">
        <v>6</v>
      </c>
      <c r="V3011" s="3">
        <f t="shared" si="169"/>
        <v>-16.702103000000001</v>
      </c>
      <c r="W3011" s="3"/>
    </row>
    <row r="3012" spans="1:23" x14ac:dyDescent="0.3">
      <c r="A3012" t="s">
        <v>9</v>
      </c>
      <c r="B3012" t="s">
        <v>880</v>
      </c>
      <c r="C3012">
        <v>160</v>
      </c>
      <c r="D3012">
        <v>273420</v>
      </c>
      <c r="E3012" s="3">
        <f t="shared" si="167"/>
        <v>0.27342</v>
      </c>
      <c r="F3012" t="s">
        <v>205</v>
      </c>
      <c r="G3012" t="s">
        <v>1796</v>
      </c>
      <c r="H3012" t="s">
        <v>1787</v>
      </c>
      <c r="I3012" t="s">
        <v>918</v>
      </c>
      <c r="N3012" t="s">
        <v>4808</v>
      </c>
      <c r="O3012" t="s">
        <v>12</v>
      </c>
      <c r="P3012" t="s">
        <v>184</v>
      </c>
      <c r="Q3012" t="s">
        <v>90</v>
      </c>
      <c r="R3012" s="3">
        <f t="shared" si="168"/>
        <v>17</v>
      </c>
      <c r="S3012">
        <v>17000000</v>
      </c>
      <c r="T3012">
        <v>2006</v>
      </c>
      <c r="U3012">
        <v>5.5</v>
      </c>
      <c r="V3012" s="3">
        <f t="shared" si="169"/>
        <v>-16.726579999999998</v>
      </c>
      <c r="W3012" s="3"/>
    </row>
    <row r="3013" spans="1:23" x14ac:dyDescent="0.3">
      <c r="A3013" t="s">
        <v>111</v>
      </c>
      <c r="B3013" t="s">
        <v>29</v>
      </c>
      <c r="C3013">
        <v>118</v>
      </c>
      <c r="D3013">
        <v>6144806</v>
      </c>
      <c r="E3013" s="3">
        <f t="shared" si="167"/>
        <v>6.144806</v>
      </c>
      <c r="F3013" t="s">
        <v>1793</v>
      </c>
      <c r="G3013" t="s">
        <v>356</v>
      </c>
      <c r="H3013" t="s">
        <v>1798</v>
      </c>
      <c r="I3013" t="s">
        <v>1791</v>
      </c>
      <c r="N3013" t="s">
        <v>4809</v>
      </c>
      <c r="O3013" t="s">
        <v>12</v>
      </c>
      <c r="P3013" t="s">
        <v>13</v>
      </c>
      <c r="Q3013" t="s">
        <v>14</v>
      </c>
      <c r="R3013" s="3">
        <f t="shared" si="168"/>
        <v>23</v>
      </c>
      <c r="S3013">
        <v>23000000</v>
      </c>
      <c r="T3013">
        <v>2004</v>
      </c>
      <c r="U3013">
        <v>6.7</v>
      </c>
      <c r="V3013" s="3">
        <f t="shared" si="169"/>
        <v>-16.855194000000001</v>
      </c>
      <c r="W3013" s="3"/>
    </row>
    <row r="3014" spans="1:23" x14ac:dyDescent="0.3">
      <c r="A3014" t="s">
        <v>9</v>
      </c>
      <c r="B3014" t="s">
        <v>1014</v>
      </c>
      <c r="C3014">
        <v>92</v>
      </c>
      <c r="D3014">
        <v>2119994</v>
      </c>
      <c r="E3014" s="3">
        <f t="shared" si="167"/>
        <v>2.1199940000000002</v>
      </c>
      <c r="F3014" t="s">
        <v>1789</v>
      </c>
      <c r="G3014" t="s">
        <v>1786</v>
      </c>
      <c r="H3014" t="s">
        <v>1798</v>
      </c>
      <c r="N3014" t="s">
        <v>4810</v>
      </c>
      <c r="O3014" t="s">
        <v>12</v>
      </c>
      <c r="P3014" t="s">
        <v>13</v>
      </c>
      <c r="Q3014" t="s">
        <v>52</v>
      </c>
      <c r="R3014" s="3">
        <f t="shared" si="168"/>
        <v>19</v>
      </c>
      <c r="S3014">
        <v>19000000</v>
      </c>
      <c r="T3014">
        <v>1993</v>
      </c>
      <c r="U3014">
        <v>5.7</v>
      </c>
      <c r="V3014" s="3">
        <f t="shared" si="169"/>
        <v>-16.880006000000002</v>
      </c>
      <c r="W3014" s="3"/>
    </row>
    <row r="3015" spans="1:23" x14ac:dyDescent="0.3">
      <c r="A3015" t="s">
        <v>9</v>
      </c>
      <c r="B3015" t="s">
        <v>435</v>
      </c>
      <c r="C3015">
        <v>116</v>
      </c>
      <c r="D3015">
        <v>43119879</v>
      </c>
      <c r="E3015" s="3">
        <f t="shared" si="167"/>
        <v>43.119878999999997</v>
      </c>
      <c r="F3015" t="s">
        <v>171</v>
      </c>
      <c r="G3015" t="s">
        <v>134</v>
      </c>
      <c r="H3015" t="s">
        <v>1787</v>
      </c>
      <c r="I3015" t="s">
        <v>918</v>
      </c>
      <c r="N3015" t="s">
        <v>4811</v>
      </c>
      <c r="O3015" t="s">
        <v>12</v>
      </c>
      <c r="P3015" t="s">
        <v>13</v>
      </c>
      <c r="Q3015" t="s">
        <v>14</v>
      </c>
      <c r="R3015" s="3">
        <f t="shared" si="168"/>
        <v>60</v>
      </c>
      <c r="S3015">
        <v>60000000</v>
      </c>
      <c r="T3015">
        <v>2002</v>
      </c>
      <c r="U3015">
        <v>6.4</v>
      </c>
      <c r="V3015" s="3">
        <f t="shared" si="169"/>
        <v>-16.880121000000003</v>
      </c>
      <c r="W3015" s="3"/>
    </row>
    <row r="3016" spans="1:23" x14ac:dyDescent="0.3">
      <c r="A3016" t="s">
        <v>9</v>
      </c>
      <c r="B3016" t="s">
        <v>377</v>
      </c>
      <c r="C3016">
        <v>101</v>
      </c>
      <c r="D3016">
        <v>43060566</v>
      </c>
      <c r="E3016" s="3">
        <f t="shared" si="167"/>
        <v>43.060566000000001</v>
      </c>
      <c r="F3016" t="s">
        <v>171</v>
      </c>
      <c r="G3016" t="s">
        <v>134</v>
      </c>
      <c r="H3016" t="s">
        <v>1786</v>
      </c>
      <c r="I3016" t="s">
        <v>1787</v>
      </c>
      <c r="J3016" t="s">
        <v>918</v>
      </c>
      <c r="N3016" t="s">
        <v>4812</v>
      </c>
      <c r="O3016" t="s">
        <v>12</v>
      </c>
      <c r="P3016" t="s">
        <v>13</v>
      </c>
      <c r="Q3016" t="s">
        <v>14</v>
      </c>
      <c r="R3016" s="3">
        <f t="shared" si="168"/>
        <v>60</v>
      </c>
      <c r="S3016">
        <v>60000000</v>
      </c>
      <c r="T3016">
        <v>2002</v>
      </c>
      <c r="U3016">
        <v>6.2</v>
      </c>
      <c r="V3016" s="3">
        <f t="shared" si="169"/>
        <v>-16.939433999999999</v>
      </c>
      <c r="W3016" s="3"/>
    </row>
    <row r="3017" spans="1:23" x14ac:dyDescent="0.3">
      <c r="A3017" t="s">
        <v>111</v>
      </c>
      <c r="B3017" t="s">
        <v>501</v>
      </c>
      <c r="C3017">
        <v>133</v>
      </c>
      <c r="D3017">
        <v>11030963</v>
      </c>
      <c r="E3017" s="3">
        <f t="shared" si="167"/>
        <v>11.030963</v>
      </c>
      <c r="F3017" t="s">
        <v>1793</v>
      </c>
      <c r="G3017" t="s">
        <v>356</v>
      </c>
      <c r="H3017" t="s">
        <v>918</v>
      </c>
      <c r="I3017" t="s">
        <v>1795</v>
      </c>
      <c r="N3017" t="s">
        <v>4813</v>
      </c>
      <c r="O3017" t="s">
        <v>12</v>
      </c>
      <c r="P3017" t="s">
        <v>17</v>
      </c>
      <c r="Q3017" t="s">
        <v>90</v>
      </c>
      <c r="R3017" s="3">
        <f t="shared" si="168"/>
        <v>28</v>
      </c>
      <c r="S3017">
        <v>28000000</v>
      </c>
      <c r="T3017">
        <v>1996</v>
      </c>
      <c r="U3017">
        <v>7.1</v>
      </c>
      <c r="V3017" s="3">
        <f t="shared" si="169"/>
        <v>-16.969037</v>
      </c>
      <c r="W3017" s="3"/>
    </row>
    <row r="3018" spans="1:23" x14ac:dyDescent="0.3">
      <c r="A3018" t="s">
        <v>9</v>
      </c>
      <c r="B3018" t="s">
        <v>158</v>
      </c>
      <c r="C3018">
        <v>101</v>
      </c>
      <c r="D3018">
        <v>12987647</v>
      </c>
      <c r="E3018" s="3">
        <f t="shared" si="167"/>
        <v>12.987647000000001</v>
      </c>
      <c r="F3018" t="s">
        <v>356</v>
      </c>
      <c r="G3018" t="s">
        <v>1796</v>
      </c>
      <c r="H3018" t="s">
        <v>1788</v>
      </c>
      <c r="I3018" t="s">
        <v>918</v>
      </c>
      <c r="J3018" t="s">
        <v>1795</v>
      </c>
      <c r="N3018" t="s">
        <v>4814</v>
      </c>
      <c r="O3018" t="s">
        <v>12</v>
      </c>
      <c r="P3018" t="s">
        <v>17</v>
      </c>
      <c r="Q3018" t="s">
        <v>90</v>
      </c>
      <c r="R3018" s="3">
        <f t="shared" si="168"/>
        <v>30</v>
      </c>
      <c r="S3018">
        <v>30000000</v>
      </c>
      <c r="T3018">
        <v>2002</v>
      </c>
      <c r="U3018">
        <v>7.1</v>
      </c>
      <c r="V3018" s="3">
        <f t="shared" si="169"/>
        <v>-17.012352999999997</v>
      </c>
      <c r="W3018" s="3"/>
    </row>
    <row r="3019" spans="1:23" x14ac:dyDescent="0.3">
      <c r="A3019" t="s">
        <v>9</v>
      </c>
      <c r="B3019" t="s">
        <v>596</v>
      </c>
      <c r="C3019">
        <v>108</v>
      </c>
      <c r="D3019">
        <v>10907291</v>
      </c>
      <c r="E3019" s="3">
        <f t="shared" si="167"/>
        <v>10.907291000000001</v>
      </c>
      <c r="F3019" t="s">
        <v>171</v>
      </c>
      <c r="G3019" t="s">
        <v>620</v>
      </c>
      <c r="H3019" t="s">
        <v>1788</v>
      </c>
      <c r="N3019" t="s">
        <v>4815</v>
      </c>
      <c r="O3019" t="s">
        <v>12</v>
      </c>
      <c r="P3019" t="s">
        <v>13</v>
      </c>
      <c r="Q3019" t="s">
        <v>14</v>
      </c>
      <c r="R3019" s="3">
        <f t="shared" si="168"/>
        <v>28</v>
      </c>
      <c r="S3019">
        <v>28000000</v>
      </c>
      <c r="T3019">
        <v>2016</v>
      </c>
      <c r="U3019">
        <v>5.8</v>
      </c>
      <c r="V3019" s="3">
        <f t="shared" si="169"/>
        <v>-17.092708999999999</v>
      </c>
      <c r="W3019" s="3"/>
    </row>
    <row r="3020" spans="1:23" x14ac:dyDescent="0.3">
      <c r="A3020" t="s">
        <v>9</v>
      </c>
      <c r="B3020" t="s">
        <v>593</v>
      </c>
      <c r="C3020">
        <v>114</v>
      </c>
      <c r="D3020">
        <v>12831121</v>
      </c>
      <c r="E3020" s="3">
        <f t="shared" si="167"/>
        <v>12.831121</v>
      </c>
      <c r="F3020" t="s">
        <v>356</v>
      </c>
      <c r="G3020" t="s">
        <v>1796</v>
      </c>
      <c r="H3020" t="s">
        <v>1788</v>
      </c>
      <c r="I3020" t="s">
        <v>918</v>
      </c>
      <c r="N3020" t="s">
        <v>4816</v>
      </c>
      <c r="O3020" t="s">
        <v>12</v>
      </c>
      <c r="P3020" t="s">
        <v>13</v>
      </c>
      <c r="Q3020" t="s">
        <v>14</v>
      </c>
      <c r="R3020" s="3">
        <f t="shared" si="168"/>
        <v>30</v>
      </c>
      <c r="S3020">
        <v>30000000</v>
      </c>
      <c r="T3020">
        <v>2004</v>
      </c>
      <c r="U3020">
        <v>7</v>
      </c>
      <c r="V3020" s="3">
        <f t="shared" si="169"/>
        <v>-17.168879</v>
      </c>
      <c r="W3020" s="3"/>
    </row>
    <row r="3021" spans="1:23" x14ac:dyDescent="0.3">
      <c r="A3021" t="s">
        <v>9</v>
      </c>
      <c r="B3021" t="s">
        <v>1051</v>
      </c>
      <c r="C3021">
        <v>116</v>
      </c>
      <c r="D3021">
        <v>325491</v>
      </c>
      <c r="E3021" s="3">
        <f t="shared" si="167"/>
        <v>0.32549099999999997</v>
      </c>
      <c r="F3021" t="s">
        <v>1792</v>
      </c>
      <c r="G3021" t="s">
        <v>356</v>
      </c>
      <c r="H3021" t="s">
        <v>918</v>
      </c>
      <c r="N3021" t="s">
        <v>4817</v>
      </c>
      <c r="O3021" t="s">
        <v>12</v>
      </c>
      <c r="P3021" t="s">
        <v>13</v>
      </c>
      <c r="Q3021" t="s">
        <v>90</v>
      </c>
      <c r="R3021" s="3">
        <f t="shared" si="168"/>
        <v>17.5</v>
      </c>
      <c r="S3021">
        <v>17500000</v>
      </c>
      <c r="T3021">
        <v>2002</v>
      </c>
      <c r="U3021">
        <v>6</v>
      </c>
      <c r="V3021" s="3">
        <f t="shared" si="169"/>
        <v>-17.174509</v>
      </c>
      <c r="W3021" s="3"/>
    </row>
    <row r="3022" spans="1:23" x14ac:dyDescent="0.3">
      <c r="A3022" t="s">
        <v>9</v>
      </c>
      <c r="B3022" t="s">
        <v>749</v>
      </c>
      <c r="C3022">
        <v>113</v>
      </c>
      <c r="D3022">
        <v>14268533</v>
      </c>
      <c r="E3022" s="3">
        <f t="shared" si="167"/>
        <v>14.268533</v>
      </c>
      <c r="F3022" t="s">
        <v>171</v>
      </c>
      <c r="G3022" t="s">
        <v>1792</v>
      </c>
      <c r="H3022" t="s">
        <v>356</v>
      </c>
      <c r="I3022" t="s">
        <v>1796</v>
      </c>
      <c r="J3022" t="s">
        <v>1787</v>
      </c>
      <c r="K3022" t="s">
        <v>918</v>
      </c>
      <c r="N3022" t="s">
        <v>4818</v>
      </c>
      <c r="O3022" t="s">
        <v>12</v>
      </c>
      <c r="P3022" t="s">
        <v>17</v>
      </c>
      <c r="Q3022" t="s">
        <v>90</v>
      </c>
      <c r="R3022" s="3">
        <f t="shared" si="168"/>
        <v>31.5</v>
      </c>
      <c r="S3022">
        <v>31500000</v>
      </c>
      <c r="T3022">
        <v>2016</v>
      </c>
      <c r="U3022">
        <v>6.3</v>
      </c>
      <c r="V3022" s="3">
        <f t="shared" si="169"/>
        <v>-17.231467000000002</v>
      </c>
      <c r="W3022" s="3"/>
    </row>
    <row r="3023" spans="1:23" x14ac:dyDescent="0.3">
      <c r="A3023" t="s">
        <v>9</v>
      </c>
      <c r="B3023" t="s">
        <v>384</v>
      </c>
      <c r="C3023">
        <v>129</v>
      </c>
      <c r="D3023">
        <v>32741596</v>
      </c>
      <c r="E3023" s="3">
        <f t="shared" si="167"/>
        <v>32.741596000000001</v>
      </c>
      <c r="F3023" t="s">
        <v>356</v>
      </c>
      <c r="G3023" t="s">
        <v>1786</v>
      </c>
      <c r="N3023" t="s">
        <v>4819</v>
      </c>
      <c r="O3023" t="s">
        <v>12</v>
      </c>
      <c r="P3023" t="s">
        <v>13</v>
      </c>
      <c r="Q3023" t="s">
        <v>14</v>
      </c>
      <c r="R3023" s="3">
        <f t="shared" si="168"/>
        <v>50</v>
      </c>
      <c r="S3023">
        <v>50000000</v>
      </c>
      <c r="T3023">
        <v>2010</v>
      </c>
      <c r="U3023">
        <v>6.5</v>
      </c>
      <c r="V3023" s="3">
        <f t="shared" si="169"/>
        <v>-17.258403999999999</v>
      </c>
      <c r="W3023" s="3"/>
    </row>
    <row r="3024" spans="1:23" x14ac:dyDescent="0.3">
      <c r="A3024" t="s">
        <v>9</v>
      </c>
      <c r="B3024" t="s">
        <v>639</v>
      </c>
      <c r="C3024">
        <v>86</v>
      </c>
      <c r="D3024">
        <v>22717758</v>
      </c>
      <c r="E3024" s="3">
        <f t="shared" si="167"/>
        <v>22.717758</v>
      </c>
      <c r="F3024" t="s">
        <v>134</v>
      </c>
      <c r="G3024" t="s">
        <v>1790</v>
      </c>
      <c r="H3024" t="s">
        <v>205</v>
      </c>
      <c r="I3024" t="s">
        <v>356</v>
      </c>
      <c r="J3024" t="s">
        <v>1789</v>
      </c>
      <c r="K3024" t="s">
        <v>1786</v>
      </c>
      <c r="L3024" t="s">
        <v>1791</v>
      </c>
      <c r="N3024" t="s">
        <v>4820</v>
      </c>
      <c r="O3024" t="s">
        <v>12</v>
      </c>
      <c r="P3024" t="s">
        <v>13</v>
      </c>
      <c r="Q3024" t="s">
        <v>52</v>
      </c>
      <c r="R3024" s="3">
        <f t="shared" si="168"/>
        <v>40</v>
      </c>
      <c r="S3024">
        <v>40000000</v>
      </c>
      <c r="T3024">
        <v>1998</v>
      </c>
      <c r="U3024">
        <v>6.2</v>
      </c>
      <c r="V3024" s="3">
        <f t="shared" si="169"/>
        <v>-17.282242</v>
      </c>
      <c r="W3024" s="3"/>
    </row>
    <row r="3025" spans="1:23" x14ac:dyDescent="0.3">
      <c r="A3025" t="s">
        <v>9</v>
      </c>
      <c r="B3025" t="s">
        <v>491</v>
      </c>
      <c r="C3025">
        <v>150</v>
      </c>
      <c r="D3025">
        <v>12712093</v>
      </c>
      <c r="E3025" s="3">
        <f t="shared" si="167"/>
        <v>12.712092999999999</v>
      </c>
      <c r="F3025" t="s">
        <v>1793</v>
      </c>
      <c r="G3025" t="s">
        <v>356</v>
      </c>
      <c r="H3025" t="s">
        <v>1794</v>
      </c>
      <c r="I3025" t="s">
        <v>1788</v>
      </c>
      <c r="N3025" t="s">
        <v>4821</v>
      </c>
      <c r="O3025" t="s">
        <v>12</v>
      </c>
      <c r="P3025" t="s">
        <v>13</v>
      </c>
      <c r="Q3025" t="s">
        <v>14</v>
      </c>
      <c r="R3025" s="3">
        <f t="shared" si="168"/>
        <v>30</v>
      </c>
      <c r="S3025">
        <v>30000000</v>
      </c>
      <c r="T3025">
        <v>2005</v>
      </c>
      <c r="U3025">
        <v>6.7</v>
      </c>
      <c r="V3025" s="3">
        <f t="shared" si="169"/>
        <v>-17.287907000000001</v>
      </c>
      <c r="W3025" s="3"/>
    </row>
    <row r="3026" spans="1:23" x14ac:dyDescent="0.3">
      <c r="A3026" t="s">
        <v>9</v>
      </c>
      <c r="B3026" t="s">
        <v>294</v>
      </c>
      <c r="C3026">
        <v>103</v>
      </c>
      <c r="D3026">
        <v>676698</v>
      </c>
      <c r="E3026" s="3">
        <f t="shared" si="167"/>
        <v>0.67669800000000002</v>
      </c>
      <c r="F3026" t="s">
        <v>1792</v>
      </c>
      <c r="G3026" t="s">
        <v>356</v>
      </c>
      <c r="H3026" t="s">
        <v>1796</v>
      </c>
      <c r="I3026" t="s">
        <v>918</v>
      </c>
      <c r="N3026" t="s">
        <v>4822</v>
      </c>
      <c r="O3026" t="s">
        <v>12</v>
      </c>
      <c r="P3026" t="s">
        <v>13</v>
      </c>
      <c r="Q3026" t="s">
        <v>90</v>
      </c>
      <c r="R3026" s="3">
        <f t="shared" si="168"/>
        <v>18</v>
      </c>
      <c r="S3026">
        <v>18000000</v>
      </c>
      <c r="T3026">
        <v>2002</v>
      </c>
      <c r="U3026">
        <v>7.2</v>
      </c>
      <c r="V3026" s="3">
        <f t="shared" si="169"/>
        <v>-17.323301999999998</v>
      </c>
      <c r="W3026" s="3"/>
    </row>
    <row r="3027" spans="1:23" x14ac:dyDescent="0.3">
      <c r="A3027" t="s">
        <v>9</v>
      </c>
      <c r="B3027" t="s">
        <v>336</v>
      </c>
      <c r="C3027">
        <v>113</v>
      </c>
      <c r="D3027">
        <v>34636443</v>
      </c>
      <c r="E3027" s="3">
        <f t="shared" si="167"/>
        <v>34.636443</v>
      </c>
      <c r="F3027" t="s">
        <v>171</v>
      </c>
      <c r="G3027" t="s">
        <v>1792</v>
      </c>
      <c r="H3027" t="s">
        <v>356</v>
      </c>
      <c r="I3027" t="s">
        <v>1796</v>
      </c>
      <c r="J3027" t="s">
        <v>918</v>
      </c>
      <c r="N3027" t="s">
        <v>4823</v>
      </c>
      <c r="O3027" t="s">
        <v>12</v>
      </c>
      <c r="P3027" t="s">
        <v>13</v>
      </c>
      <c r="Q3027" t="s">
        <v>90</v>
      </c>
      <c r="R3027" s="3">
        <f t="shared" si="168"/>
        <v>52</v>
      </c>
      <c r="S3027">
        <v>52000000</v>
      </c>
      <c r="T3027">
        <v>2005</v>
      </c>
      <c r="U3027">
        <v>6.6</v>
      </c>
      <c r="V3027" s="3">
        <f t="shared" si="169"/>
        <v>-17.363557</v>
      </c>
      <c r="W3027" s="3"/>
    </row>
    <row r="3028" spans="1:23" x14ac:dyDescent="0.3">
      <c r="A3028" t="s">
        <v>9</v>
      </c>
      <c r="B3028" t="s">
        <v>390</v>
      </c>
      <c r="C3028">
        <v>118</v>
      </c>
      <c r="D3028">
        <v>17609982</v>
      </c>
      <c r="E3028" s="3">
        <f t="shared" si="167"/>
        <v>17.609981999999999</v>
      </c>
      <c r="F3028" t="s">
        <v>171</v>
      </c>
      <c r="G3028" t="s">
        <v>1792</v>
      </c>
      <c r="H3028" t="s">
        <v>1788</v>
      </c>
      <c r="I3028" t="s">
        <v>918</v>
      </c>
      <c r="N3028" t="s">
        <v>4824</v>
      </c>
      <c r="O3028" t="s">
        <v>12</v>
      </c>
      <c r="P3028" t="s">
        <v>13</v>
      </c>
      <c r="Q3028" t="s">
        <v>90</v>
      </c>
      <c r="R3028" s="3">
        <f t="shared" si="168"/>
        <v>35</v>
      </c>
      <c r="S3028">
        <v>35000000</v>
      </c>
      <c r="T3028">
        <v>2013</v>
      </c>
      <c r="U3028">
        <v>6.2</v>
      </c>
      <c r="V3028" s="3">
        <f t="shared" si="169"/>
        <v>-17.390018000000001</v>
      </c>
      <c r="W3028" s="3"/>
    </row>
    <row r="3029" spans="1:23" x14ac:dyDescent="0.3">
      <c r="A3029" t="s">
        <v>9</v>
      </c>
      <c r="B3029" t="s">
        <v>334</v>
      </c>
      <c r="C3029">
        <v>134</v>
      </c>
      <c r="D3029">
        <v>37600435</v>
      </c>
      <c r="E3029" s="3">
        <f t="shared" si="167"/>
        <v>37.600434999999997</v>
      </c>
      <c r="F3029" t="s">
        <v>171</v>
      </c>
      <c r="G3029" t="s">
        <v>134</v>
      </c>
      <c r="H3029" t="s">
        <v>1788</v>
      </c>
      <c r="I3029" t="s">
        <v>918</v>
      </c>
      <c r="N3029" t="s">
        <v>4825</v>
      </c>
      <c r="O3029" t="s">
        <v>12</v>
      </c>
      <c r="P3029" t="s">
        <v>13</v>
      </c>
      <c r="Q3029" t="s">
        <v>14</v>
      </c>
      <c r="R3029" s="3">
        <f t="shared" si="168"/>
        <v>55</v>
      </c>
      <c r="S3029">
        <v>55000000</v>
      </c>
      <c r="T3029">
        <v>1995</v>
      </c>
      <c r="U3029">
        <v>5.9</v>
      </c>
      <c r="V3029" s="3">
        <f t="shared" si="169"/>
        <v>-17.399565000000003</v>
      </c>
      <c r="W3029" s="3"/>
    </row>
    <row r="3030" spans="1:23" x14ac:dyDescent="0.3">
      <c r="A3030" t="s">
        <v>9</v>
      </c>
      <c r="B3030" t="s">
        <v>595</v>
      </c>
      <c r="C3030">
        <v>92</v>
      </c>
      <c r="D3030">
        <v>17596256</v>
      </c>
      <c r="E3030" s="3">
        <f t="shared" si="167"/>
        <v>17.596256</v>
      </c>
      <c r="F3030" t="s">
        <v>205</v>
      </c>
      <c r="G3030" t="s">
        <v>1789</v>
      </c>
      <c r="N3030" t="s">
        <v>4826</v>
      </c>
      <c r="O3030" t="s">
        <v>12</v>
      </c>
      <c r="P3030" t="s">
        <v>13</v>
      </c>
      <c r="Q3030" t="s">
        <v>24</v>
      </c>
      <c r="R3030" s="3">
        <f t="shared" si="168"/>
        <v>35</v>
      </c>
      <c r="S3030">
        <v>35000000</v>
      </c>
      <c r="T3030">
        <v>2010</v>
      </c>
      <c r="U3030">
        <v>3.8</v>
      </c>
      <c r="V3030" s="3">
        <f t="shared" si="169"/>
        <v>-17.403744</v>
      </c>
      <c r="W3030" s="3"/>
    </row>
    <row r="3031" spans="1:23" x14ac:dyDescent="0.3">
      <c r="A3031" t="s">
        <v>9</v>
      </c>
      <c r="B3031" t="s">
        <v>493</v>
      </c>
      <c r="C3031">
        <v>118</v>
      </c>
      <c r="D3031">
        <v>34580635</v>
      </c>
      <c r="E3031" s="3">
        <f t="shared" si="167"/>
        <v>34.580635000000001</v>
      </c>
      <c r="F3031" t="s">
        <v>1793</v>
      </c>
      <c r="G3031" t="s">
        <v>205</v>
      </c>
      <c r="H3031" t="s">
        <v>356</v>
      </c>
      <c r="N3031" t="s">
        <v>4827</v>
      </c>
      <c r="O3031" t="s">
        <v>12</v>
      </c>
      <c r="P3031" t="s">
        <v>17</v>
      </c>
      <c r="Q3031" t="s">
        <v>90</v>
      </c>
      <c r="R3031" s="3">
        <f t="shared" si="168"/>
        <v>52</v>
      </c>
      <c r="S3031">
        <v>52000000</v>
      </c>
      <c r="T3031">
        <v>1999</v>
      </c>
      <c r="U3031">
        <v>7.4</v>
      </c>
      <c r="V3031" s="3">
        <f t="shared" si="169"/>
        <v>-17.419364999999999</v>
      </c>
      <c r="W3031" s="3"/>
    </row>
    <row r="3032" spans="1:23" x14ac:dyDescent="0.3">
      <c r="A3032" t="s">
        <v>9</v>
      </c>
      <c r="B3032" t="s">
        <v>175</v>
      </c>
      <c r="C3032">
        <v>120</v>
      </c>
      <c r="D3032">
        <v>31569268</v>
      </c>
      <c r="E3032" s="3">
        <f t="shared" si="167"/>
        <v>31.569268000000001</v>
      </c>
      <c r="F3032" t="s">
        <v>171</v>
      </c>
      <c r="G3032" t="s">
        <v>1792</v>
      </c>
      <c r="H3032" t="s">
        <v>356</v>
      </c>
      <c r="I3032" t="s">
        <v>1787</v>
      </c>
      <c r="J3032" t="s">
        <v>918</v>
      </c>
      <c r="N3032" t="s">
        <v>4828</v>
      </c>
      <c r="O3032" t="s">
        <v>12</v>
      </c>
      <c r="P3032" t="s">
        <v>13</v>
      </c>
      <c r="Q3032" t="s">
        <v>90</v>
      </c>
      <c r="R3032" s="3">
        <f t="shared" si="168"/>
        <v>49</v>
      </c>
      <c r="S3032">
        <v>49000000</v>
      </c>
      <c r="T3032">
        <v>2015</v>
      </c>
      <c r="U3032">
        <v>6.9</v>
      </c>
      <c r="V3032" s="3">
        <f t="shared" si="169"/>
        <v>-17.430731999999999</v>
      </c>
      <c r="W3032" s="3"/>
    </row>
    <row r="3033" spans="1:23" x14ac:dyDescent="0.3">
      <c r="A3033" t="s">
        <v>9</v>
      </c>
      <c r="B3033" t="s">
        <v>112</v>
      </c>
      <c r="C3033">
        <v>136</v>
      </c>
      <c r="D3033">
        <v>52474616</v>
      </c>
      <c r="E3033" s="3">
        <f t="shared" si="167"/>
        <v>52.474615999999997</v>
      </c>
      <c r="F3033" t="s">
        <v>356</v>
      </c>
      <c r="N3033" t="s">
        <v>4829</v>
      </c>
      <c r="O3033" t="s">
        <v>12</v>
      </c>
      <c r="P3033" t="s">
        <v>13</v>
      </c>
      <c r="Q3033" t="s">
        <v>14</v>
      </c>
      <c r="R3033" s="3">
        <f t="shared" si="168"/>
        <v>70</v>
      </c>
      <c r="S3033">
        <v>70000000</v>
      </c>
      <c r="T3033">
        <v>2010</v>
      </c>
      <c r="U3033">
        <v>6.3</v>
      </c>
      <c r="V3033" s="3">
        <f t="shared" si="169"/>
        <v>-17.525384000000003</v>
      </c>
      <c r="W3033" s="3"/>
    </row>
    <row r="3034" spans="1:23" x14ac:dyDescent="0.3">
      <c r="A3034" t="s">
        <v>9</v>
      </c>
      <c r="B3034" t="s">
        <v>604</v>
      </c>
      <c r="C3034">
        <v>120</v>
      </c>
      <c r="D3034">
        <v>24375436</v>
      </c>
      <c r="E3034" s="3">
        <f t="shared" si="167"/>
        <v>24.375436000000001</v>
      </c>
      <c r="F3034" t="s">
        <v>171</v>
      </c>
      <c r="G3034" t="s">
        <v>1792</v>
      </c>
      <c r="H3034" t="s">
        <v>356</v>
      </c>
      <c r="I3034" t="s">
        <v>918</v>
      </c>
      <c r="N3034" t="s">
        <v>4830</v>
      </c>
      <c r="O3034" t="s">
        <v>12</v>
      </c>
      <c r="P3034" t="s">
        <v>13</v>
      </c>
      <c r="Q3034" t="s">
        <v>90</v>
      </c>
      <c r="R3034" s="3">
        <f t="shared" si="168"/>
        <v>42</v>
      </c>
      <c r="S3034">
        <v>42000000</v>
      </c>
      <c r="T3034">
        <v>2001</v>
      </c>
      <c r="U3034">
        <v>6.1</v>
      </c>
      <c r="V3034" s="3">
        <f t="shared" si="169"/>
        <v>-17.624563999999999</v>
      </c>
      <c r="W3034" s="3"/>
    </row>
    <row r="3035" spans="1:23" x14ac:dyDescent="0.3">
      <c r="A3035" t="s">
        <v>111</v>
      </c>
      <c r="B3035" t="s">
        <v>722</v>
      </c>
      <c r="C3035">
        <v>114</v>
      </c>
      <c r="D3035">
        <v>2353728</v>
      </c>
      <c r="E3035" s="3">
        <f t="shared" si="167"/>
        <v>2.3537279999999998</v>
      </c>
      <c r="F3035" t="s">
        <v>205</v>
      </c>
      <c r="G3035" t="s">
        <v>356</v>
      </c>
      <c r="H3035" t="s">
        <v>1796</v>
      </c>
      <c r="I3035" t="s">
        <v>1788</v>
      </c>
      <c r="J3035" t="s">
        <v>918</v>
      </c>
      <c r="K3035" t="s">
        <v>1795</v>
      </c>
      <c r="N3035" t="s">
        <v>4831</v>
      </c>
      <c r="O3035" t="s">
        <v>183</v>
      </c>
      <c r="P3035" t="s">
        <v>184</v>
      </c>
      <c r="Q3035" t="s">
        <v>14</v>
      </c>
      <c r="R3035" s="3">
        <f t="shared" si="168"/>
        <v>20</v>
      </c>
      <c r="S3035">
        <v>20000000</v>
      </c>
      <c r="T3035">
        <v>2003</v>
      </c>
      <c r="U3035">
        <v>6.9</v>
      </c>
      <c r="V3035" s="3">
        <f t="shared" si="169"/>
        <v>-17.646272</v>
      </c>
      <c r="W3035" s="3"/>
    </row>
    <row r="3036" spans="1:23" x14ac:dyDescent="0.3">
      <c r="A3036" t="s">
        <v>9</v>
      </c>
      <c r="B3036" t="s">
        <v>531</v>
      </c>
      <c r="C3036">
        <v>101</v>
      </c>
      <c r="D3036">
        <v>2319187</v>
      </c>
      <c r="E3036" s="3">
        <f t="shared" si="167"/>
        <v>2.3191869999999999</v>
      </c>
      <c r="F3036" t="s">
        <v>1792</v>
      </c>
      <c r="G3036" t="s">
        <v>356</v>
      </c>
      <c r="H3036" t="s">
        <v>1796</v>
      </c>
      <c r="I3036" t="s">
        <v>918</v>
      </c>
      <c r="N3036" t="s">
        <v>4832</v>
      </c>
      <c r="O3036" t="s">
        <v>12</v>
      </c>
      <c r="P3036" t="s">
        <v>17</v>
      </c>
      <c r="Q3036" t="s">
        <v>90</v>
      </c>
      <c r="R3036" s="3">
        <f t="shared" si="168"/>
        <v>20</v>
      </c>
      <c r="S3036">
        <v>20000000</v>
      </c>
      <c r="T3036">
        <v>2013</v>
      </c>
      <c r="U3036">
        <v>7</v>
      </c>
      <c r="V3036" s="3">
        <f t="shared" si="169"/>
        <v>-17.680813000000001</v>
      </c>
      <c r="W3036" s="3"/>
    </row>
    <row r="3037" spans="1:23" x14ac:dyDescent="0.3">
      <c r="A3037" t="s">
        <v>9</v>
      </c>
      <c r="B3037" t="s">
        <v>1015</v>
      </c>
      <c r="C3037">
        <v>116</v>
      </c>
      <c r="D3037">
        <v>1292527</v>
      </c>
      <c r="E3037" s="3">
        <f t="shared" si="167"/>
        <v>1.292527</v>
      </c>
      <c r="F3037" t="s">
        <v>1792</v>
      </c>
      <c r="G3037" t="s">
        <v>356</v>
      </c>
      <c r="H3037" t="s">
        <v>1798</v>
      </c>
      <c r="I3037" t="s">
        <v>918</v>
      </c>
      <c r="N3037" t="s">
        <v>4833</v>
      </c>
      <c r="O3037" t="s">
        <v>12</v>
      </c>
      <c r="P3037" t="s">
        <v>184</v>
      </c>
      <c r="Q3037" t="s">
        <v>90</v>
      </c>
      <c r="R3037" s="3">
        <f t="shared" si="168"/>
        <v>19</v>
      </c>
      <c r="S3037">
        <v>19000000</v>
      </c>
      <c r="T3037">
        <v>1996</v>
      </c>
      <c r="U3037">
        <v>6.3</v>
      </c>
      <c r="V3037" s="3">
        <f t="shared" si="169"/>
        <v>-17.707473</v>
      </c>
      <c r="W3037" s="3"/>
    </row>
    <row r="3038" spans="1:23" x14ac:dyDescent="0.3">
      <c r="A3038" t="s">
        <v>9</v>
      </c>
      <c r="B3038" t="s">
        <v>170</v>
      </c>
      <c r="C3038">
        <v>125</v>
      </c>
      <c r="D3038">
        <v>107285004</v>
      </c>
      <c r="E3038" s="3">
        <f t="shared" si="167"/>
        <v>107.285004</v>
      </c>
      <c r="F3038" t="s">
        <v>171</v>
      </c>
      <c r="N3038" t="s">
        <v>4834</v>
      </c>
      <c r="O3038" t="s">
        <v>12</v>
      </c>
      <c r="P3038" t="s">
        <v>13</v>
      </c>
      <c r="Q3038" t="s">
        <v>14</v>
      </c>
      <c r="R3038" s="3">
        <f t="shared" si="168"/>
        <v>125</v>
      </c>
      <c r="S3038">
        <v>125000000</v>
      </c>
      <c r="T3038">
        <v>1997</v>
      </c>
      <c r="U3038">
        <v>3.7</v>
      </c>
      <c r="V3038" s="3">
        <f t="shared" si="169"/>
        <v>-17.714995999999999</v>
      </c>
      <c r="W3038" s="3"/>
    </row>
    <row r="3039" spans="1:23" x14ac:dyDescent="0.3">
      <c r="A3039" t="s">
        <v>9</v>
      </c>
      <c r="B3039" t="s">
        <v>1050</v>
      </c>
      <c r="C3039">
        <v>104</v>
      </c>
      <c r="D3039">
        <v>4273372</v>
      </c>
      <c r="E3039" s="3">
        <f t="shared" si="167"/>
        <v>4.2733720000000002</v>
      </c>
      <c r="F3039" t="s">
        <v>356</v>
      </c>
      <c r="G3039" t="s">
        <v>1798</v>
      </c>
      <c r="H3039" t="s">
        <v>1788</v>
      </c>
      <c r="N3039" t="s">
        <v>4835</v>
      </c>
      <c r="O3039" t="s">
        <v>12</v>
      </c>
      <c r="P3039" t="s">
        <v>13</v>
      </c>
      <c r="Q3039" t="s">
        <v>14</v>
      </c>
      <c r="R3039" s="3">
        <f t="shared" si="168"/>
        <v>22</v>
      </c>
      <c r="S3039">
        <v>22000000</v>
      </c>
      <c r="T3039">
        <v>2001</v>
      </c>
      <c r="U3039">
        <v>2.1</v>
      </c>
      <c r="V3039" s="3">
        <f t="shared" si="169"/>
        <v>-17.726627999999998</v>
      </c>
      <c r="W3039" s="3"/>
    </row>
    <row r="3040" spans="1:23" x14ac:dyDescent="0.3">
      <c r="A3040" t="s">
        <v>9</v>
      </c>
      <c r="B3040" t="s">
        <v>1004</v>
      </c>
      <c r="C3040">
        <v>118</v>
      </c>
      <c r="D3040">
        <v>2246000</v>
      </c>
      <c r="E3040" s="3">
        <f t="shared" si="167"/>
        <v>2.246</v>
      </c>
      <c r="F3040" t="s">
        <v>1793</v>
      </c>
      <c r="G3040" t="s">
        <v>356</v>
      </c>
      <c r="H3040" t="s">
        <v>1797</v>
      </c>
      <c r="N3040" t="s">
        <v>4836</v>
      </c>
      <c r="O3040" t="s">
        <v>12</v>
      </c>
      <c r="P3040" t="s">
        <v>13</v>
      </c>
      <c r="Q3040" t="s">
        <v>24</v>
      </c>
      <c r="R3040" s="3">
        <f t="shared" si="168"/>
        <v>20</v>
      </c>
      <c r="S3040">
        <v>20000000</v>
      </c>
      <c r="T3040">
        <v>2015</v>
      </c>
      <c r="U3040">
        <v>7</v>
      </c>
      <c r="V3040" s="3">
        <f t="shared" si="169"/>
        <v>-17.754000000000001</v>
      </c>
      <c r="W3040" s="3"/>
    </row>
    <row r="3041" spans="1:23" x14ac:dyDescent="0.3">
      <c r="A3041" t="s">
        <v>9</v>
      </c>
      <c r="B3041" t="s">
        <v>116</v>
      </c>
      <c r="C3041">
        <v>122</v>
      </c>
      <c r="D3041">
        <v>9664316</v>
      </c>
      <c r="E3041" s="3">
        <f t="shared" si="167"/>
        <v>9.6643159999999995</v>
      </c>
      <c r="F3041" t="s">
        <v>356</v>
      </c>
      <c r="G3041" t="s">
        <v>918</v>
      </c>
      <c r="N3041" t="s">
        <v>4837</v>
      </c>
      <c r="O3041" t="s">
        <v>12</v>
      </c>
      <c r="P3041" t="s">
        <v>13</v>
      </c>
      <c r="Q3041" t="s">
        <v>90</v>
      </c>
      <c r="R3041" s="3">
        <f t="shared" si="168"/>
        <v>27.5</v>
      </c>
      <c r="S3041">
        <v>27500000</v>
      </c>
      <c r="T3041">
        <v>2007</v>
      </c>
      <c r="U3041">
        <v>6.8</v>
      </c>
      <c r="V3041" s="3">
        <f t="shared" si="169"/>
        <v>-17.835684000000001</v>
      </c>
      <c r="W3041" s="3"/>
    </row>
    <row r="3042" spans="1:23" x14ac:dyDescent="0.3">
      <c r="A3042" t="s">
        <v>9</v>
      </c>
      <c r="B3042" t="s">
        <v>714</v>
      </c>
      <c r="C3042">
        <v>116</v>
      </c>
      <c r="D3042">
        <v>7156933</v>
      </c>
      <c r="E3042" s="3">
        <f t="shared" si="167"/>
        <v>7.1569330000000004</v>
      </c>
      <c r="F3042" t="s">
        <v>205</v>
      </c>
      <c r="G3042" t="s">
        <v>356</v>
      </c>
      <c r="N3042" t="s">
        <v>4838</v>
      </c>
      <c r="O3042" t="s">
        <v>12</v>
      </c>
      <c r="P3042" t="s">
        <v>13</v>
      </c>
      <c r="Q3042" t="s">
        <v>90</v>
      </c>
      <c r="R3042" s="3">
        <f t="shared" si="168"/>
        <v>25</v>
      </c>
      <c r="S3042">
        <v>25000000</v>
      </c>
      <c r="T3042">
        <v>2006</v>
      </c>
      <c r="U3042">
        <v>6.7</v>
      </c>
      <c r="V3042" s="3">
        <f t="shared" si="169"/>
        <v>-17.843066999999998</v>
      </c>
      <c r="W3042" s="3"/>
    </row>
    <row r="3043" spans="1:23" x14ac:dyDescent="0.3">
      <c r="A3043" t="s">
        <v>9</v>
      </c>
      <c r="B3043" t="s">
        <v>809</v>
      </c>
      <c r="C3043">
        <v>121</v>
      </c>
      <c r="D3043">
        <v>127437</v>
      </c>
      <c r="E3043" s="3">
        <f t="shared" si="167"/>
        <v>0.12743699999999999</v>
      </c>
      <c r="F3043" t="s">
        <v>171</v>
      </c>
      <c r="G3043" t="s">
        <v>134</v>
      </c>
      <c r="H3043" t="s">
        <v>356</v>
      </c>
      <c r="I3043" t="s">
        <v>1794</v>
      </c>
      <c r="J3043" t="s">
        <v>1795</v>
      </c>
      <c r="N3043" t="s">
        <v>4839</v>
      </c>
      <c r="O3043" t="s">
        <v>238</v>
      </c>
      <c r="P3043" t="s">
        <v>125</v>
      </c>
      <c r="Q3043" t="s">
        <v>90</v>
      </c>
      <c r="R3043" s="3">
        <f t="shared" si="168"/>
        <v>18</v>
      </c>
      <c r="S3043">
        <v>18000000</v>
      </c>
      <c r="T3043">
        <v>2011</v>
      </c>
      <c r="U3043">
        <v>6</v>
      </c>
      <c r="V3043" s="3">
        <f t="shared" si="169"/>
        <v>-17.872563</v>
      </c>
      <c r="W3043" s="3"/>
    </row>
    <row r="3044" spans="1:23" x14ac:dyDescent="0.3">
      <c r="A3044" t="s">
        <v>9</v>
      </c>
      <c r="B3044" t="s">
        <v>1002</v>
      </c>
      <c r="C3044">
        <v>124</v>
      </c>
      <c r="D3044">
        <v>3081925</v>
      </c>
      <c r="E3044" s="3">
        <f t="shared" si="167"/>
        <v>3.081925</v>
      </c>
      <c r="F3044" t="s">
        <v>205</v>
      </c>
      <c r="G3044" t="s">
        <v>356</v>
      </c>
      <c r="H3044" t="s">
        <v>1788</v>
      </c>
      <c r="N3044" t="s">
        <v>4840</v>
      </c>
      <c r="O3044" t="s">
        <v>12</v>
      </c>
      <c r="P3044" t="s">
        <v>13</v>
      </c>
      <c r="Q3044" t="s">
        <v>90</v>
      </c>
      <c r="R3044" s="3">
        <f t="shared" si="168"/>
        <v>21</v>
      </c>
      <c r="S3044">
        <v>21000000</v>
      </c>
      <c r="T3044">
        <v>2008</v>
      </c>
      <c r="U3044">
        <v>7.5</v>
      </c>
      <c r="V3044" s="3">
        <f t="shared" si="169"/>
        <v>-17.918075000000002</v>
      </c>
      <c r="W3044" s="3"/>
    </row>
    <row r="3045" spans="1:23" x14ac:dyDescent="0.3">
      <c r="A3045" t="s">
        <v>111</v>
      </c>
      <c r="B3045" t="s">
        <v>77</v>
      </c>
      <c r="C3045">
        <v>121</v>
      </c>
      <c r="D3045">
        <v>45250</v>
      </c>
      <c r="E3045" s="3">
        <f t="shared" si="167"/>
        <v>4.5249999999999999E-2</v>
      </c>
      <c r="F3045" t="s">
        <v>1793</v>
      </c>
      <c r="G3045" t="s">
        <v>356</v>
      </c>
      <c r="H3045" t="s">
        <v>1797</v>
      </c>
      <c r="N3045" t="s">
        <v>4841</v>
      </c>
      <c r="O3045" t="s">
        <v>12</v>
      </c>
      <c r="P3045" t="s">
        <v>13</v>
      </c>
      <c r="Q3045" t="s">
        <v>90</v>
      </c>
      <c r="R3045" s="3">
        <f t="shared" si="168"/>
        <v>18</v>
      </c>
      <c r="S3045">
        <v>18000000</v>
      </c>
      <c r="T3045">
        <v>1980</v>
      </c>
      <c r="U3045">
        <v>8.3000000000000007</v>
      </c>
      <c r="V3045" s="3">
        <f t="shared" si="169"/>
        <v>-17.954750000000001</v>
      </c>
      <c r="W3045" s="3"/>
    </row>
    <row r="3046" spans="1:23" x14ac:dyDescent="0.3">
      <c r="A3046" t="s">
        <v>9</v>
      </c>
      <c r="B3046" t="s">
        <v>1003</v>
      </c>
      <c r="C3046">
        <v>124</v>
      </c>
      <c r="D3046">
        <v>2000000</v>
      </c>
      <c r="E3046" s="3">
        <f t="shared" si="167"/>
        <v>2</v>
      </c>
      <c r="F3046" t="s">
        <v>1793</v>
      </c>
      <c r="G3046" t="s">
        <v>205</v>
      </c>
      <c r="H3046" t="s">
        <v>1791</v>
      </c>
      <c r="N3046" t="s">
        <v>4842</v>
      </c>
      <c r="O3046" t="s">
        <v>12</v>
      </c>
      <c r="P3046" t="s">
        <v>13</v>
      </c>
      <c r="Q3046" t="s">
        <v>24</v>
      </c>
      <c r="R3046" s="3">
        <f t="shared" si="168"/>
        <v>20</v>
      </c>
      <c r="S3046">
        <v>20000000</v>
      </c>
      <c r="T3046">
        <v>1980</v>
      </c>
      <c r="U3046">
        <v>4.5</v>
      </c>
      <c r="V3046" s="3">
        <f t="shared" si="169"/>
        <v>-18</v>
      </c>
      <c r="W3046" s="3"/>
    </row>
    <row r="3047" spans="1:23" x14ac:dyDescent="0.3">
      <c r="A3047" t="s">
        <v>9</v>
      </c>
      <c r="B3047" t="s">
        <v>977</v>
      </c>
      <c r="C3047">
        <v>88</v>
      </c>
      <c r="D3047">
        <v>16988996</v>
      </c>
      <c r="E3047" s="3">
        <f t="shared" si="167"/>
        <v>16.988996</v>
      </c>
      <c r="F3047" t="s">
        <v>205</v>
      </c>
      <c r="G3047" t="s">
        <v>1789</v>
      </c>
      <c r="H3047" t="s">
        <v>1798</v>
      </c>
      <c r="I3047" t="s">
        <v>1791</v>
      </c>
      <c r="N3047" t="s">
        <v>4843</v>
      </c>
      <c r="O3047" t="s">
        <v>12</v>
      </c>
      <c r="P3047" t="s">
        <v>13</v>
      </c>
      <c r="Q3047" t="s">
        <v>52</v>
      </c>
      <c r="R3047" s="3">
        <f t="shared" si="168"/>
        <v>35</v>
      </c>
      <c r="S3047">
        <v>35000000</v>
      </c>
      <c r="T3047">
        <v>2002</v>
      </c>
      <c r="U3047">
        <v>4</v>
      </c>
      <c r="V3047" s="3">
        <f t="shared" si="169"/>
        <v>-18.011004</v>
      </c>
      <c r="W3047" s="3"/>
    </row>
    <row r="3048" spans="1:23" x14ac:dyDescent="0.3">
      <c r="A3048" t="s">
        <v>9</v>
      </c>
      <c r="B3048" t="s">
        <v>271</v>
      </c>
      <c r="C3048">
        <v>100</v>
      </c>
      <c r="D3048">
        <v>66941559</v>
      </c>
      <c r="E3048" s="3">
        <f t="shared" si="167"/>
        <v>66.941558999999998</v>
      </c>
      <c r="F3048" t="s">
        <v>134</v>
      </c>
      <c r="G3048" t="s">
        <v>205</v>
      </c>
      <c r="H3048" t="s">
        <v>1789</v>
      </c>
      <c r="N3048" t="s">
        <v>4844</v>
      </c>
      <c r="O3048" t="s">
        <v>12</v>
      </c>
      <c r="P3048" t="s">
        <v>13</v>
      </c>
      <c r="Q3048" t="s">
        <v>52</v>
      </c>
      <c r="R3048" s="3">
        <f t="shared" si="168"/>
        <v>85</v>
      </c>
      <c r="S3048">
        <v>85000000</v>
      </c>
      <c r="T3048">
        <v>2000</v>
      </c>
      <c r="U3048">
        <v>4.8</v>
      </c>
      <c r="V3048" s="3">
        <f t="shared" si="169"/>
        <v>-18.058441000000002</v>
      </c>
      <c r="W3048" s="3"/>
    </row>
    <row r="3049" spans="1:23" x14ac:dyDescent="0.3">
      <c r="A3049" t="s">
        <v>9</v>
      </c>
      <c r="B3049" t="s">
        <v>501</v>
      </c>
      <c r="C3049">
        <v>100</v>
      </c>
      <c r="D3049">
        <v>11900000</v>
      </c>
      <c r="E3049" s="3">
        <f t="shared" si="167"/>
        <v>11.9</v>
      </c>
      <c r="F3049" t="s">
        <v>356</v>
      </c>
      <c r="G3049" t="s">
        <v>1786</v>
      </c>
      <c r="H3049" t="s">
        <v>918</v>
      </c>
      <c r="N3049" t="s">
        <v>4845</v>
      </c>
      <c r="O3049" t="s">
        <v>12</v>
      </c>
      <c r="P3049" t="s">
        <v>13</v>
      </c>
      <c r="Q3049" t="s">
        <v>90</v>
      </c>
      <c r="R3049" s="3">
        <f t="shared" si="168"/>
        <v>30</v>
      </c>
      <c r="S3049">
        <v>30000000</v>
      </c>
      <c r="T3049">
        <v>1999</v>
      </c>
      <c r="U3049">
        <v>5.5</v>
      </c>
      <c r="V3049" s="3">
        <f t="shared" si="169"/>
        <v>-18.100000000000001</v>
      </c>
      <c r="W3049" s="3"/>
    </row>
    <row r="3050" spans="1:23" x14ac:dyDescent="0.3">
      <c r="A3050" t="s">
        <v>9</v>
      </c>
      <c r="B3050" t="s">
        <v>533</v>
      </c>
      <c r="C3050">
        <v>115</v>
      </c>
      <c r="D3050">
        <v>31874869</v>
      </c>
      <c r="E3050" s="3">
        <f t="shared" si="167"/>
        <v>31.874869</v>
      </c>
      <c r="F3050" t="s">
        <v>1792</v>
      </c>
      <c r="G3050" t="s">
        <v>1796</v>
      </c>
      <c r="H3050" t="s">
        <v>918</v>
      </c>
      <c r="N3050" t="s">
        <v>4846</v>
      </c>
      <c r="O3050" t="s">
        <v>12</v>
      </c>
      <c r="P3050" t="s">
        <v>13</v>
      </c>
      <c r="Q3050" t="s">
        <v>90</v>
      </c>
      <c r="R3050" s="3">
        <f t="shared" si="168"/>
        <v>50</v>
      </c>
      <c r="S3050">
        <v>50000000</v>
      </c>
      <c r="T3050">
        <v>2002</v>
      </c>
      <c r="U3050">
        <v>6.1</v>
      </c>
      <c r="V3050" s="3">
        <f t="shared" si="169"/>
        <v>-18.125131</v>
      </c>
      <c r="W3050" s="3"/>
    </row>
    <row r="3051" spans="1:23" x14ac:dyDescent="0.3">
      <c r="A3051" t="s">
        <v>9</v>
      </c>
      <c r="B3051" t="s">
        <v>556</v>
      </c>
      <c r="C3051">
        <v>132</v>
      </c>
      <c r="D3051">
        <v>29781453</v>
      </c>
      <c r="E3051" s="3">
        <f t="shared" si="167"/>
        <v>29.781452999999999</v>
      </c>
      <c r="F3051" t="s">
        <v>1793</v>
      </c>
      <c r="G3051" t="s">
        <v>205</v>
      </c>
      <c r="H3051" t="s">
        <v>356</v>
      </c>
      <c r="N3051" t="s">
        <v>4847</v>
      </c>
      <c r="O3051" t="s">
        <v>12</v>
      </c>
      <c r="P3051" t="s">
        <v>13</v>
      </c>
      <c r="Q3051" t="s">
        <v>14</v>
      </c>
      <c r="R3051" s="3">
        <f t="shared" si="168"/>
        <v>48</v>
      </c>
      <c r="S3051">
        <v>48000000</v>
      </c>
      <c r="T3051">
        <v>2001</v>
      </c>
      <c r="U3051">
        <v>6.4</v>
      </c>
      <c r="V3051" s="3">
        <f t="shared" si="169"/>
        <v>-18.218547000000001</v>
      </c>
      <c r="W3051" s="3"/>
    </row>
    <row r="3052" spans="1:23" x14ac:dyDescent="0.3">
      <c r="A3052" t="s">
        <v>9</v>
      </c>
      <c r="B3052" t="s">
        <v>744</v>
      </c>
      <c r="C3052">
        <v>119</v>
      </c>
      <c r="D3052">
        <v>13763130</v>
      </c>
      <c r="E3052" s="3">
        <f t="shared" si="167"/>
        <v>13.76313</v>
      </c>
      <c r="F3052" t="s">
        <v>171</v>
      </c>
      <c r="G3052" t="s">
        <v>1792</v>
      </c>
      <c r="H3052" t="s">
        <v>1787</v>
      </c>
      <c r="I3052" t="s">
        <v>918</v>
      </c>
      <c r="N3052" t="s">
        <v>4848</v>
      </c>
      <c r="O3052" t="s">
        <v>12</v>
      </c>
      <c r="P3052" t="s">
        <v>13</v>
      </c>
      <c r="Q3052" t="s">
        <v>90</v>
      </c>
      <c r="R3052" s="3">
        <f t="shared" si="168"/>
        <v>32</v>
      </c>
      <c r="S3052">
        <v>32000000</v>
      </c>
      <c r="T3052">
        <v>2010</v>
      </c>
      <c r="U3052">
        <v>6.3</v>
      </c>
      <c r="V3052" s="3">
        <f t="shared" si="169"/>
        <v>-18.23687</v>
      </c>
      <c r="W3052" s="3"/>
    </row>
    <row r="3053" spans="1:23" x14ac:dyDescent="0.3">
      <c r="A3053" t="s">
        <v>9</v>
      </c>
      <c r="B3053" t="s">
        <v>833</v>
      </c>
      <c r="C3053">
        <v>99</v>
      </c>
      <c r="D3053">
        <v>8712564</v>
      </c>
      <c r="E3053" s="3">
        <f t="shared" si="167"/>
        <v>8.7125640000000004</v>
      </c>
      <c r="F3053" t="s">
        <v>1792</v>
      </c>
      <c r="G3053" t="s">
        <v>356</v>
      </c>
      <c r="H3053" t="s">
        <v>1796</v>
      </c>
      <c r="I3053" t="s">
        <v>918</v>
      </c>
      <c r="N3053" t="s">
        <v>4849</v>
      </c>
      <c r="O3053" t="s">
        <v>12</v>
      </c>
      <c r="P3053" t="s">
        <v>13</v>
      </c>
      <c r="Q3053" t="s">
        <v>90</v>
      </c>
      <c r="R3053" s="3">
        <f t="shared" si="168"/>
        <v>27</v>
      </c>
      <c r="S3053">
        <v>27000000</v>
      </c>
      <c r="T3053">
        <v>2004</v>
      </c>
      <c r="U3053">
        <v>5.9</v>
      </c>
      <c r="V3053" s="3">
        <f t="shared" si="169"/>
        <v>-18.287436</v>
      </c>
      <c r="W3053" s="3"/>
    </row>
    <row r="3054" spans="1:23" x14ac:dyDescent="0.3">
      <c r="A3054" t="s">
        <v>9</v>
      </c>
      <c r="B3054" t="s">
        <v>898</v>
      </c>
      <c r="C3054">
        <v>122</v>
      </c>
      <c r="D3054">
        <v>1697956</v>
      </c>
      <c r="E3054" s="3">
        <f t="shared" si="167"/>
        <v>1.697956</v>
      </c>
      <c r="F3054" t="s">
        <v>1792</v>
      </c>
      <c r="G3054" t="s">
        <v>356</v>
      </c>
      <c r="N3054" t="s">
        <v>4850</v>
      </c>
      <c r="O3054" t="s">
        <v>12</v>
      </c>
      <c r="P3054" t="s">
        <v>13</v>
      </c>
      <c r="Q3054" t="s">
        <v>90</v>
      </c>
      <c r="R3054" s="3">
        <f t="shared" si="168"/>
        <v>20</v>
      </c>
      <c r="S3054">
        <v>20000000</v>
      </c>
      <c r="T3054">
        <v>2009</v>
      </c>
      <c r="U3054">
        <v>6.7</v>
      </c>
      <c r="V3054" s="3">
        <f t="shared" si="169"/>
        <v>-18.302043999999999</v>
      </c>
      <c r="W3054" s="3"/>
    </row>
    <row r="3055" spans="1:23" x14ac:dyDescent="0.3">
      <c r="A3055" t="s">
        <v>9</v>
      </c>
      <c r="B3055" t="s">
        <v>914</v>
      </c>
      <c r="C3055">
        <v>111</v>
      </c>
      <c r="D3055">
        <v>4190530</v>
      </c>
      <c r="E3055" s="3">
        <f t="shared" si="167"/>
        <v>4.1905299999999999</v>
      </c>
      <c r="F3055" t="s">
        <v>356</v>
      </c>
      <c r="G3055" t="s">
        <v>1795</v>
      </c>
      <c r="N3055" t="s">
        <v>4851</v>
      </c>
      <c r="O3055" t="s">
        <v>12</v>
      </c>
      <c r="P3055" t="s">
        <v>63</v>
      </c>
      <c r="Q3055" t="s">
        <v>90</v>
      </c>
      <c r="R3055" s="3">
        <f t="shared" si="168"/>
        <v>22.5</v>
      </c>
      <c r="S3055">
        <v>22500000</v>
      </c>
      <c r="T3055">
        <v>2014</v>
      </c>
      <c r="U3055">
        <v>7.1</v>
      </c>
      <c r="V3055" s="3">
        <f t="shared" si="169"/>
        <v>-18.309470000000001</v>
      </c>
      <c r="W3055" s="3"/>
    </row>
    <row r="3056" spans="1:23" x14ac:dyDescent="0.3">
      <c r="A3056" t="s">
        <v>9</v>
      </c>
      <c r="B3056" t="s">
        <v>890</v>
      </c>
      <c r="C3056">
        <v>80</v>
      </c>
      <c r="D3056">
        <v>1646664</v>
      </c>
      <c r="E3056" s="3">
        <f t="shared" si="167"/>
        <v>1.6466639999999999</v>
      </c>
      <c r="F3056" t="s">
        <v>205</v>
      </c>
      <c r="G3056" t="s">
        <v>1798</v>
      </c>
      <c r="N3056" t="s">
        <v>4852</v>
      </c>
      <c r="O3056" t="s">
        <v>12</v>
      </c>
      <c r="P3056" t="s">
        <v>13</v>
      </c>
      <c r="Q3056" t="s">
        <v>90</v>
      </c>
      <c r="R3056" s="3">
        <f t="shared" si="168"/>
        <v>20</v>
      </c>
      <c r="S3056">
        <v>20000000</v>
      </c>
      <c r="T3056">
        <v>2003</v>
      </c>
      <c r="U3056">
        <v>2.8</v>
      </c>
      <c r="V3056" s="3">
        <f t="shared" si="169"/>
        <v>-18.353335999999999</v>
      </c>
      <c r="W3056" s="3"/>
    </row>
    <row r="3057" spans="1:23" x14ac:dyDescent="0.3">
      <c r="A3057" t="s">
        <v>9</v>
      </c>
      <c r="B3057" t="s">
        <v>795</v>
      </c>
      <c r="C3057">
        <v>100</v>
      </c>
      <c r="D3057">
        <v>11576087</v>
      </c>
      <c r="E3057" s="3">
        <f t="shared" si="167"/>
        <v>11.576086999999999</v>
      </c>
      <c r="F3057" t="s">
        <v>171</v>
      </c>
      <c r="G3057" t="s">
        <v>134</v>
      </c>
      <c r="H3057" t="s">
        <v>1787</v>
      </c>
      <c r="N3057" t="s">
        <v>4853</v>
      </c>
      <c r="O3057" t="s">
        <v>12</v>
      </c>
      <c r="P3057" t="s">
        <v>13</v>
      </c>
      <c r="Q3057" t="s">
        <v>14</v>
      </c>
      <c r="R3057" s="3">
        <f t="shared" si="168"/>
        <v>30</v>
      </c>
      <c r="S3057">
        <v>30000000</v>
      </c>
      <c r="T3057">
        <v>1999</v>
      </c>
      <c r="U3057">
        <v>4.0999999999999996</v>
      </c>
      <c r="V3057" s="3">
        <f t="shared" si="169"/>
        <v>-18.423912999999999</v>
      </c>
      <c r="W3057" s="3"/>
    </row>
    <row r="3058" spans="1:23" x14ac:dyDescent="0.3">
      <c r="A3058" t="s">
        <v>9</v>
      </c>
      <c r="B3058" t="s">
        <v>129</v>
      </c>
      <c r="C3058">
        <v>103</v>
      </c>
      <c r="D3058">
        <v>131564731</v>
      </c>
      <c r="E3058" s="3">
        <f t="shared" si="167"/>
        <v>131.56473099999999</v>
      </c>
      <c r="F3058" t="s">
        <v>171</v>
      </c>
      <c r="G3058" t="s">
        <v>134</v>
      </c>
      <c r="H3058" t="s">
        <v>1789</v>
      </c>
      <c r="I3058" t="s">
        <v>1786</v>
      </c>
      <c r="N3058" t="s">
        <v>4854</v>
      </c>
      <c r="O3058" t="s">
        <v>12</v>
      </c>
      <c r="P3058" t="s">
        <v>13</v>
      </c>
      <c r="Q3058" t="s">
        <v>24</v>
      </c>
      <c r="R3058" s="3">
        <f t="shared" si="168"/>
        <v>150</v>
      </c>
      <c r="S3058">
        <v>150000000</v>
      </c>
      <c r="T3058">
        <v>2010</v>
      </c>
      <c r="U3058">
        <v>4.2</v>
      </c>
      <c r="V3058" s="3">
        <f t="shared" si="169"/>
        <v>-18.435269000000005</v>
      </c>
      <c r="W3058" s="3"/>
    </row>
    <row r="3059" spans="1:23" x14ac:dyDescent="0.3">
      <c r="A3059" t="s">
        <v>9</v>
      </c>
      <c r="B3059" t="s">
        <v>213</v>
      </c>
      <c r="C3059">
        <v>98</v>
      </c>
      <c r="D3059">
        <v>81557479</v>
      </c>
      <c r="E3059" s="3">
        <f t="shared" si="167"/>
        <v>81.557479000000001</v>
      </c>
      <c r="F3059" t="s">
        <v>171</v>
      </c>
      <c r="G3059" t="s">
        <v>918</v>
      </c>
      <c r="N3059" t="s">
        <v>4855</v>
      </c>
      <c r="O3059" t="s">
        <v>12</v>
      </c>
      <c r="P3059" t="s">
        <v>13</v>
      </c>
      <c r="Q3059" t="s">
        <v>14</v>
      </c>
      <c r="R3059" s="3">
        <f t="shared" si="168"/>
        <v>100</v>
      </c>
      <c r="S3059">
        <v>100000000</v>
      </c>
      <c r="T3059">
        <v>2010</v>
      </c>
      <c r="U3059">
        <v>6.8</v>
      </c>
      <c r="V3059" s="3">
        <f t="shared" si="169"/>
        <v>-18.442520999999999</v>
      </c>
      <c r="W3059" s="3"/>
    </row>
    <row r="3060" spans="1:23" x14ac:dyDescent="0.3">
      <c r="A3060" t="s">
        <v>9</v>
      </c>
      <c r="B3060" t="s">
        <v>408</v>
      </c>
      <c r="C3060">
        <v>103</v>
      </c>
      <c r="D3060">
        <v>7496522</v>
      </c>
      <c r="E3060" s="3">
        <f t="shared" si="167"/>
        <v>7.4965219999999997</v>
      </c>
      <c r="F3060" t="s">
        <v>205</v>
      </c>
      <c r="G3060" t="s">
        <v>1792</v>
      </c>
      <c r="H3060" t="s">
        <v>1796</v>
      </c>
      <c r="I3060" t="s">
        <v>1788</v>
      </c>
      <c r="N3060" t="s">
        <v>4856</v>
      </c>
      <c r="O3060" t="s">
        <v>12</v>
      </c>
      <c r="P3060" t="s">
        <v>13</v>
      </c>
      <c r="Q3060" t="s">
        <v>14</v>
      </c>
      <c r="R3060" s="3">
        <f t="shared" si="168"/>
        <v>26</v>
      </c>
      <c r="S3060">
        <v>26000000</v>
      </c>
      <c r="T3060">
        <v>2001</v>
      </c>
      <c r="U3060">
        <v>6.8</v>
      </c>
      <c r="V3060" s="3">
        <f t="shared" si="169"/>
        <v>-18.503478000000001</v>
      </c>
      <c r="W3060" s="3"/>
    </row>
    <row r="3061" spans="1:23" x14ac:dyDescent="0.3">
      <c r="A3061" t="s">
        <v>9</v>
      </c>
      <c r="B3061" t="s">
        <v>595</v>
      </c>
      <c r="C3061">
        <v>90</v>
      </c>
      <c r="D3061">
        <v>24430272</v>
      </c>
      <c r="E3061" s="3">
        <f t="shared" si="167"/>
        <v>24.430271999999999</v>
      </c>
      <c r="F3061" t="s">
        <v>205</v>
      </c>
      <c r="G3061" t="s">
        <v>1788</v>
      </c>
      <c r="N3061" t="s">
        <v>4857</v>
      </c>
      <c r="O3061" t="s">
        <v>12</v>
      </c>
      <c r="P3061" t="s">
        <v>13</v>
      </c>
      <c r="Q3061" t="s">
        <v>90</v>
      </c>
      <c r="R3061" s="3">
        <f t="shared" si="168"/>
        <v>43</v>
      </c>
      <c r="S3061">
        <v>43000000</v>
      </c>
      <c r="T3061">
        <v>2002</v>
      </c>
      <c r="U3061">
        <v>5.0999999999999996</v>
      </c>
      <c r="V3061" s="3">
        <f t="shared" si="169"/>
        <v>-18.569728000000001</v>
      </c>
      <c r="W3061" s="3"/>
    </row>
    <row r="3062" spans="1:23" x14ac:dyDescent="0.3">
      <c r="A3062" t="s">
        <v>9</v>
      </c>
      <c r="B3062" t="s">
        <v>251</v>
      </c>
      <c r="C3062">
        <v>104</v>
      </c>
      <c r="D3062">
        <v>21413502</v>
      </c>
      <c r="E3062" s="3">
        <f t="shared" si="167"/>
        <v>21.413502000000001</v>
      </c>
      <c r="F3062" t="s">
        <v>171</v>
      </c>
      <c r="G3062" t="s">
        <v>134</v>
      </c>
      <c r="H3062" t="s">
        <v>205</v>
      </c>
      <c r="I3062" t="s">
        <v>1792</v>
      </c>
      <c r="J3062" t="s">
        <v>1798</v>
      </c>
      <c r="K3062" t="s">
        <v>1796</v>
      </c>
      <c r="N3062" t="s">
        <v>4858</v>
      </c>
      <c r="O3062" t="s">
        <v>12</v>
      </c>
      <c r="P3062" t="s">
        <v>13</v>
      </c>
      <c r="Q3062" t="s">
        <v>90</v>
      </c>
      <c r="R3062" s="3">
        <f t="shared" si="168"/>
        <v>40</v>
      </c>
      <c r="S3062">
        <v>40000000</v>
      </c>
      <c r="T3062">
        <v>1990</v>
      </c>
      <c r="U3062">
        <v>6.3</v>
      </c>
      <c r="V3062" s="3">
        <f t="shared" si="169"/>
        <v>-18.586497999999999</v>
      </c>
      <c r="W3062" s="3"/>
    </row>
    <row r="3063" spans="1:23" x14ac:dyDescent="0.3">
      <c r="A3063" t="s">
        <v>9</v>
      </c>
      <c r="B3063" t="s">
        <v>377</v>
      </c>
      <c r="C3063">
        <v>100</v>
      </c>
      <c r="D3063">
        <v>24407944</v>
      </c>
      <c r="E3063" s="3">
        <f t="shared" si="167"/>
        <v>24.407944000000001</v>
      </c>
      <c r="F3063" t="s">
        <v>171</v>
      </c>
      <c r="G3063" t="s">
        <v>1792</v>
      </c>
      <c r="H3063" t="s">
        <v>1786</v>
      </c>
      <c r="I3063" t="s">
        <v>918</v>
      </c>
      <c r="N3063" t="s">
        <v>4859</v>
      </c>
      <c r="O3063" t="s">
        <v>12</v>
      </c>
      <c r="P3063" t="s">
        <v>49</v>
      </c>
      <c r="Q3063" t="s">
        <v>14</v>
      </c>
      <c r="R3063" s="3">
        <f t="shared" si="168"/>
        <v>43</v>
      </c>
      <c r="S3063">
        <v>43000000</v>
      </c>
      <c r="T3063">
        <v>2005</v>
      </c>
      <c r="U3063">
        <v>4.8</v>
      </c>
      <c r="V3063" s="3">
        <f t="shared" si="169"/>
        <v>-18.592055999999999</v>
      </c>
      <c r="W3063" s="3"/>
    </row>
    <row r="3064" spans="1:23" x14ac:dyDescent="0.3">
      <c r="A3064" t="s">
        <v>9</v>
      </c>
      <c r="B3064" t="s">
        <v>491</v>
      </c>
      <c r="C3064">
        <v>139</v>
      </c>
      <c r="D3064">
        <v>13303319</v>
      </c>
      <c r="E3064" s="3">
        <f t="shared" si="167"/>
        <v>13.303319</v>
      </c>
      <c r="F3064" t="s">
        <v>356</v>
      </c>
      <c r="G3064" t="s">
        <v>1786</v>
      </c>
      <c r="N3064" t="s">
        <v>4860</v>
      </c>
      <c r="O3064" t="s">
        <v>12</v>
      </c>
      <c r="P3064" t="s">
        <v>13</v>
      </c>
      <c r="Q3064" t="s">
        <v>14</v>
      </c>
      <c r="R3064" s="3">
        <f t="shared" si="168"/>
        <v>32</v>
      </c>
      <c r="S3064">
        <v>32000000</v>
      </c>
      <c r="T3064">
        <v>2011</v>
      </c>
      <c r="U3064">
        <v>6.7</v>
      </c>
      <c r="V3064" s="3">
        <f t="shared" si="169"/>
        <v>-18.696680999999998</v>
      </c>
      <c r="W3064" s="3"/>
    </row>
    <row r="3065" spans="1:23" x14ac:dyDescent="0.3">
      <c r="A3065" t="s">
        <v>9</v>
      </c>
      <c r="B3065" t="s">
        <v>792</v>
      </c>
      <c r="C3065">
        <v>110</v>
      </c>
      <c r="D3065">
        <v>16295774</v>
      </c>
      <c r="E3065" s="3">
        <f t="shared" si="167"/>
        <v>16.295774000000002</v>
      </c>
      <c r="F3065" t="s">
        <v>171</v>
      </c>
      <c r="G3065" t="s">
        <v>134</v>
      </c>
      <c r="H3065" t="s">
        <v>205</v>
      </c>
      <c r="I3065" t="s">
        <v>1788</v>
      </c>
      <c r="J3065" t="s">
        <v>1787</v>
      </c>
      <c r="N3065" t="s">
        <v>4861</v>
      </c>
      <c r="O3065" t="s">
        <v>12</v>
      </c>
      <c r="P3065" t="s">
        <v>13</v>
      </c>
      <c r="Q3065" t="s">
        <v>24</v>
      </c>
      <c r="R3065" s="3">
        <f t="shared" si="168"/>
        <v>35</v>
      </c>
      <c r="S3065">
        <v>35000000</v>
      </c>
      <c r="T3065">
        <v>1986</v>
      </c>
      <c r="U3065">
        <v>4.5999999999999996</v>
      </c>
      <c r="V3065" s="3">
        <f t="shared" si="169"/>
        <v>-18.704225999999998</v>
      </c>
      <c r="W3065" s="3"/>
    </row>
    <row r="3066" spans="1:23" x14ac:dyDescent="0.3">
      <c r="A3066" t="s">
        <v>9</v>
      </c>
      <c r="B3066" t="s">
        <v>408</v>
      </c>
      <c r="C3066">
        <v>98</v>
      </c>
      <c r="D3066">
        <v>3247816</v>
      </c>
      <c r="E3066" s="3">
        <f t="shared" si="167"/>
        <v>3.2478159999999998</v>
      </c>
      <c r="F3066" t="s">
        <v>205</v>
      </c>
      <c r="G3066" t="s">
        <v>356</v>
      </c>
      <c r="H3066" t="s">
        <v>1788</v>
      </c>
      <c r="N3066" t="s">
        <v>4862</v>
      </c>
      <c r="O3066" t="s">
        <v>12</v>
      </c>
      <c r="P3066" t="s">
        <v>13</v>
      </c>
      <c r="Q3066" t="s">
        <v>90</v>
      </c>
      <c r="R3066" s="3">
        <f t="shared" si="168"/>
        <v>22</v>
      </c>
      <c r="S3066">
        <v>22000000</v>
      </c>
      <c r="T3066">
        <v>2010</v>
      </c>
      <c r="U3066">
        <v>6.3</v>
      </c>
      <c r="V3066" s="3">
        <f t="shared" si="169"/>
        <v>-18.752184</v>
      </c>
      <c r="W3066" s="3"/>
    </row>
    <row r="3067" spans="1:23" x14ac:dyDescent="0.3">
      <c r="A3067" t="s">
        <v>111</v>
      </c>
      <c r="B3067" t="s">
        <v>170</v>
      </c>
      <c r="C3067">
        <v>143</v>
      </c>
      <c r="D3067">
        <v>51225796</v>
      </c>
      <c r="E3067" s="3">
        <f t="shared" si="167"/>
        <v>51.225796000000003</v>
      </c>
      <c r="F3067" t="s">
        <v>356</v>
      </c>
      <c r="G3067" t="s">
        <v>1791</v>
      </c>
      <c r="H3067" t="s">
        <v>1788</v>
      </c>
      <c r="I3067" t="s">
        <v>918</v>
      </c>
      <c r="N3067" t="s">
        <v>4863</v>
      </c>
      <c r="O3067" t="s">
        <v>12</v>
      </c>
      <c r="P3067" t="s">
        <v>17</v>
      </c>
      <c r="Q3067" t="s">
        <v>14</v>
      </c>
      <c r="R3067" s="3">
        <f t="shared" si="168"/>
        <v>70</v>
      </c>
      <c r="S3067">
        <v>70000000</v>
      </c>
      <c r="T3067">
        <v>2004</v>
      </c>
      <c r="U3067">
        <v>7.4</v>
      </c>
      <c r="V3067" s="3">
        <f t="shared" si="169"/>
        <v>-18.774203999999997</v>
      </c>
      <c r="W3067" s="3"/>
    </row>
    <row r="3068" spans="1:23" x14ac:dyDescent="0.3">
      <c r="A3068" t="s">
        <v>9</v>
      </c>
      <c r="B3068" t="s">
        <v>786</v>
      </c>
      <c r="C3068">
        <v>107</v>
      </c>
      <c r="D3068">
        <v>1190018</v>
      </c>
      <c r="E3068" s="3">
        <f t="shared" si="167"/>
        <v>1.190018</v>
      </c>
      <c r="F3068" t="s">
        <v>171</v>
      </c>
      <c r="G3068" t="s">
        <v>356</v>
      </c>
      <c r="H3068" t="s">
        <v>1787</v>
      </c>
      <c r="I3068" t="s">
        <v>918</v>
      </c>
      <c r="N3068" t="s">
        <v>4864</v>
      </c>
      <c r="O3068" t="s">
        <v>12</v>
      </c>
      <c r="P3068" t="s">
        <v>13</v>
      </c>
      <c r="Q3068" t="s">
        <v>90</v>
      </c>
      <c r="R3068" s="3">
        <f t="shared" si="168"/>
        <v>20</v>
      </c>
      <c r="S3068">
        <v>20000000</v>
      </c>
      <c r="T3068">
        <v>2002</v>
      </c>
      <c r="U3068">
        <v>7.5</v>
      </c>
      <c r="V3068" s="3">
        <f t="shared" si="169"/>
        <v>-18.809982000000002</v>
      </c>
      <c r="W3068" s="3"/>
    </row>
    <row r="3069" spans="1:23" x14ac:dyDescent="0.3">
      <c r="A3069" t="s">
        <v>9</v>
      </c>
      <c r="B3069" t="s">
        <v>693</v>
      </c>
      <c r="C3069">
        <v>107</v>
      </c>
      <c r="D3069">
        <v>1183354</v>
      </c>
      <c r="E3069" s="3">
        <f t="shared" si="167"/>
        <v>1.183354</v>
      </c>
      <c r="F3069" t="s">
        <v>171</v>
      </c>
      <c r="G3069" t="s">
        <v>205</v>
      </c>
      <c r="H3069" t="s">
        <v>1792</v>
      </c>
      <c r="I3069" t="s">
        <v>1786</v>
      </c>
      <c r="J3069" t="s">
        <v>620</v>
      </c>
      <c r="K3069" t="s">
        <v>1796</v>
      </c>
      <c r="L3069" t="s">
        <v>1787</v>
      </c>
      <c r="M3069" t="s">
        <v>918</v>
      </c>
      <c r="N3069" t="s">
        <v>4865</v>
      </c>
      <c r="O3069" t="s">
        <v>12</v>
      </c>
      <c r="P3069" t="s">
        <v>13</v>
      </c>
      <c r="Q3069" t="s">
        <v>14</v>
      </c>
      <c r="R3069" s="3">
        <f t="shared" si="168"/>
        <v>20</v>
      </c>
      <c r="S3069">
        <v>20000000</v>
      </c>
      <c r="T3069">
        <v>2010</v>
      </c>
      <c r="U3069">
        <v>5.0999999999999996</v>
      </c>
      <c r="V3069" s="3">
        <f t="shared" si="169"/>
        <v>-18.816645999999999</v>
      </c>
      <c r="W3069" s="3"/>
    </row>
    <row r="3070" spans="1:23" x14ac:dyDescent="0.3">
      <c r="A3070" t="s">
        <v>9</v>
      </c>
      <c r="B3070" t="s">
        <v>641</v>
      </c>
      <c r="C3070">
        <v>84</v>
      </c>
      <c r="D3070">
        <v>21176322</v>
      </c>
      <c r="E3070" s="3">
        <f t="shared" si="167"/>
        <v>21.176321999999999</v>
      </c>
      <c r="F3070" t="s">
        <v>171</v>
      </c>
      <c r="G3070" t="s">
        <v>205</v>
      </c>
      <c r="H3070" t="s">
        <v>1792</v>
      </c>
      <c r="N3070" t="s">
        <v>4866</v>
      </c>
      <c r="O3070" t="s">
        <v>12</v>
      </c>
      <c r="P3070" t="s">
        <v>13</v>
      </c>
      <c r="Q3070" t="s">
        <v>14</v>
      </c>
      <c r="R3070" s="3">
        <f t="shared" si="168"/>
        <v>40</v>
      </c>
      <c r="S3070">
        <v>40000000</v>
      </c>
      <c r="T3070">
        <v>2004</v>
      </c>
      <c r="U3070">
        <v>4</v>
      </c>
      <c r="V3070" s="3">
        <f t="shared" si="169"/>
        <v>-18.823678000000001</v>
      </c>
      <c r="W3070" s="3"/>
    </row>
    <row r="3071" spans="1:23" x14ac:dyDescent="0.3">
      <c r="A3071" t="s">
        <v>9</v>
      </c>
      <c r="B3071" t="s">
        <v>248</v>
      </c>
      <c r="C3071">
        <v>107</v>
      </c>
      <c r="D3071">
        <v>71148699</v>
      </c>
      <c r="E3071" s="3">
        <f t="shared" si="167"/>
        <v>71.148698999999993</v>
      </c>
      <c r="F3071" t="s">
        <v>134</v>
      </c>
      <c r="G3071" t="s">
        <v>1789</v>
      </c>
      <c r="H3071" t="s">
        <v>1786</v>
      </c>
      <c r="N3071" t="s">
        <v>4867</v>
      </c>
      <c r="O3071" t="s">
        <v>12</v>
      </c>
      <c r="P3071" t="s">
        <v>13</v>
      </c>
      <c r="Q3071" t="s">
        <v>24</v>
      </c>
      <c r="R3071" s="3">
        <f t="shared" si="168"/>
        <v>90</v>
      </c>
      <c r="S3071">
        <v>90000000</v>
      </c>
      <c r="T3071">
        <v>2008</v>
      </c>
      <c r="U3071">
        <v>6.6</v>
      </c>
      <c r="V3071" s="3">
        <f t="shared" si="169"/>
        <v>-18.851301000000007</v>
      </c>
      <c r="W3071" s="3"/>
    </row>
    <row r="3072" spans="1:23" x14ac:dyDescent="0.3">
      <c r="A3072" t="s">
        <v>9</v>
      </c>
      <c r="B3072" t="s">
        <v>609</v>
      </c>
      <c r="C3072">
        <v>108</v>
      </c>
      <c r="D3072">
        <v>22108977</v>
      </c>
      <c r="E3072" s="3">
        <f t="shared" si="167"/>
        <v>22.108976999999999</v>
      </c>
      <c r="F3072" t="s">
        <v>171</v>
      </c>
      <c r="G3072" t="s">
        <v>205</v>
      </c>
      <c r="H3072" t="s">
        <v>1786</v>
      </c>
      <c r="N3072" t="s">
        <v>4868</v>
      </c>
      <c r="O3072" t="s">
        <v>12</v>
      </c>
      <c r="P3072" t="s">
        <v>397</v>
      </c>
      <c r="Q3072" t="s">
        <v>14</v>
      </c>
      <c r="R3072" s="3">
        <f t="shared" si="168"/>
        <v>41</v>
      </c>
      <c r="S3072">
        <v>41000000</v>
      </c>
      <c r="T3072">
        <v>2003</v>
      </c>
      <c r="U3072">
        <v>5.2</v>
      </c>
      <c r="V3072" s="3">
        <f t="shared" si="169"/>
        <v>-18.891023000000001</v>
      </c>
      <c r="W3072" s="3"/>
    </row>
    <row r="3073" spans="1:23" x14ac:dyDescent="0.3">
      <c r="A3073" t="s">
        <v>9</v>
      </c>
      <c r="B3073" t="s">
        <v>1180</v>
      </c>
      <c r="C3073">
        <v>90</v>
      </c>
      <c r="D3073">
        <v>5108820</v>
      </c>
      <c r="E3073" s="3">
        <f t="shared" si="167"/>
        <v>5.1088199999999997</v>
      </c>
      <c r="F3073" t="s">
        <v>356</v>
      </c>
      <c r="G3073" t="s">
        <v>1796</v>
      </c>
      <c r="H3073" t="s">
        <v>918</v>
      </c>
      <c r="N3073" t="s">
        <v>4869</v>
      </c>
      <c r="O3073" t="s">
        <v>12</v>
      </c>
      <c r="P3073" t="s">
        <v>13</v>
      </c>
      <c r="Q3073" t="s">
        <v>90</v>
      </c>
      <c r="R3073" s="3">
        <f t="shared" si="168"/>
        <v>24</v>
      </c>
      <c r="S3073">
        <v>24000000</v>
      </c>
      <c r="T3073">
        <v>2000</v>
      </c>
      <c r="U3073">
        <v>5.9</v>
      </c>
      <c r="V3073" s="3">
        <f t="shared" si="169"/>
        <v>-18.891179999999999</v>
      </c>
      <c r="W3073" s="3"/>
    </row>
    <row r="3074" spans="1:23" x14ac:dyDescent="0.3">
      <c r="A3074" t="s">
        <v>9</v>
      </c>
      <c r="B3074" t="s">
        <v>726</v>
      </c>
      <c r="C3074">
        <v>101</v>
      </c>
      <c r="D3074">
        <v>15081783</v>
      </c>
      <c r="E3074" s="3">
        <f t="shared" ref="E3074:E3137" si="170">D3074/1000000</f>
        <v>15.081783</v>
      </c>
      <c r="F3074" t="s">
        <v>134</v>
      </c>
      <c r="G3074" t="s">
        <v>1790</v>
      </c>
      <c r="H3074" t="s">
        <v>1789</v>
      </c>
      <c r="I3074" t="s">
        <v>1786</v>
      </c>
      <c r="N3074" t="s">
        <v>4870</v>
      </c>
      <c r="O3074" t="s">
        <v>99</v>
      </c>
      <c r="P3074" t="s">
        <v>100</v>
      </c>
      <c r="Q3074" t="s">
        <v>52</v>
      </c>
      <c r="R3074" s="3">
        <f t="shared" ref="R3074:R3137" si="171">S3074/1000000</f>
        <v>34</v>
      </c>
      <c r="S3074">
        <v>34000000</v>
      </c>
      <c r="T3074">
        <v>2008</v>
      </c>
      <c r="U3074">
        <v>7.7</v>
      </c>
      <c r="V3074" s="3">
        <f t="shared" ref="V3074:V3137" si="172">E3074-R3074</f>
        <v>-18.918216999999999</v>
      </c>
      <c r="W3074" s="3"/>
    </row>
    <row r="3075" spans="1:23" x14ac:dyDescent="0.3">
      <c r="A3075" t="s">
        <v>9</v>
      </c>
      <c r="B3075" t="s">
        <v>1011</v>
      </c>
      <c r="C3075">
        <v>100</v>
      </c>
      <c r="D3075">
        <v>12561</v>
      </c>
      <c r="E3075" s="3">
        <f t="shared" si="170"/>
        <v>1.2560999999999999E-2</v>
      </c>
      <c r="F3075" t="s">
        <v>205</v>
      </c>
      <c r="G3075" t="s">
        <v>1788</v>
      </c>
      <c r="N3075" t="s">
        <v>4871</v>
      </c>
      <c r="O3075" t="s">
        <v>12</v>
      </c>
      <c r="P3075" t="s">
        <v>13</v>
      </c>
      <c r="Q3075" t="s">
        <v>24</v>
      </c>
      <c r="R3075" s="3">
        <f t="shared" si="171"/>
        <v>19</v>
      </c>
      <c r="S3075">
        <v>19000000</v>
      </c>
      <c r="T3075">
        <v>2010</v>
      </c>
      <c r="U3075">
        <v>6.4</v>
      </c>
      <c r="V3075" s="3">
        <f t="shared" si="172"/>
        <v>-18.987438999999998</v>
      </c>
      <c r="W3075" s="3"/>
    </row>
    <row r="3076" spans="1:23" x14ac:dyDescent="0.3">
      <c r="A3076" t="s">
        <v>9</v>
      </c>
      <c r="B3076" t="s">
        <v>537</v>
      </c>
      <c r="C3076">
        <v>87</v>
      </c>
      <c r="D3076">
        <v>20999103</v>
      </c>
      <c r="E3076" s="3">
        <f t="shared" si="170"/>
        <v>20.999103000000002</v>
      </c>
      <c r="F3076" t="s">
        <v>134</v>
      </c>
      <c r="G3076" t="s">
        <v>1790</v>
      </c>
      <c r="H3076" t="s">
        <v>205</v>
      </c>
      <c r="I3076" t="s">
        <v>1792</v>
      </c>
      <c r="J3076" t="s">
        <v>1789</v>
      </c>
      <c r="N3076" t="s">
        <v>4872</v>
      </c>
      <c r="O3076" t="s">
        <v>12</v>
      </c>
      <c r="P3076" t="s">
        <v>13</v>
      </c>
      <c r="Q3076" t="s">
        <v>24</v>
      </c>
      <c r="R3076" s="3">
        <f t="shared" si="171"/>
        <v>40</v>
      </c>
      <c r="S3076">
        <v>40000000</v>
      </c>
      <c r="T3076">
        <v>2009</v>
      </c>
      <c r="U3076">
        <v>7.8</v>
      </c>
      <c r="V3076" s="3">
        <f t="shared" si="172"/>
        <v>-19.000896999999998</v>
      </c>
      <c r="W3076" s="3"/>
    </row>
    <row r="3077" spans="1:23" x14ac:dyDescent="0.3">
      <c r="A3077" t="s">
        <v>9</v>
      </c>
      <c r="B3077" t="s">
        <v>574</v>
      </c>
      <c r="C3077">
        <v>109</v>
      </c>
      <c r="D3077">
        <v>10965209</v>
      </c>
      <c r="E3077" s="3">
        <f t="shared" si="170"/>
        <v>10.965209</v>
      </c>
      <c r="F3077" t="s">
        <v>171</v>
      </c>
      <c r="G3077" t="s">
        <v>1792</v>
      </c>
      <c r="H3077" t="s">
        <v>356</v>
      </c>
      <c r="I3077" t="s">
        <v>918</v>
      </c>
      <c r="N3077" t="s">
        <v>4873</v>
      </c>
      <c r="O3077" t="s">
        <v>12</v>
      </c>
      <c r="P3077" t="s">
        <v>13</v>
      </c>
      <c r="Q3077" t="s">
        <v>14</v>
      </c>
      <c r="R3077" s="3">
        <f t="shared" si="171"/>
        <v>30</v>
      </c>
      <c r="S3077">
        <v>30000000</v>
      </c>
      <c r="T3077">
        <v>2001</v>
      </c>
      <c r="U3077">
        <v>6.1</v>
      </c>
      <c r="V3077" s="3">
        <f t="shared" si="172"/>
        <v>-19.034790999999998</v>
      </c>
      <c r="W3077" s="3"/>
    </row>
    <row r="3078" spans="1:23" x14ac:dyDescent="0.3">
      <c r="A3078" t="s">
        <v>9</v>
      </c>
      <c r="B3078" t="s">
        <v>929</v>
      </c>
      <c r="C3078">
        <v>92</v>
      </c>
      <c r="D3078">
        <v>2963012</v>
      </c>
      <c r="E3078" s="3">
        <f t="shared" si="170"/>
        <v>2.963012</v>
      </c>
      <c r="F3078" t="s">
        <v>356</v>
      </c>
      <c r="G3078" t="s">
        <v>1796</v>
      </c>
      <c r="H3078" t="s">
        <v>918</v>
      </c>
      <c r="N3078" t="s">
        <v>4874</v>
      </c>
      <c r="O3078" t="s">
        <v>12</v>
      </c>
      <c r="P3078" t="s">
        <v>17</v>
      </c>
      <c r="Q3078" t="s">
        <v>90</v>
      </c>
      <c r="R3078" s="3">
        <f t="shared" si="171"/>
        <v>22</v>
      </c>
      <c r="S3078">
        <v>22000000</v>
      </c>
      <c r="T3078">
        <v>2014</v>
      </c>
      <c r="U3078">
        <v>6.3</v>
      </c>
      <c r="V3078" s="3">
        <f t="shared" si="172"/>
        <v>-19.036988000000001</v>
      </c>
      <c r="W3078" s="3"/>
    </row>
    <row r="3079" spans="1:23" x14ac:dyDescent="0.3">
      <c r="A3079" t="s">
        <v>9</v>
      </c>
      <c r="B3079" t="s">
        <v>737</v>
      </c>
      <c r="C3079">
        <v>113</v>
      </c>
      <c r="D3079">
        <v>10955425</v>
      </c>
      <c r="E3079" s="3">
        <f t="shared" si="170"/>
        <v>10.955425</v>
      </c>
      <c r="F3079" t="s">
        <v>171</v>
      </c>
      <c r="G3079" t="s">
        <v>1787</v>
      </c>
      <c r="H3079" t="s">
        <v>918</v>
      </c>
      <c r="N3079" t="s">
        <v>4875</v>
      </c>
      <c r="O3079" t="s">
        <v>12</v>
      </c>
      <c r="P3079" t="s">
        <v>17</v>
      </c>
      <c r="Q3079" t="s">
        <v>90</v>
      </c>
      <c r="R3079" s="3">
        <f t="shared" si="171"/>
        <v>30</v>
      </c>
      <c r="S3079">
        <v>30000000</v>
      </c>
      <c r="T3079">
        <v>2008</v>
      </c>
      <c r="U3079">
        <v>6</v>
      </c>
      <c r="V3079" s="3">
        <f t="shared" si="172"/>
        <v>-19.044575000000002</v>
      </c>
      <c r="W3079" s="3"/>
    </row>
    <row r="3080" spans="1:23" x14ac:dyDescent="0.3">
      <c r="A3080" t="s">
        <v>9</v>
      </c>
      <c r="B3080" t="s">
        <v>487</v>
      </c>
      <c r="C3080">
        <v>89</v>
      </c>
      <c r="D3080">
        <v>20916309</v>
      </c>
      <c r="E3080" s="3">
        <f t="shared" si="170"/>
        <v>20.916308999999998</v>
      </c>
      <c r="F3080" t="s">
        <v>205</v>
      </c>
      <c r="G3080" t="s">
        <v>1789</v>
      </c>
      <c r="H3080" t="s">
        <v>1786</v>
      </c>
      <c r="N3080" t="s">
        <v>4876</v>
      </c>
      <c r="O3080" t="s">
        <v>12</v>
      </c>
      <c r="P3080" t="s">
        <v>13</v>
      </c>
      <c r="Q3080" t="s">
        <v>24</v>
      </c>
      <c r="R3080" s="3">
        <f t="shared" si="171"/>
        <v>40</v>
      </c>
      <c r="S3080">
        <v>40000000</v>
      </c>
      <c r="T3080">
        <v>2009</v>
      </c>
      <c r="U3080">
        <v>4.9000000000000004</v>
      </c>
      <c r="V3080" s="3">
        <f t="shared" si="172"/>
        <v>-19.083691000000002</v>
      </c>
      <c r="W3080" s="3"/>
    </row>
    <row r="3081" spans="1:23" x14ac:dyDescent="0.3">
      <c r="A3081" t="s">
        <v>9</v>
      </c>
      <c r="B3081" t="s">
        <v>241</v>
      </c>
      <c r="C3081">
        <v>119</v>
      </c>
      <c r="D3081">
        <v>8888143</v>
      </c>
      <c r="E3081" s="3">
        <f t="shared" si="170"/>
        <v>8.8881429999999995</v>
      </c>
      <c r="F3081" t="s">
        <v>205</v>
      </c>
      <c r="G3081" t="s">
        <v>356</v>
      </c>
      <c r="H3081" t="s">
        <v>1797</v>
      </c>
      <c r="N3081" t="s">
        <v>4877</v>
      </c>
      <c r="O3081" t="s">
        <v>12</v>
      </c>
      <c r="P3081" t="s">
        <v>49</v>
      </c>
      <c r="Q3081" t="s">
        <v>90</v>
      </c>
      <c r="R3081" s="3">
        <f t="shared" si="171"/>
        <v>28</v>
      </c>
      <c r="S3081">
        <v>28000000</v>
      </c>
      <c r="T3081">
        <v>1999</v>
      </c>
      <c r="U3081">
        <v>6.7</v>
      </c>
      <c r="V3081" s="3">
        <f t="shared" si="172"/>
        <v>-19.111857000000001</v>
      </c>
      <c r="W3081" s="3"/>
    </row>
    <row r="3082" spans="1:23" x14ac:dyDescent="0.3">
      <c r="A3082" t="s">
        <v>9</v>
      </c>
      <c r="B3082" t="s">
        <v>804</v>
      </c>
      <c r="C3082">
        <v>118</v>
      </c>
      <c r="D3082">
        <v>10880926</v>
      </c>
      <c r="E3082" s="3">
        <f t="shared" si="170"/>
        <v>10.880926000000001</v>
      </c>
      <c r="F3082" t="s">
        <v>171</v>
      </c>
      <c r="G3082" t="s">
        <v>1792</v>
      </c>
      <c r="H3082" t="s">
        <v>356</v>
      </c>
      <c r="I3082" t="s">
        <v>918</v>
      </c>
      <c r="N3082" t="s">
        <v>4878</v>
      </c>
      <c r="O3082" t="s">
        <v>12</v>
      </c>
      <c r="P3082" t="s">
        <v>13</v>
      </c>
      <c r="Q3082" t="s">
        <v>90</v>
      </c>
      <c r="R3082" s="3">
        <f t="shared" si="171"/>
        <v>30</v>
      </c>
      <c r="S3082">
        <v>30000000</v>
      </c>
      <c r="T3082">
        <v>2013</v>
      </c>
      <c r="U3082">
        <v>6.5</v>
      </c>
      <c r="V3082" s="3">
        <f t="shared" si="172"/>
        <v>-19.119073999999998</v>
      </c>
      <c r="W3082" s="3"/>
    </row>
    <row r="3083" spans="1:23" x14ac:dyDescent="0.3">
      <c r="A3083" t="s">
        <v>9</v>
      </c>
      <c r="B3083" t="s">
        <v>755</v>
      </c>
      <c r="C3083">
        <v>106</v>
      </c>
      <c r="D3083">
        <v>11854694</v>
      </c>
      <c r="E3083" s="3">
        <f t="shared" si="170"/>
        <v>11.854694</v>
      </c>
      <c r="F3083" t="s">
        <v>356</v>
      </c>
      <c r="N3083" t="s">
        <v>4879</v>
      </c>
      <c r="O3083" t="s">
        <v>12</v>
      </c>
      <c r="P3083" t="s">
        <v>13</v>
      </c>
      <c r="Q3083" t="s">
        <v>24</v>
      </c>
      <c r="R3083" s="3">
        <f t="shared" si="171"/>
        <v>31</v>
      </c>
      <c r="S3083">
        <v>31000000</v>
      </c>
      <c r="T3083">
        <v>2010</v>
      </c>
      <c r="U3083">
        <v>6.5</v>
      </c>
      <c r="V3083" s="3">
        <f t="shared" si="172"/>
        <v>-19.145305999999998</v>
      </c>
      <c r="W3083" s="3"/>
    </row>
    <row r="3084" spans="1:23" x14ac:dyDescent="0.3">
      <c r="A3084" t="s">
        <v>9</v>
      </c>
      <c r="B3084" t="s">
        <v>726</v>
      </c>
      <c r="C3084">
        <v>119</v>
      </c>
      <c r="D3084">
        <v>4710455</v>
      </c>
      <c r="E3084" s="3">
        <f t="shared" si="170"/>
        <v>4.7104549999999996</v>
      </c>
      <c r="F3084" t="s">
        <v>134</v>
      </c>
      <c r="G3084" t="s">
        <v>1790</v>
      </c>
      <c r="H3084" t="s">
        <v>1789</v>
      </c>
      <c r="I3084" t="s">
        <v>1786</v>
      </c>
      <c r="N3084" t="s">
        <v>4880</v>
      </c>
      <c r="O3084" t="s">
        <v>99</v>
      </c>
      <c r="P3084" t="s">
        <v>100</v>
      </c>
      <c r="Q3084" t="s">
        <v>24</v>
      </c>
      <c r="R3084" s="3">
        <f t="shared" si="171"/>
        <v>24</v>
      </c>
      <c r="S3084">
        <v>24000000</v>
      </c>
      <c r="T3084">
        <v>2004</v>
      </c>
      <c r="U3084">
        <v>8.1999999999999993</v>
      </c>
      <c r="V3084" s="3">
        <f t="shared" si="172"/>
        <v>-19.289545</v>
      </c>
      <c r="W3084" s="3"/>
    </row>
    <row r="3085" spans="1:23" x14ac:dyDescent="0.3">
      <c r="A3085" t="s">
        <v>9</v>
      </c>
      <c r="B3085" t="s">
        <v>384</v>
      </c>
      <c r="C3085">
        <v>141</v>
      </c>
      <c r="D3085">
        <v>35707327</v>
      </c>
      <c r="E3085" s="3">
        <f t="shared" si="170"/>
        <v>35.707326999999999</v>
      </c>
      <c r="F3085" t="s">
        <v>1792</v>
      </c>
      <c r="G3085" t="s">
        <v>356</v>
      </c>
      <c r="H3085" t="s">
        <v>1796</v>
      </c>
      <c r="I3085" t="s">
        <v>918</v>
      </c>
      <c r="N3085" t="s">
        <v>4881</v>
      </c>
      <c r="O3085" t="s">
        <v>12</v>
      </c>
      <c r="P3085" t="s">
        <v>13</v>
      </c>
      <c r="Q3085" t="s">
        <v>90</v>
      </c>
      <c r="R3085" s="3">
        <f t="shared" si="171"/>
        <v>55</v>
      </c>
      <c r="S3085">
        <v>55000000</v>
      </c>
      <c r="T3085">
        <v>2008</v>
      </c>
      <c r="U3085">
        <v>7.8</v>
      </c>
      <c r="V3085" s="3">
        <f t="shared" si="172"/>
        <v>-19.292673000000001</v>
      </c>
      <c r="W3085" s="3"/>
    </row>
    <row r="3086" spans="1:23" x14ac:dyDescent="0.3">
      <c r="A3086" t="s">
        <v>9</v>
      </c>
      <c r="B3086" t="s">
        <v>59</v>
      </c>
      <c r="C3086">
        <v>107</v>
      </c>
      <c r="D3086">
        <v>100685880</v>
      </c>
      <c r="E3086" s="3">
        <f t="shared" si="170"/>
        <v>100.68588</v>
      </c>
      <c r="F3086" t="s">
        <v>171</v>
      </c>
      <c r="G3086" t="s">
        <v>134</v>
      </c>
      <c r="H3086" t="s">
        <v>205</v>
      </c>
      <c r="I3086" t="s">
        <v>1792</v>
      </c>
      <c r="N3086" t="s">
        <v>4882</v>
      </c>
      <c r="O3086" t="s">
        <v>12</v>
      </c>
      <c r="P3086" t="s">
        <v>13</v>
      </c>
      <c r="Q3086" t="s">
        <v>14</v>
      </c>
      <c r="R3086" s="3">
        <f t="shared" si="171"/>
        <v>120</v>
      </c>
      <c r="S3086">
        <v>120000000</v>
      </c>
      <c r="T3086">
        <v>2003</v>
      </c>
      <c r="U3086">
        <v>4.8</v>
      </c>
      <c r="V3086" s="3">
        <f t="shared" si="172"/>
        <v>-19.314120000000003</v>
      </c>
      <c r="W3086" s="3"/>
    </row>
    <row r="3087" spans="1:23" x14ac:dyDescent="0.3">
      <c r="A3087" t="s">
        <v>9</v>
      </c>
      <c r="B3087" t="s">
        <v>893</v>
      </c>
      <c r="C3087">
        <v>95</v>
      </c>
      <c r="D3087">
        <v>5654777</v>
      </c>
      <c r="E3087" s="3">
        <f t="shared" si="170"/>
        <v>5.6547770000000002</v>
      </c>
      <c r="F3087" t="s">
        <v>171</v>
      </c>
      <c r="G3087" t="s">
        <v>205</v>
      </c>
      <c r="H3087" t="s">
        <v>1792</v>
      </c>
      <c r="I3087" t="s">
        <v>356</v>
      </c>
      <c r="J3087" t="s">
        <v>918</v>
      </c>
      <c r="N3087" t="s">
        <v>4883</v>
      </c>
      <c r="O3087" t="s">
        <v>12</v>
      </c>
      <c r="P3087" t="s">
        <v>13</v>
      </c>
      <c r="Q3087" t="s">
        <v>14</v>
      </c>
      <c r="R3087" s="3">
        <f t="shared" si="171"/>
        <v>25</v>
      </c>
      <c r="S3087">
        <v>25000000</v>
      </c>
      <c r="T3087">
        <v>2005</v>
      </c>
      <c r="U3087">
        <v>4.0999999999999996</v>
      </c>
      <c r="V3087" s="3">
        <f t="shared" si="172"/>
        <v>-19.345223000000001</v>
      </c>
      <c r="W3087" s="3"/>
    </row>
    <row r="3088" spans="1:23" x14ac:dyDescent="0.3">
      <c r="A3088" t="s">
        <v>9</v>
      </c>
      <c r="B3088" t="s">
        <v>394</v>
      </c>
      <c r="C3088">
        <v>133</v>
      </c>
      <c r="D3088">
        <v>18653746</v>
      </c>
      <c r="E3088" s="3">
        <f t="shared" si="170"/>
        <v>18.653746000000002</v>
      </c>
      <c r="F3088" t="s">
        <v>1796</v>
      </c>
      <c r="G3088" t="s">
        <v>918</v>
      </c>
      <c r="N3088" t="s">
        <v>4884</v>
      </c>
      <c r="O3088" t="s">
        <v>12</v>
      </c>
      <c r="P3088" t="s">
        <v>374</v>
      </c>
      <c r="Q3088" t="s">
        <v>90</v>
      </c>
      <c r="R3088" s="3">
        <f t="shared" si="171"/>
        <v>38</v>
      </c>
      <c r="S3088">
        <v>38000000</v>
      </c>
      <c r="T3088">
        <v>1999</v>
      </c>
      <c r="U3088">
        <v>6.7</v>
      </c>
      <c r="V3088" s="3">
        <f t="shared" si="172"/>
        <v>-19.346253999999998</v>
      </c>
      <c r="W3088" s="3"/>
    </row>
    <row r="3089" spans="1:23" x14ac:dyDescent="0.3">
      <c r="A3089" t="s">
        <v>9</v>
      </c>
      <c r="B3089" t="s">
        <v>169</v>
      </c>
      <c r="C3089">
        <v>125</v>
      </c>
      <c r="D3089">
        <v>40559930</v>
      </c>
      <c r="E3089" s="3">
        <f t="shared" si="170"/>
        <v>40.559930000000001</v>
      </c>
      <c r="F3089" t="s">
        <v>205</v>
      </c>
      <c r="G3089" t="s">
        <v>1792</v>
      </c>
      <c r="H3089" t="s">
        <v>1788</v>
      </c>
      <c r="I3089" t="s">
        <v>918</v>
      </c>
      <c r="N3089" t="s">
        <v>4885</v>
      </c>
      <c r="O3089" t="s">
        <v>12</v>
      </c>
      <c r="P3089" t="s">
        <v>13</v>
      </c>
      <c r="Q3089" t="s">
        <v>14</v>
      </c>
      <c r="R3089" s="3">
        <f t="shared" si="171"/>
        <v>60</v>
      </c>
      <c r="S3089">
        <v>60000000</v>
      </c>
      <c r="T3089">
        <v>2009</v>
      </c>
      <c r="U3089">
        <v>6.2</v>
      </c>
      <c r="V3089" s="3">
        <f t="shared" si="172"/>
        <v>-19.440069999999999</v>
      </c>
      <c r="W3089" s="3"/>
    </row>
    <row r="3090" spans="1:23" x14ac:dyDescent="0.3">
      <c r="A3090" t="s">
        <v>9</v>
      </c>
      <c r="B3090" t="s">
        <v>753</v>
      </c>
      <c r="C3090">
        <v>95</v>
      </c>
      <c r="D3090">
        <v>5516708</v>
      </c>
      <c r="E3090" s="3">
        <f t="shared" si="170"/>
        <v>5.5167080000000004</v>
      </c>
      <c r="F3090" t="s">
        <v>205</v>
      </c>
      <c r="G3090" t="s">
        <v>1788</v>
      </c>
      <c r="N3090" t="s">
        <v>4886</v>
      </c>
      <c r="O3090" t="s">
        <v>12</v>
      </c>
      <c r="P3090" t="s">
        <v>13</v>
      </c>
      <c r="Q3090" t="s">
        <v>90</v>
      </c>
      <c r="R3090" s="3">
        <f t="shared" si="171"/>
        <v>25</v>
      </c>
      <c r="S3090">
        <v>25000000</v>
      </c>
      <c r="T3090">
        <v>2001</v>
      </c>
      <c r="U3090">
        <v>4.9000000000000004</v>
      </c>
      <c r="V3090" s="3">
        <f t="shared" si="172"/>
        <v>-19.483291999999999</v>
      </c>
      <c r="W3090" s="3"/>
    </row>
    <row r="3091" spans="1:23" x14ac:dyDescent="0.3">
      <c r="A3091" t="s">
        <v>9</v>
      </c>
      <c r="B3091" t="s">
        <v>305</v>
      </c>
      <c r="C3091">
        <v>74</v>
      </c>
      <c r="D3091">
        <v>60507228</v>
      </c>
      <c r="E3091" s="3">
        <f t="shared" si="170"/>
        <v>60.507227999999998</v>
      </c>
      <c r="F3091" t="s">
        <v>1790</v>
      </c>
      <c r="G3091" t="s">
        <v>1789</v>
      </c>
      <c r="H3091" t="s">
        <v>1786</v>
      </c>
      <c r="I3091" t="s">
        <v>1798</v>
      </c>
      <c r="N3091" t="s">
        <v>4887</v>
      </c>
      <c r="O3091" t="s">
        <v>12</v>
      </c>
      <c r="P3091" t="s">
        <v>13</v>
      </c>
      <c r="Q3091" t="s">
        <v>52</v>
      </c>
      <c r="R3091" s="3">
        <f t="shared" si="171"/>
        <v>80</v>
      </c>
      <c r="S3091">
        <v>80000000</v>
      </c>
      <c r="T3091">
        <v>1999</v>
      </c>
      <c r="U3091">
        <v>7.3</v>
      </c>
      <c r="V3091" s="3">
        <f t="shared" si="172"/>
        <v>-19.492772000000002</v>
      </c>
      <c r="W3091" s="3"/>
    </row>
    <row r="3092" spans="1:23" x14ac:dyDescent="0.3">
      <c r="A3092" t="s">
        <v>9</v>
      </c>
      <c r="B3092" t="s">
        <v>834</v>
      </c>
      <c r="C3092">
        <v>106</v>
      </c>
      <c r="D3092">
        <v>7486906</v>
      </c>
      <c r="E3092" s="3">
        <f t="shared" si="170"/>
        <v>7.4869060000000003</v>
      </c>
      <c r="F3092" t="s">
        <v>205</v>
      </c>
      <c r="G3092" t="s">
        <v>356</v>
      </c>
      <c r="H3092" t="s">
        <v>1789</v>
      </c>
      <c r="N3092" t="s">
        <v>4888</v>
      </c>
      <c r="O3092" t="s">
        <v>12</v>
      </c>
      <c r="P3092" t="s">
        <v>13</v>
      </c>
      <c r="Q3092" t="s">
        <v>24</v>
      </c>
      <c r="R3092" s="3">
        <f t="shared" si="171"/>
        <v>27</v>
      </c>
      <c r="S3092">
        <v>27000000</v>
      </c>
      <c r="T3092">
        <v>2007</v>
      </c>
      <c r="U3092">
        <v>6.8</v>
      </c>
      <c r="V3092" s="3">
        <f t="shared" si="172"/>
        <v>-19.513093999999999</v>
      </c>
      <c r="W3092" s="3"/>
    </row>
    <row r="3093" spans="1:23" x14ac:dyDescent="0.3">
      <c r="A3093" t="s">
        <v>9</v>
      </c>
      <c r="B3093" t="s">
        <v>921</v>
      </c>
      <c r="C3093">
        <v>184</v>
      </c>
      <c r="D3093">
        <v>476270</v>
      </c>
      <c r="E3093" s="3">
        <f t="shared" si="170"/>
        <v>0.47627000000000003</v>
      </c>
      <c r="F3093" t="s">
        <v>171</v>
      </c>
      <c r="G3093" t="s">
        <v>1793</v>
      </c>
      <c r="H3093" t="s">
        <v>1792</v>
      </c>
      <c r="I3093" t="s">
        <v>356</v>
      </c>
      <c r="N3093" t="s">
        <v>4889</v>
      </c>
      <c r="O3093" t="s">
        <v>811</v>
      </c>
      <c r="P3093" t="s">
        <v>113</v>
      </c>
      <c r="Q3093" t="s">
        <v>90</v>
      </c>
      <c r="R3093" s="3">
        <f t="shared" si="171"/>
        <v>20</v>
      </c>
      <c r="S3093">
        <v>20000000</v>
      </c>
      <c r="T3093">
        <v>2008</v>
      </c>
      <c r="U3093">
        <v>7.4</v>
      </c>
      <c r="V3093" s="3">
        <f t="shared" si="172"/>
        <v>-19.52373</v>
      </c>
      <c r="W3093" s="3"/>
    </row>
    <row r="3094" spans="1:23" x14ac:dyDescent="0.3">
      <c r="A3094" t="s">
        <v>9</v>
      </c>
      <c r="B3094" t="s">
        <v>536</v>
      </c>
      <c r="C3094">
        <v>98</v>
      </c>
      <c r="D3094">
        <v>8434601</v>
      </c>
      <c r="E3094" s="3">
        <f t="shared" si="170"/>
        <v>8.4346010000000007</v>
      </c>
      <c r="F3094" t="s">
        <v>171</v>
      </c>
      <c r="G3094" t="s">
        <v>620</v>
      </c>
      <c r="H3094" t="s">
        <v>1787</v>
      </c>
      <c r="N3094" t="s">
        <v>4890</v>
      </c>
      <c r="O3094" t="s">
        <v>12</v>
      </c>
      <c r="P3094" t="s">
        <v>13</v>
      </c>
      <c r="Q3094" t="s">
        <v>90</v>
      </c>
      <c r="R3094" s="3">
        <f t="shared" si="171"/>
        <v>28</v>
      </c>
      <c r="S3094">
        <v>28000000</v>
      </c>
      <c r="T3094">
        <v>2001</v>
      </c>
      <c r="U3094">
        <v>4.9000000000000004</v>
      </c>
      <c r="V3094" s="3">
        <f t="shared" si="172"/>
        <v>-19.565398999999999</v>
      </c>
      <c r="W3094" s="3"/>
    </row>
    <row r="3095" spans="1:23" x14ac:dyDescent="0.3">
      <c r="A3095" t="s">
        <v>9</v>
      </c>
      <c r="B3095" t="s">
        <v>845</v>
      </c>
      <c r="C3095">
        <v>115</v>
      </c>
      <c r="D3095">
        <v>403932</v>
      </c>
      <c r="E3095" s="3">
        <f t="shared" si="170"/>
        <v>0.40393200000000001</v>
      </c>
      <c r="F3095" t="s">
        <v>356</v>
      </c>
      <c r="G3095" t="s">
        <v>1788</v>
      </c>
      <c r="H3095" t="s">
        <v>1304</v>
      </c>
      <c r="N3095" t="s">
        <v>4891</v>
      </c>
      <c r="O3095" t="s">
        <v>12</v>
      </c>
      <c r="P3095" t="s">
        <v>17</v>
      </c>
      <c r="Q3095" t="s">
        <v>90</v>
      </c>
      <c r="R3095" s="3">
        <f t="shared" si="171"/>
        <v>20</v>
      </c>
      <c r="S3095">
        <v>20000000</v>
      </c>
      <c r="T3095">
        <v>2000</v>
      </c>
      <c r="U3095">
        <v>6.5</v>
      </c>
      <c r="V3095" s="3">
        <f t="shared" si="172"/>
        <v>-19.596067999999999</v>
      </c>
      <c r="W3095" s="3"/>
    </row>
    <row r="3096" spans="1:23" x14ac:dyDescent="0.3">
      <c r="A3096" t="s">
        <v>9</v>
      </c>
      <c r="B3096" t="s">
        <v>1006</v>
      </c>
      <c r="C3096">
        <v>101</v>
      </c>
      <c r="D3096">
        <v>375474</v>
      </c>
      <c r="E3096" s="3">
        <f t="shared" si="170"/>
        <v>0.37547399999999997</v>
      </c>
      <c r="F3096" t="s">
        <v>356</v>
      </c>
      <c r="G3096" t="s">
        <v>1794</v>
      </c>
      <c r="H3096" t="s">
        <v>1797</v>
      </c>
      <c r="N3096" t="s">
        <v>4892</v>
      </c>
      <c r="O3096" t="s">
        <v>12</v>
      </c>
      <c r="P3096" t="s">
        <v>13</v>
      </c>
      <c r="Q3096" t="s">
        <v>24</v>
      </c>
      <c r="R3096" s="3">
        <f t="shared" si="171"/>
        <v>20</v>
      </c>
      <c r="S3096">
        <v>20000000</v>
      </c>
      <c r="T3096">
        <v>2005</v>
      </c>
      <c r="U3096">
        <v>6.2</v>
      </c>
      <c r="V3096" s="3">
        <f t="shared" si="172"/>
        <v>-19.624525999999999</v>
      </c>
      <c r="W3096" s="3"/>
    </row>
    <row r="3097" spans="1:23" x14ac:dyDescent="0.3">
      <c r="A3097" t="s">
        <v>9</v>
      </c>
      <c r="B3097" t="s">
        <v>1562</v>
      </c>
      <c r="C3097">
        <v>103</v>
      </c>
      <c r="D3097">
        <v>252652</v>
      </c>
      <c r="E3097" s="3">
        <f t="shared" si="170"/>
        <v>0.25265199999999999</v>
      </c>
      <c r="F3097" t="s">
        <v>205</v>
      </c>
      <c r="G3097" t="s">
        <v>356</v>
      </c>
      <c r="H3097" t="s">
        <v>1786</v>
      </c>
      <c r="I3097" t="s">
        <v>620</v>
      </c>
      <c r="N3097" t="s">
        <v>4893</v>
      </c>
      <c r="O3097" t="s">
        <v>1473</v>
      </c>
      <c r="P3097" t="s">
        <v>1095</v>
      </c>
      <c r="Q3097" t="s">
        <v>14</v>
      </c>
      <c r="R3097" s="3">
        <f t="shared" si="171"/>
        <v>19.899999999999999</v>
      </c>
      <c r="S3097">
        <v>19900000</v>
      </c>
      <c r="T3097">
        <v>2010</v>
      </c>
      <c r="U3097">
        <v>7</v>
      </c>
      <c r="V3097" s="3">
        <f t="shared" si="172"/>
        <v>-19.647347999999997</v>
      </c>
      <c r="W3097" s="3"/>
    </row>
    <row r="3098" spans="1:23" x14ac:dyDescent="0.3">
      <c r="A3098" t="s">
        <v>111</v>
      </c>
      <c r="B3098" t="s">
        <v>144</v>
      </c>
      <c r="C3098">
        <v>132</v>
      </c>
      <c r="D3098">
        <v>30306268</v>
      </c>
      <c r="E3098" s="3">
        <f t="shared" si="170"/>
        <v>30.306267999999999</v>
      </c>
      <c r="F3098" t="s">
        <v>171</v>
      </c>
      <c r="G3098" t="s">
        <v>1792</v>
      </c>
      <c r="H3098" t="s">
        <v>918</v>
      </c>
      <c r="N3098" t="s">
        <v>4894</v>
      </c>
      <c r="O3098" t="s">
        <v>12</v>
      </c>
      <c r="P3098" t="s">
        <v>184</v>
      </c>
      <c r="Q3098" t="s">
        <v>90</v>
      </c>
      <c r="R3098" s="3">
        <f t="shared" si="171"/>
        <v>50</v>
      </c>
      <c r="S3098">
        <v>50000000</v>
      </c>
      <c r="T3098">
        <v>1995</v>
      </c>
      <c r="U3098">
        <v>6.3</v>
      </c>
      <c r="V3098" s="3">
        <f t="shared" si="172"/>
        <v>-19.693732000000001</v>
      </c>
      <c r="W3098" s="3"/>
    </row>
    <row r="3099" spans="1:23" x14ac:dyDescent="0.3">
      <c r="A3099" t="s">
        <v>9</v>
      </c>
      <c r="B3099" t="s">
        <v>82</v>
      </c>
      <c r="C3099">
        <v>107</v>
      </c>
      <c r="D3099">
        <v>305070</v>
      </c>
      <c r="E3099" s="3">
        <f t="shared" si="170"/>
        <v>0.30507000000000001</v>
      </c>
      <c r="F3099" t="s">
        <v>171</v>
      </c>
      <c r="G3099" t="s">
        <v>134</v>
      </c>
      <c r="H3099" t="s">
        <v>356</v>
      </c>
      <c r="I3099" t="s">
        <v>1794</v>
      </c>
      <c r="J3099" t="s">
        <v>1788</v>
      </c>
      <c r="N3099" t="s">
        <v>4895</v>
      </c>
      <c r="O3099" t="s">
        <v>12</v>
      </c>
      <c r="P3099" t="s">
        <v>13</v>
      </c>
      <c r="Q3099" t="s">
        <v>90</v>
      </c>
      <c r="R3099" s="3">
        <f t="shared" si="171"/>
        <v>20</v>
      </c>
      <c r="S3099">
        <v>20000000</v>
      </c>
      <c r="T3099">
        <v>1994</v>
      </c>
      <c r="U3099">
        <v>6.4</v>
      </c>
      <c r="V3099" s="3">
        <f t="shared" si="172"/>
        <v>-19.694929999999999</v>
      </c>
      <c r="W3099" s="3"/>
    </row>
    <row r="3100" spans="1:23" x14ac:dyDescent="0.3">
      <c r="A3100" t="s">
        <v>9</v>
      </c>
      <c r="B3100" t="s">
        <v>437</v>
      </c>
      <c r="C3100">
        <v>111</v>
      </c>
      <c r="D3100">
        <v>20300000</v>
      </c>
      <c r="E3100" s="3">
        <f t="shared" si="170"/>
        <v>20.3</v>
      </c>
      <c r="F3100" t="s">
        <v>356</v>
      </c>
      <c r="G3100" t="s">
        <v>918</v>
      </c>
      <c r="N3100" t="s">
        <v>4896</v>
      </c>
      <c r="O3100" t="s">
        <v>12</v>
      </c>
      <c r="P3100" t="s">
        <v>13</v>
      </c>
      <c r="Q3100" t="s">
        <v>90</v>
      </c>
      <c r="R3100" s="3">
        <f t="shared" si="171"/>
        <v>40</v>
      </c>
      <c r="S3100">
        <v>40000000</v>
      </c>
      <c r="T3100">
        <v>1996</v>
      </c>
      <c r="U3100">
        <v>6.2</v>
      </c>
      <c r="V3100" s="3">
        <f t="shared" si="172"/>
        <v>-19.7</v>
      </c>
      <c r="W3100" s="3"/>
    </row>
    <row r="3101" spans="1:23" x14ac:dyDescent="0.3">
      <c r="A3101" t="s">
        <v>9</v>
      </c>
      <c r="B3101" t="s">
        <v>577</v>
      </c>
      <c r="C3101">
        <v>110</v>
      </c>
      <c r="D3101">
        <v>263365</v>
      </c>
      <c r="E3101" s="3">
        <f t="shared" si="170"/>
        <v>0.26336500000000002</v>
      </c>
      <c r="F3101" t="s">
        <v>205</v>
      </c>
      <c r="G3101" t="s">
        <v>356</v>
      </c>
      <c r="H3101" t="s">
        <v>1786</v>
      </c>
      <c r="I3101" t="s">
        <v>1788</v>
      </c>
      <c r="N3101" t="s">
        <v>4897</v>
      </c>
      <c r="O3101" t="s">
        <v>12</v>
      </c>
      <c r="P3101" t="s">
        <v>13</v>
      </c>
      <c r="Q3101" t="s">
        <v>14</v>
      </c>
      <c r="R3101" s="3">
        <f t="shared" si="171"/>
        <v>20</v>
      </c>
      <c r="S3101">
        <v>20000000</v>
      </c>
      <c r="T3101">
        <v>2010</v>
      </c>
      <c r="U3101">
        <v>5.4</v>
      </c>
      <c r="V3101" s="3">
        <f t="shared" si="172"/>
        <v>-19.736635</v>
      </c>
      <c r="W3101" s="3"/>
    </row>
    <row r="3102" spans="1:23" x14ac:dyDescent="0.3">
      <c r="A3102" t="s">
        <v>9</v>
      </c>
      <c r="B3102" t="s">
        <v>580</v>
      </c>
      <c r="C3102">
        <v>86</v>
      </c>
      <c r="D3102">
        <v>25200412</v>
      </c>
      <c r="E3102" s="3">
        <f t="shared" si="170"/>
        <v>25.200412</v>
      </c>
      <c r="F3102" t="s">
        <v>134</v>
      </c>
      <c r="G3102" t="s">
        <v>205</v>
      </c>
      <c r="H3102" t="s">
        <v>1789</v>
      </c>
      <c r="I3102" t="s">
        <v>1786</v>
      </c>
      <c r="J3102" t="s">
        <v>1787</v>
      </c>
      <c r="N3102" t="s">
        <v>4898</v>
      </c>
      <c r="O3102" t="s">
        <v>12</v>
      </c>
      <c r="P3102" t="s">
        <v>13</v>
      </c>
      <c r="Q3102" t="s">
        <v>24</v>
      </c>
      <c r="R3102" s="3">
        <f t="shared" si="171"/>
        <v>45</v>
      </c>
      <c r="S3102">
        <v>45000000</v>
      </c>
      <c r="T3102">
        <v>2009</v>
      </c>
      <c r="U3102">
        <v>5.4</v>
      </c>
      <c r="V3102" s="3">
        <f t="shared" si="172"/>
        <v>-19.799588</v>
      </c>
      <c r="W3102" s="3"/>
    </row>
    <row r="3103" spans="1:23" x14ac:dyDescent="0.3">
      <c r="A3103" t="s">
        <v>9</v>
      </c>
      <c r="B3103" t="s">
        <v>799</v>
      </c>
      <c r="C3103">
        <v>86</v>
      </c>
      <c r="D3103">
        <v>10134754</v>
      </c>
      <c r="E3103" s="3">
        <f t="shared" si="170"/>
        <v>10.134753999999999</v>
      </c>
      <c r="F3103" t="s">
        <v>1790</v>
      </c>
      <c r="G3103" t="s">
        <v>205</v>
      </c>
      <c r="H3103" t="s">
        <v>1789</v>
      </c>
      <c r="N3103" t="s">
        <v>4899</v>
      </c>
      <c r="O3103" t="s">
        <v>12</v>
      </c>
      <c r="P3103" t="s">
        <v>13</v>
      </c>
      <c r="Q3103" t="s">
        <v>24</v>
      </c>
      <c r="R3103" s="3">
        <f t="shared" si="171"/>
        <v>30</v>
      </c>
      <c r="S3103">
        <v>30000000</v>
      </c>
      <c r="T3103">
        <v>2011</v>
      </c>
      <c r="U3103">
        <v>4.8</v>
      </c>
      <c r="V3103" s="3">
        <f t="shared" si="172"/>
        <v>-19.865245999999999</v>
      </c>
      <c r="W3103" s="3"/>
    </row>
    <row r="3104" spans="1:23" x14ac:dyDescent="0.3">
      <c r="A3104" t="s">
        <v>9</v>
      </c>
      <c r="B3104" t="s">
        <v>186</v>
      </c>
      <c r="C3104">
        <v>127</v>
      </c>
      <c r="D3104">
        <v>5128124</v>
      </c>
      <c r="E3104" s="3">
        <f t="shared" si="170"/>
        <v>5.1281239999999997</v>
      </c>
      <c r="F3104" t="s">
        <v>1793</v>
      </c>
      <c r="G3104" t="s">
        <v>356</v>
      </c>
      <c r="H3104" t="s">
        <v>1797</v>
      </c>
      <c r="N3104" t="s">
        <v>4900</v>
      </c>
      <c r="O3104" t="s">
        <v>12</v>
      </c>
      <c r="P3104" t="s">
        <v>36</v>
      </c>
      <c r="Q3104" t="s">
        <v>14</v>
      </c>
      <c r="R3104" s="3">
        <f t="shared" si="171"/>
        <v>25</v>
      </c>
      <c r="S3104">
        <v>25000000</v>
      </c>
      <c r="T3104">
        <v>2005</v>
      </c>
      <c r="U3104">
        <v>7.9</v>
      </c>
      <c r="V3104" s="3">
        <f t="shared" si="172"/>
        <v>-19.871876</v>
      </c>
      <c r="W3104" s="3"/>
    </row>
    <row r="3105" spans="1:23" x14ac:dyDescent="0.3">
      <c r="A3105" t="s">
        <v>9</v>
      </c>
      <c r="B3105" t="s">
        <v>701</v>
      </c>
      <c r="C3105">
        <v>89</v>
      </c>
      <c r="D3105">
        <v>8119205</v>
      </c>
      <c r="E3105" s="3">
        <f t="shared" si="170"/>
        <v>8.1192049999999991</v>
      </c>
      <c r="F3105" t="s">
        <v>205</v>
      </c>
      <c r="G3105" t="s">
        <v>1789</v>
      </c>
      <c r="H3105" t="s">
        <v>1786</v>
      </c>
      <c r="N3105" t="s">
        <v>4901</v>
      </c>
      <c r="O3105" t="s">
        <v>12</v>
      </c>
      <c r="P3105" t="s">
        <v>13</v>
      </c>
      <c r="Q3105" t="s">
        <v>24</v>
      </c>
      <c r="R3105" s="3">
        <f t="shared" si="171"/>
        <v>28</v>
      </c>
      <c r="S3105">
        <v>28000000</v>
      </c>
      <c r="T3105">
        <v>1997</v>
      </c>
      <c r="U3105">
        <v>5.4</v>
      </c>
      <c r="V3105" s="3">
        <f t="shared" si="172"/>
        <v>-19.880794999999999</v>
      </c>
      <c r="W3105" s="3"/>
    </row>
    <row r="3106" spans="1:23" x14ac:dyDescent="0.3">
      <c r="A3106" t="s">
        <v>9</v>
      </c>
      <c r="B3106" t="s">
        <v>616</v>
      </c>
      <c r="C3106">
        <v>107</v>
      </c>
      <c r="D3106">
        <v>20113965</v>
      </c>
      <c r="E3106" s="3">
        <f t="shared" si="170"/>
        <v>20.113965</v>
      </c>
      <c r="F3106" t="s">
        <v>1793</v>
      </c>
      <c r="G3106" t="s">
        <v>356</v>
      </c>
      <c r="H3106" t="s">
        <v>1788</v>
      </c>
      <c r="N3106" t="s">
        <v>4902</v>
      </c>
      <c r="O3106" t="s">
        <v>12</v>
      </c>
      <c r="P3106" t="s">
        <v>13</v>
      </c>
      <c r="Q3106" t="s">
        <v>24</v>
      </c>
      <c r="R3106" s="3">
        <f t="shared" si="171"/>
        <v>40</v>
      </c>
      <c r="S3106">
        <v>40000000</v>
      </c>
      <c r="T3106">
        <v>2012</v>
      </c>
      <c r="U3106">
        <v>6.5</v>
      </c>
      <c r="V3106" s="3">
        <f t="shared" si="172"/>
        <v>-19.886035</v>
      </c>
      <c r="W3106" s="3"/>
    </row>
    <row r="3107" spans="1:23" x14ac:dyDescent="0.3">
      <c r="A3107" t="s">
        <v>9</v>
      </c>
      <c r="B3107" t="s">
        <v>420</v>
      </c>
      <c r="C3107">
        <v>101</v>
      </c>
      <c r="D3107">
        <v>40076438</v>
      </c>
      <c r="E3107" s="3">
        <f t="shared" si="170"/>
        <v>40.076438000000003</v>
      </c>
      <c r="F3107" t="s">
        <v>171</v>
      </c>
      <c r="G3107" t="s">
        <v>1792</v>
      </c>
      <c r="H3107" t="s">
        <v>356</v>
      </c>
      <c r="I3107" t="s">
        <v>1796</v>
      </c>
      <c r="J3107" t="s">
        <v>918</v>
      </c>
      <c r="N3107" t="s">
        <v>4903</v>
      </c>
      <c r="O3107" t="s">
        <v>12</v>
      </c>
      <c r="P3107" t="s">
        <v>13</v>
      </c>
      <c r="Q3107" t="s">
        <v>90</v>
      </c>
      <c r="R3107" s="3">
        <f t="shared" si="171"/>
        <v>60</v>
      </c>
      <c r="S3107">
        <v>60000000</v>
      </c>
      <c r="T3107">
        <v>2008</v>
      </c>
      <c r="U3107">
        <v>6</v>
      </c>
      <c r="V3107" s="3">
        <f t="shared" si="172"/>
        <v>-19.923561999999997</v>
      </c>
      <c r="W3107" s="3"/>
    </row>
    <row r="3108" spans="1:23" x14ac:dyDescent="0.3">
      <c r="A3108" t="s">
        <v>9</v>
      </c>
      <c r="B3108" t="s">
        <v>251</v>
      </c>
      <c r="C3108">
        <v>113</v>
      </c>
      <c r="D3108">
        <v>17149</v>
      </c>
      <c r="E3108" s="3">
        <f t="shared" si="170"/>
        <v>1.7149000000000001E-2</v>
      </c>
      <c r="F3108" t="s">
        <v>171</v>
      </c>
      <c r="G3108" t="s">
        <v>356</v>
      </c>
      <c r="H3108" t="s">
        <v>1795</v>
      </c>
      <c r="N3108" t="s">
        <v>4904</v>
      </c>
      <c r="O3108" t="s">
        <v>12</v>
      </c>
      <c r="P3108" t="s">
        <v>1261</v>
      </c>
      <c r="Q3108" t="s">
        <v>90</v>
      </c>
      <c r="R3108" s="3">
        <f t="shared" si="171"/>
        <v>20</v>
      </c>
      <c r="S3108">
        <v>20000000</v>
      </c>
      <c r="T3108">
        <v>2011</v>
      </c>
      <c r="U3108">
        <v>5.6</v>
      </c>
      <c r="V3108" s="3">
        <f t="shared" si="172"/>
        <v>-19.982851</v>
      </c>
      <c r="W3108" s="3"/>
    </row>
    <row r="3109" spans="1:23" x14ac:dyDescent="0.3">
      <c r="A3109" t="s">
        <v>9</v>
      </c>
      <c r="B3109" t="s">
        <v>168</v>
      </c>
      <c r="C3109">
        <v>130</v>
      </c>
      <c r="D3109">
        <v>50016394</v>
      </c>
      <c r="E3109" s="3">
        <f t="shared" si="170"/>
        <v>50.016393999999998</v>
      </c>
      <c r="F3109" t="s">
        <v>171</v>
      </c>
      <c r="G3109" t="s">
        <v>134</v>
      </c>
      <c r="H3109" t="s">
        <v>205</v>
      </c>
      <c r="I3109" t="s">
        <v>1786</v>
      </c>
      <c r="N3109" t="s">
        <v>4905</v>
      </c>
      <c r="O3109" t="s">
        <v>12</v>
      </c>
      <c r="P3109" t="s">
        <v>13</v>
      </c>
      <c r="Q3109" t="s">
        <v>14</v>
      </c>
      <c r="R3109" s="3">
        <f t="shared" si="171"/>
        <v>70</v>
      </c>
      <c r="S3109">
        <v>70000000</v>
      </c>
      <c r="T3109">
        <v>1993</v>
      </c>
      <c r="U3109">
        <v>6.2</v>
      </c>
      <c r="V3109" s="3">
        <f t="shared" si="172"/>
        <v>-19.983606000000002</v>
      </c>
      <c r="W3109" s="3"/>
    </row>
    <row r="3110" spans="1:23" x14ac:dyDescent="0.3">
      <c r="A3110" t="s">
        <v>9</v>
      </c>
      <c r="B3110" t="s">
        <v>924</v>
      </c>
      <c r="C3110">
        <v>143</v>
      </c>
      <c r="D3110">
        <v>5000000</v>
      </c>
      <c r="E3110" s="3">
        <f t="shared" si="170"/>
        <v>5</v>
      </c>
      <c r="F3110" t="s">
        <v>205</v>
      </c>
      <c r="G3110" t="s">
        <v>356</v>
      </c>
      <c r="H3110" t="s">
        <v>1791</v>
      </c>
      <c r="I3110" t="s">
        <v>1788</v>
      </c>
      <c r="J3110" t="s">
        <v>1795</v>
      </c>
      <c r="N3110" t="s">
        <v>4906</v>
      </c>
      <c r="O3110" t="s">
        <v>12</v>
      </c>
      <c r="P3110" t="s">
        <v>13</v>
      </c>
      <c r="Q3110" t="s">
        <v>52</v>
      </c>
      <c r="R3110" s="3">
        <f t="shared" si="171"/>
        <v>25</v>
      </c>
      <c r="S3110">
        <v>25000000</v>
      </c>
      <c r="T3110">
        <v>1970</v>
      </c>
      <c r="U3110">
        <v>6.2</v>
      </c>
      <c r="V3110" s="3">
        <f t="shared" si="172"/>
        <v>-20</v>
      </c>
      <c r="W3110" s="3"/>
    </row>
    <row r="3111" spans="1:23" x14ac:dyDescent="0.3">
      <c r="A3111" t="s">
        <v>9</v>
      </c>
      <c r="B3111" t="s">
        <v>412</v>
      </c>
      <c r="C3111">
        <v>92</v>
      </c>
      <c r="D3111">
        <v>14998070</v>
      </c>
      <c r="E3111" s="3">
        <f t="shared" si="170"/>
        <v>14.99807</v>
      </c>
      <c r="F3111" t="s">
        <v>356</v>
      </c>
      <c r="G3111" t="s">
        <v>918</v>
      </c>
      <c r="H3111" t="s">
        <v>1795</v>
      </c>
      <c r="N3111" t="s">
        <v>4907</v>
      </c>
      <c r="O3111" t="s">
        <v>12</v>
      </c>
      <c r="P3111" t="s">
        <v>13</v>
      </c>
      <c r="Q3111" t="s">
        <v>90</v>
      </c>
      <c r="R3111" s="3">
        <f t="shared" si="171"/>
        <v>35</v>
      </c>
      <c r="S3111">
        <v>35000000</v>
      </c>
      <c r="T3111">
        <v>2007</v>
      </c>
      <c r="U3111">
        <v>6.2</v>
      </c>
      <c r="V3111" s="3">
        <f t="shared" si="172"/>
        <v>-20.001930000000002</v>
      </c>
      <c r="W3111" s="3"/>
    </row>
    <row r="3112" spans="1:23" x14ac:dyDescent="0.3">
      <c r="A3112" t="s">
        <v>9</v>
      </c>
      <c r="B3112" t="s">
        <v>835</v>
      </c>
      <c r="C3112">
        <v>91</v>
      </c>
      <c r="D3112">
        <v>958319</v>
      </c>
      <c r="E3112" s="3">
        <f t="shared" si="170"/>
        <v>0.95831900000000003</v>
      </c>
      <c r="F3112" t="s">
        <v>356</v>
      </c>
      <c r="N3112" t="s">
        <v>4908</v>
      </c>
      <c r="O3112" t="s">
        <v>12</v>
      </c>
      <c r="P3112" t="s">
        <v>13</v>
      </c>
      <c r="Q3112" t="s">
        <v>14</v>
      </c>
      <c r="R3112" s="3">
        <f t="shared" si="171"/>
        <v>21</v>
      </c>
      <c r="S3112">
        <v>21000000</v>
      </c>
      <c r="T3112">
        <v>2011</v>
      </c>
      <c r="U3112">
        <v>6.7</v>
      </c>
      <c r="V3112" s="3">
        <f t="shared" si="172"/>
        <v>-20.041681000000001</v>
      </c>
      <c r="W3112" s="3"/>
    </row>
    <row r="3113" spans="1:23" x14ac:dyDescent="0.3">
      <c r="A3113" t="s">
        <v>9</v>
      </c>
      <c r="B3113" t="s">
        <v>280</v>
      </c>
      <c r="C3113">
        <v>106</v>
      </c>
      <c r="D3113">
        <v>64933670</v>
      </c>
      <c r="E3113" s="3">
        <f t="shared" si="170"/>
        <v>64.933670000000006</v>
      </c>
      <c r="F3113" t="s">
        <v>134</v>
      </c>
      <c r="G3113" t="s">
        <v>205</v>
      </c>
      <c r="H3113" t="s">
        <v>356</v>
      </c>
      <c r="I3113" t="s">
        <v>1789</v>
      </c>
      <c r="J3113" t="s">
        <v>1786</v>
      </c>
      <c r="N3113" t="s">
        <v>4909</v>
      </c>
      <c r="O3113" t="s">
        <v>12</v>
      </c>
      <c r="P3113" t="s">
        <v>13</v>
      </c>
      <c r="Q3113" t="s">
        <v>24</v>
      </c>
      <c r="R3113" s="3">
        <f t="shared" si="171"/>
        <v>85</v>
      </c>
      <c r="S3113">
        <v>85000000</v>
      </c>
      <c r="T3113">
        <v>2012</v>
      </c>
      <c r="U3113">
        <v>5.6</v>
      </c>
      <c r="V3113" s="3">
        <f t="shared" si="172"/>
        <v>-20.066329999999994</v>
      </c>
      <c r="W3113" s="3"/>
    </row>
    <row r="3114" spans="1:23" x14ac:dyDescent="0.3">
      <c r="A3114" t="s">
        <v>9</v>
      </c>
      <c r="B3114" t="s">
        <v>930</v>
      </c>
      <c r="C3114">
        <v>105</v>
      </c>
      <c r="D3114">
        <v>1796024</v>
      </c>
      <c r="E3114" s="3">
        <f t="shared" si="170"/>
        <v>1.7960240000000001</v>
      </c>
      <c r="F3114" t="s">
        <v>356</v>
      </c>
      <c r="G3114" t="s">
        <v>918</v>
      </c>
      <c r="N3114" t="s">
        <v>4910</v>
      </c>
      <c r="O3114" t="s">
        <v>12</v>
      </c>
      <c r="P3114" t="s">
        <v>13</v>
      </c>
      <c r="Q3114" t="s">
        <v>90</v>
      </c>
      <c r="R3114" s="3">
        <f t="shared" si="171"/>
        <v>22</v>
      </c>
      <c r="S3114">
        <v>22000000</v>
      </c>
      <c r="T3114">
        <v>2010</v>
      </c>
      <c r="U3114">
        <v>5.4</v>
      </c>
      <c r="V3114" s="3">
        <f t="shared" si="172"/>
        <v>-20.203976000000001</v>
      </c>
      <c r="W3114" s="3"/>
    </row>
    <row r="3115" spans="1:23" x14ac:dyDescent="0.3">
      <c r="A3115" t="s">
        <v>9</v>
      </c>
      <c r="B3115" t="s">
        <v>47</v>
      </c>
      <c r="C3115">
        <v>113</v>
      </c>
      <c r="D3115">
        <v>79711678</v>
      </c>
      <c r="E3115" s="3">
        <f t="shared" si="170"/>
        <v>79.711678000000006</v>
      </c>
      <c r="F3115" t="s">
        <v>205</v>
      </c>
      <c r="G3115" t="s">
        <v>1786</v>
      </c>
      <c r="H3115" t="s">
        <v>620</v>
      </c>
      <c r="N3115" t="s">
        <v>4911</v>
      </c>
      <c r="O3115" t="s">
        <v>12</v>
      </c>
      <c r="P3115" t="s">
        <v>13</v>
      </c>
      <c r="Q3115" t="s">
        <v>14</v>
      </c>
      <c r="R3115" s="3">
        <f t="shared" si="171"/>
        <v>100</v>
      </c>
      <c r="S3115">
        <v>100000000</v>
      </c>
      <c r="T3115">
        <v>2012</v>
      </c>
      <c r="U3115">
        <v>6.2</v>
      </c>
      <c r="V3115" s="3">
        <f t="shared" si="172"/>
        <v>-20.288321999999994</v>
      </c>
      <c r="W3115" s="3"/>
    </row>
    <row r="3116" spans="1:23" x14ac:dyDescent="0.3">
      <c r="A3116" t="s">
        <v>9</v>
      </c>
      <c r="B3116" t="s">
        <v>559</v>
      </c>
      <c r="C3116">
        <v>100</v>
      </c>
      <c r="D3116">
        <v>2708188</v>
      </c>
      <c r="E3116" s="3">
        <f t="shared" si="170"/>
        <v>2.7081879999999998</v>
      </c>
      <c r="F3116" t="s">
        <v>205</v>
      </c>
      <c r="G3116" t="s">
        <v>356</v>
      </c>
      <c r="H3116" t="s">
        <v>1788</v>
      </c>
      <c r="N3116" t="s">
        <v>4912</v>
      </c>
      <c r="O3116" t="s">
        <v>12</v>
      </c>
      <c r="P3116" t="s">
        <v>17</v>
      </c>
      <c r="Q3116" t="s">
        <v>90</v>
      </c>
      <c r="R3116" s="3">
        <f t="shared" si="171"/>
        <v>23</v>
      </c>
      <c r="S3116">
        <v>23000000</v>
      </c>
      <c r="T3116">
        <v>2009</v>
      </c>
      <c r="U3116">
        <v>6.2</v>
      </c>
      <c r="V3116" s="3">
        <f t="shared" si="172"/>
        <v>-20.291812</v>
      </c>
      <c r="W3116" s="3"/>
    </row>
    <row r="3117" spans="1:23" x14ac:dyDescent="0.3">
      <c r="A3117" t="s">
        <v>9</v>
      </c>
      <c r="B3117" t="s">
        <v>265</v>
      </c>
      <c r="C3117">
        <v>115</v>
      </c>
      <c r="D3117">
        <v>14587732</v>
      </c>
      <c r="E3117" s="3">
        <f t="shared" si="170"/>
        <v>14.587732000000001</v>
      </c>
      <c r="F3117" t="s">
        <v>171</v>
      </c>
      <c r="G3117" t="s">
        <v>356</v>
      </c>
      <c r="H3117" t="s">
        <v>918</v>
      </c>
      <c r="I3117" t="s">
        <v>1795</v>
      </c>
      <c r="N3117" t="s">
        <v>4913</v>
      </c>
      <c r="O3117" t="s">
        <v>12</v>
      </c>
      <c r="P3117" t="s">
        <v>13</v>
      </c>
      <c r="Q3117" t="s">
        <v>14</v>
      </c>
      <c r="R3117" s="3">
        <f t="shared" si="171"/>
        <v>35</v>
      </c>
      <c r="S3117">
        <v>35000000</v>
      </c>
      <c r="T3117">
        <v>1991</v>
      </c>
      <c r="U3117">
        <v>5.7</v>
      </c>
      <c r="V3117" s="3">
        <f t="shared" si="172"/>
        <v>-20.412267999999997</v>
      </c>
      <c r="W3117" s="3"/>
    </row>
    <row r="3118" spans="1:23" x14ac:dyDescent="0.3">
      <c r="A3118" t="s">
        <v>9</v>
      </c>
      <c r="B3118" t="s">
        <v>151</v>
      </c>
      <c r="C3118">
        <v>103</v>
      </c>
      <c r="D3118">
        <v>24520892</v>
      </c>
      <c r="E3118" s="3">
        <f t="shared" si="170"/>
        <v>24.520892</v>
      </c>
      <c r="F3118" t="s">
        <v>171</v>
      </c>
      <c r="G3118" t="s">
        <v>1792</v>
      </c>
      <c r="H3118" t="s">
        <v>356</v>
      </c>
      <c r="I3118" t="s">
        <v>918</v>
      </c>
      <c r="N3118" t="s">
        <v>4914</v>
      </c>
      <c r="O3118" t="s">
        <v>12</v>
      </c>
      <c r="P3118" t="s">
        <v>184</v>
      </c>
      <c r="Q3118" t="s">
        <v>90</v>
      </c>
      <c r="R3118" s="3">
        <f t="shared" si="171"/>
        <v>45</v>
      </c>
      <c r="S3118">
        <v>45000000</v>
      </c>
      <c r="T3118">
        <v>2005</v>
      </c>
      <c r="U3118">
        <v>7</v>
      </c>
      <c r="V3118" s="3">
        <f t="shared" si="172"/>
        <v>-20.479108</v>
      </c>
      <c r="W3118" s="3"/>
    </row>
    <row r="3119" spans="1:23" x14ac:dyDescent="0.3">
      <c r="A3119" t="s">
        <v>9</v>
      </c>
      <c r="B3119" t="s">
        <v>807</v>
      </c>
      <c r="C3119">
        <v>87</v>
      </c>
      <c r="D3119">
        <v>480314</v>
      </c>
      <c r="E3119" s="3">
        <f t="shared" si="170"/>
        <v>0.48031400000000002</v>
      </c>
      <c r="F3119" t="s">
        <v>171</v>
      </c>
      <c r="G3119" t="s">
        <v>134</v>
      </c>
      <c r="N3119" t="s">
        <v>4915</v>
      </c>
      <c r="O3119" t="s">
        <v>12</v>
      </c>
      <c r="P3119" t="s">
        <v>13</v>
      </c>
      <c r="Q3119" t="s">
        <v>14</v>
      </c>
      <c r="R3119" s="3">
        <f t="shared" si="171"/>
        <v>21</v>
      </c>
      <c r="S3119">
        <v>21000000</v>
      </c>
      <c r="T3119">
        <v>2006</v>
      </c>
      <c r="U3119">
        <v>4.8</v>
      </c>
      <c r="V3119" s="3">
        <f t="shared" si="172"/>
        <v>-20.519686</v>
      </c>
      <c r="W3119" s="3"/>
    </row>
    <row r="3120" spans="1:23" x14ac:dyDescent="0.3">
      <c r="A3120" t="s">
        <v>9</v>
      </c>
      <c r="B3120" t="s">
        <v>1179</v>
      </c>
      <c r="C3120">
        <v>137</v>
      </c>
      <c r="D3120">
        <v>5459824</v>
      </c>
      <c r="E3120" s="3">
        <f t="shared" si="170"/>
        <v>5.4598240000000002</v>
      </c>
      <c r="F3120" t="s">
        <v>356</v>
      </c>
      <c r="G3120" t="s">
        <v>1788</v>
      </c>
      <c r="N3120" t="s">
        <v>4916</v>
      </c>
      <c r="O3120" t="s">
        <v>12</v>
      </c>
      <c r="P3120" t="s">
        <v>13</v>
      </c>
      <c r="Q3120" t="s">
        <v>90</v>
      </c>
      <c r="R3120" s="3">
        <f t="shared" si="171"/>
        <v>26</v>
      </c>
      <c r="S3120">
        <v>26000000</v>
      </c>
      <c r="T3120">
        <v>2006</v>
      </c>
      <c r="U3120">
        <v>7.6</v>
      </c>
      <c r="V3120" s="3">
        <f t="shared" si="172"/>
        <v>-20.540175999999999</v>
      </c>
      <c r="W3120" s="3"/>
    </row>
    <row r="3121" spans="1:23" x14ac:dyDescent="0.3">
      <c r="A3121" t="s">
        <v>9</v>
      </c>
      <c r="B3121" t="s">
        <v>316</v>
      </c>
      <c r="C3121">
        <v>104</v>
      </c>
      <c r="D3121">
        <v>19406406</v>
      </c>
      <c r="E3121" s="3">
        <f t="shared" si="170"/>
        <v>19.406406</v>
      </c>
      <c r="F3121" t="s">
        <v>20</v>
      </c>
      <c r="G3121" t="s">
        <v>356</v>
      </c>
      <c r="N3121" t="s">
        <v>4917</v>
      </c>
      <c r="O3121" t="s">
        <v>183</v>
      </c>
      <c r="P3121" t="s">
        <v>184</v>
      </c>
      <c r="Q3121" t="s">
        <v>52</v>
      </c>
      <c r="R3121" s="3">
        <f t="shared" si="171"/>
        <v>40</v>
      </c>
      <c r="S3121">
        <v>40000000</v>
      </c>
      <c r="T3121">
        <v>2009</v>
      </c>
      <c r="U3121">
        <v>7.8</v>
      </c>
      <c r="V3121" s="3">
        <f t="shared" si="172"/>
        <v>-20.593594</v>
      </c>
      <c r="W3121" s="3"/>
    </row>
    <row r="3122" spans="1:23" x14ac:dyDescent="0.3">
      <c r="A3122" t="s">
        <v>9</v>
      </c>
      <c r="B3122" t="s">
        <v>577</v>
      </c>
      <c r="C3122">
        <v>133</v>
      </c>
      <c r="D3122">
        <v>24343673</v>
      </c>
      <c r="E3122" s="3">
        <f t="shared" si="170"/>
        <v>24.343672999999999</v>
      </c>
      <c r="F3122" t="s">
        <v>356</v>
      </c>
      <c r="G3122" t="s">
        <v>1786</v>
      </c>
      <c r="H3122" t="s">
        <v>1791</v>
      </c>
      <c r="I3122" t="s">
        <v>1788</v>
      </c>
      <c r="N3122" t="s">
        <v>4918</v>
      </c>
      <c r="O3122" t="s">
        <v>12</v>
      </c>
      <c r="P3122" t="s">
        <v>13</v>
      </c>
      <c r="Q3122" t="s">
        <v>14</v>
      </c>
      <c r="R3122" s="3">
        <f t="shared" si="171"/>
        <v>45</v>
      </c>
      <c r="S3122">
        <v>45000000</v>
      </c>
      <c r="T3122">
        <v>2007</v>
      </c>
      <c r="U3122">
        <v>7.4</v>
      </c>
      <c r="V3122" s="3">
        <f t="shared" si="172"/>
        <v>-20.656327000000001</v>
      </c>
      <c r="W3122" s="3"/>
    </row>
    <row r="3123" spans="1:23" x14ac:dyDescent="0.3">
      <c r="A3123" t="s">
        <v>9</v>
      </c>
      <c r="B3123" t="s">
        <v>110</v>
      </c>
      <c r="C3123">
        <v>118</v>
      </c>
      <c r="D3123">
        <v>17305211</v>
      </c>
      <c r="E3123" s="3">
        <f t="shared" si="170"/>
        <v>17.305211</v>
      </c>
      <c r="F3123" t="s">
        <v>1792</v>
      </c>
      <c r="G3123" t="s">
        <v>356</v>
      </c>
      <c r="H3123" t="s">
        <v>1796</v>
      </c>
      <c r="I3123" t="s">
        <v>918</v>
      </c>
      <c r="N3123" t="s">
        <v>4919</v>
      </c>
      <c r="O3123" t="s">
        <v>12</v>
      </c>
      <c r="P3123" t="s">
        <v>13</v>
      </c>
      <c r="Q3123" t="s">
        <v>90</v>
      </c>
      <c r="R3123" s="3">
        <f t="shared" si="171"/>
        <v>38</v>
      </c>
      <c r="S3123">
        <v>38000000</v>
      </c>
      <c r="T3123">
        <v>1996</v>
      </c>
      <c r="U3123">
        <v>6.1</v>
      </c>
      <c r="V3123" s="3">
        <f t="shared" si="172"/>
        <v>-20.694789</v>
      </c>
      <c r="W3123" s="3"/>
    </row>
    <row r="3124" spans="1:23" x14ac:dyDescent="0.3">
      <c r="A3124" t="s">
        <v>9</v>
      </c>
      <c r="B3124" t="s">
        <v>473</v>
      </c>
      <c r="C3124">
        <v>94</v>
      </c>
      <c r="D3124">
        <v>34238611</v>
      </c>
      <c r="E3124" s="3">
        <f t="shared" si="170"/>
        <v>34.238610999999999</v>
      </c>
      <c r="F3124" t="s">
        <v>171</v>
      </c>
      <c r="G3124" t="s">
        <v>1792</v>
      </c>
      <c r="H3124" t="s">
        <v>356</v>
      </c>
      <c r="I3124" t="s">
        <v>918</v>
      </c>
      <c r="N3124" t="s">
        <v>4920</v>
      </c>
      <c r="O3124" t="s">
        <v>12</v>
      </c>
      <c r="P3124" t="s">
        <v>13</v>
      </c>
      <c r="Q3124" t="s">
        <v>90</v>
      </c>
      <c r="R3124" s="3">
        <f t="shared" si="171"/>
        <v>55</v>
      </c>
      <c r="S3124">
        <v>55000000</v>
      </c>
      <c r="T3124">
        <v>2003</v>
      </c>
      <c r="U3124">
        <v>6</v>
      </c>
      <c r="V3124" s="3">
        <f t="shared" si="172"/>
        <v>-20.761389000000001</v>
      </c>
      <c r="W3124" s="3"/>
    </row>
    <row r="3125" spans="1:23" x14ac:dyDescent="0.3">
      <c r="A3125" t="s">
        <v>9</v>
      </c>
      <c r="B3125" t="s">
        <v>522</v>
      </c>
      <c r="C3125">
        <v>112</v>
      </c>
      <c r="D3125">
        <v>19151864</v>
      </c>
      <c r="E3125" s="3">
        <f t="shared" si="170"/>
        <v>19.151864</v>
      </c>
      <c r="F3125" t="s">
        <v>205</v>
      </c>
      <c r="G3125" t="s">
        <v>1788</v>
      </c>
      <c r="N3125" t="s">
        <v>4921</v>
      </c>
      <c r="O3125" t="s">
        <v>12</v>
      </c>
      <c r="P3125" t="s">
        <v>13</v>
      </c>
      <c r="Q3125" t="s">
        <v>90</v>
      </c>
      <c r="R3125" s="3">
        <f t="shared" si="171"/>
        <v>40</v>
      </c>
      <c r="S3125">
        <v>40000000</v>
      </c>
      <c r="T3125">
        <v>2008</v>
      </c>
      <c r="U3125">
        <v>5.9</v>
      </c>
      <c r="V3125" s="3">
        <f t="shared" si="172"/>
        <v>-20.848136</v>
      </c>
      <c r="W3125" s="3"/>
    </row>
    <row r="3126" spans="1:23" x14ac:dyDescent="0.3">
      <c r="A3126" t="s">
        <v>9</v>
      </c>
      <c r="B3126" t="s">
        <v>454</v>
      </c>
      <c r="C3126">
        <v>100</v>
      </c>
      <c r="D3126">
        <v>19118247</v>
      </c>
      <c r="E3126" s="3">
        <f t="shared" si="170"/>
        <v>19.118247</v>
      </c>
      <c r="F3126" t="s">
        <v>171</v>
      </c>
      <c r="G3126" t="s">
        <v>205</v>
      </c>
      <c r="N3126" t="s">
        <v>4922</v>
      </c>
      <c r="O3126" t="s">
        <v>12</v>
      </c>
      <c r="P3126" t="s">
        <v>13</v>
      </c>
      <c r="Q3126" t="s">
        <v>14</v>
      </c>
      <c r="R3126" s="3">
        <f t="shared" si="171"/>
        <v>40</v>
      </c>
      <c r="S3126">
        <v>40000000</v>
      </c>
      <c r="T3126">
        <v>2005</v>
      </c>
      <c r="U3126">
        <v>5.4</v>
      </c>
      <c r="V3126" s="3">
        <f t="shared" si="172"/>
        <v>-20.881753</v>
      </c>
      <c r="W3126" s="3"/>
    </row>
    <row r="3127" spans="1:23" x14ac:dyDescent="0.3">
      <c r="A3127" t="s">
        <v>9</v>
      </c>
      <c r="B3127" t="s">
        <v>104</v>
      </c>
      <c r="C3127">
        <v>126</v>
      </c>
      <c r="D3127">
        <v>34098563</v>
      </c>
      <c r="E3127" s="3">
        <f t="shared" si="170"/>
        <v>34.098562999999999</v>
      </c>
      <c r="F3127" t="s">
        <v>356</v>
      </c>
      <c r="G3127" t="s">
        <v>918</v>
      </c>
      <c r="N3127" t="s">
        <v>4923</v>
      </c>
      <c r="O3127" t="s">
        <v>12</v>
      </c>
      <c r="P3127" t="s">
        <v>13</v>
      </c>
      <c r="Q3127" t="s">
        <v>90</v>
      </c>
      <c r="R3127" s="3">
        <f t="shared" si="171"/>
        <v>55</v>
      </c>
      <c r="S3127">
        <v>55000000</v>
      </c>
      <c r="T3127">
        <v>1999</v>
      </c>
      <c r="U3127">
        <v>6.5</v>
      </c>
      <c r="V3127" s="3">
        <f t="shared" si="172"/>
        <v>-20.901437000000001</v>
      </c>
      <c r="W3127" s="3"/>
    </row>
    <row r="3128" spans="1:23" x14ac:dyDescent="0.3">
      <c r="A3128" t="s">
        <v>9</v>
      </c>
      <c r="B3128" t="s">
        <v>840</v>
      </c>
      <c r="C3128">
        <v>101</v>
      </c>
      <c r="D3128">
        <v>1075288</v>
      </c>
      <c r="E3128" s="3">
        <f t="shared" si="170"/>
        <v>1.075288</v>
      </c>
      <c r="F3128" t="s">
        <v>1792</v>
      </c>
      <c r="G3128" t="s">
        <v>356</v>
      </c>
      <c r="H3128" t="s">
        <v>918</v>
      </c>
      <c r="N3128" t="s">
        <v>4924</v>
      </c>
      <c r="O3128" t="s">
        <v>12</v>
      </c>
      <c r="P3128" t="s">
        <v>13</v>
      </c>
      <c r="Q3128" t="s">
        <v>90</v>
      </c>
      <c r="R3128" s="3">
        <f t="shared" si="171"/>
        <v>22</v>
      </c>
      <c r="S3128">
        <v>22000000</v>
      </c>
      <c r="T3128">
        <v>1996</v>
      </c>
      <c r="U3128">
        <v>6.1</v>
      </c>
      <c r="V3128" s="3">
        <f t="shared" si="172"/>
        <v>-20.924712</v>
      </c>
      <c r="W3128" s="3"/>
    </row>
    <row r="3129" spans="1:23" x14ac:dyDescent="0.3">
      <c r="A3129" t="s">
        <v>9</v>
      </c>
      <c r="B3129" t="s">
        <v>894</v>
      </c>
      <c r="C3129">
        <v>104</v>
      </c>
      <c r="D3129">
        <v>4064333</v>
      </c>
      <c r="E3129" s="3">
        <f t="shared" si="170"/>
        <v>4.0643330000000004</v>
      </c>
      <c r="F3129" t="s">
        <v>171</v>
      </c>
      <c r="G3129" t="s">
        <v>205</v>
      </c>
      <c r="H3129" t="s">
        <v>1787</v>
      </c>
      <c r="N3129" t="s">
        <v>4925</v>
      </c>
      <c r="O3129" t="s">
        <v>12</v>
      </c>
      <c r="P3129" t="s">
        <v>13</v>
      </c>
      <c r="Q3129" t="s">
        <v>90</v>
      </c>
      <c r="R3129" s="3">
        <f t="shared" si="171"/>
        <v>25</v>
      </c>
      <c r="S3129">
        <v>25000000</v>
      </c>
      <c r="T3129">
        <v>1995</v>
      </c>
      <c r="U3129">
        <v>5.2</v>
      </c>
      <c r="V3129" s="3">
        <f t="shared" si="172"/>
        <v>-20.935666999999999</v>
      </c>
      <c r="W3129" s="3"/>
    </row>
    <row r="3130" spans="1:23" x14ac:dyDescent="0.3">
      <c r="A3130" t="s">
        <v>9</v>
      </c>
      <c r="B3130" t="s">
        <v>927</v>
      </c>
      <c r="C3130">
        <v>116</v>
      </c>
      <c r="D3130">
        <v>1050445</v>
      </c>
      <c r="E3130" s="3">
        <f t="shared" si="170"/>
        <v>1.0504450000000001</v>
      </c>
      <c r="F3130" t="s">
        <v>356</v>
      </c>
      <c r="G3130" t="s">
        <v>1794</v>
      </c>
      <c r="H3130" t="s">
        <v>1798</v>
      </c>
      <c r="I3130" t="s">
        <v>1788</v>
      </c>
      <c r="J3130" t="s">
        <v>1795</v>
      </c>
      <c r="N3130" t="s">
        <v>4926</v>
      </c>
      <c r="O3130" t="s">
        <v>183</v>
      </c>
      <c r="P3130" t="s">
        <v>184</v>
      </c>
      <c r="Q3130" t="s">
        <v>14</v>
      </c>
      <c r="R3130" s="3">
        <f t="shared" si="171"/>
        <v>22</v>
      </c>
      <c r="S3130">
        <v>22000000</v>
      </c>
      <c r="T3130">
        <v>2005</v>
      </c>
      <c r="U3130">
        <v>7.8</v>
      </c>
      <c r="V3130" s="3">
        <f t="shared" si="172"/>
        <v>-20.949555</v>
      </c>
      <c r="W3130" s="3"/>
    </row>
    <row r="3131" spans="1:23" x14ac:dyDescent="0.3">
      <c r="A3131" t="s">
        <v>9</v>
      </c>
      <c r="B3131" t="s">
        <v>937</v>
      </c>
      <c r="C3131">
        <v>102</v>
      </c>
      <c r="D3131">
        <v>15593</v>
      </c>
      <c r="E3131" s="3">
        <f t="shared" si="170"/>
        <v>1.5592999999999999E-2</v>
      </c>
      <c r="F3131" t="s">
        <v>205</v>
      </c>
      <c r="G3131" t="s">
        <v>356</v>
      </c>
      <c r="H3131" t="s">
        <v>1788</v>
      </c>
      <c r="N3131" t="s">
        <v>4927</v>
      </c>
      <c r="O3131" t="s">
        <v>12</v>
      </c>
      <c r="P3131" t="s">
        <v>13</v>
      </c>
      <c r="Q3131" t="s">
        <v>14</v>
      </c>
      <c r="R3131" s="3">
        <f t="shared" si="171"/>
        <v>21</v>
      </c>
      <c r="S3131">
        <v>21000000</v>
      </c>
      <c r="T3131">
        <v>1999</v>
      </c>
      <c r="U3131">
        <v>5.8</v>
      </c>
      <c r="V3131" s="3">
        <f t="shared" si="172"/>
        <v>-20.984407000000001</v>
      </c>
      <c r="W3131" s="3"/>
    </row>
    <row r="3132" spans="1:23" x14ac:dyDescent="0.3">
      <c r="A3132" t="s">
        <v>9</v>
      </c>
      <c r="B3132" t="s">
        <v>540</v>
      </c>
      <c r="C3132">
        <v>107</v>
      </c>
      <c r="D3132">
        <v>6998324</v>
      </c>
      <c r="E3132" s="3">
        <f t="shared" si="170"/>
        <v>6.9983240000000002</v>
      </c>
      <c r="F3132" t="s">
        <v>205</v>
      </c>
      <c r="G3132" t="s">
        <v>356</v>
      </c>
      <c r="N3132" t="s">
        <v>4928</v>
      </c>
      <c r="O3132" t="s">
        <v>12</v>
      </c>
      <c r="P3132" t="s">
        <v>13</v>
      </c>
      <c r="Q3132" t="s">
        <v>90</v>
      </c>
      <c r="R3132" s="3">
        <f t="shared" si="171"/>
        <v>28</v>
      </c>
      <c r="S3132">
        <v>28000000</v>
      </c>
      <c r="T3132">
        <v>2015</v>
      </c>
      <c r="U3132">
        <v>6.1</v>
      </c>
      <c r="V3132" s="3">
        <f t="shared" si="172"/>
        <v>-21.001676</v>
      </c>
      <c r="W3132" s="3"/>
    </row>
    <row r="3133" spans="1:23" x14ac:dyDescent="0.3">
      <c r="A3133" t="s">
        <v>9</v>
      </c>
      <c r="B3133" t="s">
        <v>35</v>
      </c>
      <c r="C3133">
        <v>135</v>
      </c>
      <c r="D3133">
        <v>43982842</v>
      </c>
      <c r="E3133" s="3">
        <f t="shared" si="170"/>
        <v>43.982841999999998</v>
      </c>
      <c r="F3133" t="s">
        <v>356</v>
      </c>
      <c r="G3133" t="s">
        <v>1786</v>
      </c>
      <c r="H3133" t="s">
        <v>918</v>
      </c>
      <c r="N3133" t="s">
        <v>4929</v>
      </c>
      <c r="O3133" t="s">
        <v>12</v>
      </c>
      <c r="P3133" t="s">
        <v>13</v>
      </c>
      <c r="Q3133" t="s">
        <v>14</v>
      </c>
      <c r="R3133" s="3">
        <f t="shared" si="171"/>
        <v>65</v>
      </c>
      <c r="S3133">
        <v>65000000</v>
      </c>
      <c r="T3133">
        <v>2009</v>
      </c>
      <c r="U3133">
        <v>6.7</v>
      </c>
      <c r="V3133" s="3">
        <f t="shared" si="172"/>
        <v>-21.017158000000002</v>
      </c>
      <c r="W3133" s="3"/>
    </row>
    <row r="3134" spans="1:23" x14ac:dyDescent="0.3">
      <c r="A3134" t="s">
        <v>9</v>
      </c>
      <c r="B3134" t="s">
        <v>605</v>
      </c>
      <c r="C3134">
        <v>104</v>
      </c>
      <c r="D3134">
        <v>20915465</v>
      </c>
      <c r="E3134" s="3">
        <f t="shared" si="170"/>
        <v>20.915465000000001</v>
      </c>
      <c r="F3134" t="s">
        <v>134</v>
      </c>
      <c r="G3134" t="s">
        <v>205</v>
      </c>
      <c r="H3134" t="s">
        <v>1789</v>
      </c>
      <c r="I3134" t="s">
        <v>1786</v>
      </c>
      <c r="J3134" t="s">
        <v>1787</v>
      </c>
      <c r="N3134" t="s">
        <v>4930</v>
      </c>
      <c r="O3134" t="s">
        <v>12</v>
      </c>
      <c r="P3134" t="s">
        <v>17</v>
      </c>
      <c r="Q3134" t="s">
        <v>24</v>
      </c>
      <c r="R3134" s="3">
        <f t="shared" si="171"/>
        <v>42</v>
      </c>
      <c r="S3134">
        <v>42000000</v>
      </c>
      <c r="T3134">
        <v>1993</v>
      </c>
      <c r="U3134">
        <v>4</v>
      </c>
      <c r="V3134" s="3">
        <f t="shared" si="172"/>
        <v>-21.084534999999999</v>
      </c>
      <c r="W3134" s="3"/>
    </row>
    <row r="3135" spans="1:23" x14ac:dyDescent="0.3">
      <c r="A3135" t="s">
        <v>9</v>
      </c>
      <c r="B3135" t="s">
        <v>253</v>
      </c>
      <c r="C3135">
        <v>102</v>
      </c>
      <c r="D3135">
        <v>28837115</v>
      </c>
      <c r="E3135" s="3">
        <f t="shared" si="170"/>
        <v>28.837115000000001</v>
      </c>
      <c r="F3135" t="s">
        <v>205</v>
      </c>
      <c r="N3135" t="s">
        <v>4931</v>
      </c>
      <c r="O3135" t="s">
        <v>12</v>
      </c>
      <c r="P3135" t="s">
        <v>13</v>
      </c>
      <c r="Q3135" t="s">
        <v>14</v>
      </c>
      <c r="R3135" s="3">
        <f t="shared" si="171"/>
        <v>50</v>
      </c>
      <c r="S3135">
        <v>50000000</v>
      </c>
      <c r="T3135">
        <v>2016</v>
      </c>
      <c r="U3135">
        <v>4.8</v>
      </c>
      <c r="V3135" s="3">
        <f t="shared" si="172"/>
        <v>-21.162884999999999</v>
      </c>
      <c r="W3135" s="3"/>
    </row>
    <row r="3136" spans="1:23" x14ac:dyDescent="0.3">
      <c r="A3136" t="s">
        <v>9</v>
      </c>
      <c r="B3136" t="s">
        <v>366</v>
      </c>
      <c r="C3136">
        <v>118</v>
      </c>
      <c r="D3136">
        <v>33828318</v>
      </c>
      <c r="E3136" s="3">
        <f t="shared" si="170"/>
        <v>33.828318000000003</v>
      </c>
      <c r="F3136" t="s">
        <v>205</v>
      </c>
      <c r="N3136" t="s">
        <v>4932</v>
      </c>
      <c r="O3136" t="s">
        <v>12</v>
      </c>
      <c r="P3136" t="s">
        <v>13</v>
      </c>
      <c r="Q3136" t="s">
        <v>14</v>
      </c>
      <c r="R3136" s="3">
        <f t="shared" si="171"/>
        <v>55</v>
      </c>
      <c r="S3136">
        <v>55000000</v>
      </c>
      <c r="T3136">
        <v>2003</v>
      </c>
      <c r="U3136">
        <v>5.8</v>
      </c>
      <c r="V3136" s="3">
        <f t="shared" si="172"/>
        <v>-21.171681999999997</v>
      </c>
      <c r="W3136" s="3"/>
    </row>
    <row r="3137" spans="1:23" x14ac:dyDescent="0.3">
      <c r="A3137" t="s">
        <v>9</v>
      </c>
      <c r="B3137" t="s">
        <v>195</v>
      </c>
      <c r="C3137">
        <v>119</v>
      </c>
      <c r="D3137">
        <v>98780042</v>
      </c>
      <c r="E3137" s="3">
        <f t="shared" si="170"/>
        <v>98.780041999999995</v>
      </c>
      <c r="F3137" t="s">
        <v>171</v>
      </c>
      <c r="G3137" t="s">
        <v>205</v>
      </c>
      <c r="H3137" t="s">
        <v>1792</v>
      </c>
      <c r="I3137" t="s">
        <v>1787</v>
      </c>
      <c r="J3137" t="s">
        <v>918</v>
      </c>
      <c r="N3137" t="s">
        <v>4933</v>
      </c>
      <c r="O3137" t="s">
        <v>12</v>
      </c>
      <c r="P3137" t="s">
        <v>13</v>
      </c>
      <c r="Q3137" t="s">
        <v>14</v>
      </c>
      <c r="R3137" s="3">
        <f t="shared" si="171"/>
        <v>120</v>
      </c>
      <c r="S3137">
        <v>120000000</v>
      </c>
      <c r="T3137">
        <v>2011</v>
      </c>
      <c r="U3137">
        <v>5.8</v>
      </c>
      <c r="V3137" s="3">
        <f t="shared" si="172"/>
        <v>-21.219958000000005</v>
      </c>
      <c r="W3137" s="3"/>
    </row>
    <row r="3138" spans="1:23" x14ac:dyDescent="0.3">
      <c r="A3138" t="s">
        <v>9</v>
      </c>
      <c r="B3138" t="s">
        <v>66</v>
      </c>
      <c r="C3138">
        <v>146</v>
      </c>
      <c r="D3138">
        <v>78616689</v>
      </c>
      <c r="E3138" s="3">
        <f t="shared" ref="E3138:E3201" si="173">D3138/1000000</f>
        <v>78.616688999999994</v>
      </c>
      <c r="F3138" t="s">
        <v>134</v>
      </c>
      <c r="G3138" t="s">
        <v>356</v>
      </c>
      <c r="H3138" t="s">
        <v>1787</v>
      </c>
      <c r="N3138" t="s">
        <v>4934</v>
      </c>
      <c r="O3138" t="s">
        <v>12</v>
      </c>
      <c r="P3138" t="s">
        <v>13</v>
      </c>
      <c r="Q3138" t="s">
        <v>14</v>
      </c>
      <c r="R3138" s="3">
        <f t="shared" ref="R3138:R3201" si="174">S3138/1000000</f>
        <v>100</v>
      </c>
      <c r="S3138">
        <v>100000000</v>
      </c>
      <c r="T3138">
        <v>2001</v>
      </c>
      <c r="U3138">
        <v>7.1</v>
      </c>
      <c r="V3138" s="3">
        <f t="shared" ref="V3138:V3201" si="175">E3138-R3138</f>
        <v>-21.383311000000006</v>
      </c>
      <c r="W3138" s="3"/>
    </row>
    <row r="3139" spans="1:23" x14ac:dyDescent="0.3">
      <c r="A3139" t="s">
        <v>9</v>
      </c>
      <c r="B3139" t="s">
        <v>260</v>
      </c>
      <c r="C3139">
        <v>106</v>
      </c>
      <c r="D3139">
        <v>68558662</v>
      </c>
      <c r="E3139" s="3">
        <f t="shared" si="173"/>
        <v>68.558661999999998</v>
      </c>
      <c r="F3139" t="s">
        <v>134</v>
      </c>
      <c r="G3139" t="s">
        <v>1789</v>
      </c>
      <c r="H3139" t="s">
        <v>1786</v>
      </c>
      <c r="N3139" t="s">
        <v>4935</v>
      </c>
      <c r="O3139" t="s">
        <v>12</v>
      </c>
      <c r="P3139" t="s">
        <v>13</v>
      </c>
      <c r="Q3139" t="s">
        <v>24</v>
      </c>
      <c r="R3139" s="3">
        <f t="shared" si="174"/>
        <v>90</v>
      </c>
      <c r="S3139">
        <v>90000000</v>
      </c>
      <c r="T3139">
        <v>2013</v>
      </c>
      <c r="U3139">
        <v>5.9</v>
      </c>
      <c r="V3139" s="3">
        <f t="shared" si="175"/>
        <v>-21.441338000000002</v>
      </c>
      <c r="W3139" s="3"/>
    </row>
    <row r="3140" spans="1:23" x14ac:dyDescent="0.3">
      <c r="A3140" t="s">
        <v>9</v>
      </c>
      <c r="B3140" t="s">
        <v>714</v>
      </c>
      <c r="C3140">
        <v>108</v>
      </c>
      <c r="D3140">
        <v>8535575</v>
      </c>
      <c r="E3140" s="3">
        <f t="shared" si="173"/>
        <v>8.5355749999999997</v>
      </c>
      <c r="F3140" t="s">
        <v>356</v>
      </c>
      <c r="N3140" t="s">
        <v>4936</v>
      </c>
      <c r="O3140" t="s">
        <v>12</v>
      </c>
      <c r="P3140" t="s">
        <v>13</v>
      </c>
      <c r="Q3140" t="s">
        <v>14</v>
      </c>
      <c r="R3140" s="3">
        <f t="shared" si="174"/>
        <v>30</v>
      </c>
      <c r="S3140">
        <v>30000000</v>
      </c>
      <c r="T3140">
        <v>2005</v>
      </c>
      <c r="U3140">
        <v>7</v>
      </c>
      <c r="V3140" s="3">
        <f t="shared" si="175"/>
        <v>-21.464424999999999</v>
      </c>
      <c r="W3140" s="3"/>
    </row>
    <row r="3141" spans="1:23" x14ac:dyDescent="0.3">
      <c r="A3141" t="s">
        <v>9</v>
      </c>
      <c r="B3141" t="s">
        <v>59</v>
      </c>
      <c r="C3141">
        <v>131</v>
      </c>
      <c r="D3141">
        <v>43532294</v>
      </c>
      <c r="E3141" s="3">
        <f t="shared" si="173"/>
        <v>43.532294</v>
      </c>
      <c r="F3141" t="s">
        <v>356</v>
      </c>
      <c r="G3141" t="s">
        <v>1797</v>
      </c>
      <c r="N3141" t="s">
        <v>4937</v>
      </c>
      <c r="O3141" t="s">
        <v>12</v>
      </c>
      <c r="P3141" t="s">
        <v>13</v>
      </c>
      <c r="Q3141" t="s">
        <v>24</v>
      </c>
      <c r="R3141" s="3">
        <f t="shared" si="174"/>
        <v>65</v>
      </c>
      <c r="S3141">
        <v>65000000</v>
      </c>
      <c r="T3141">
        <v>2006</v>
      </c>
      <c r="U3141">
        <v>7.1</v>
      </c>
      <c r="V3141" s="3">
        <f t="shared" si="175"/>
        <v>-21.467706</v>
      </c>
      <c r="W3141" s="3"/>
    </row>
    <row r="3142" spans="1:23" x14ac:dyDescent="0.3">
      <c r="A3142" t="s">
        <v>9</v>
      </c>
      <c r="B3142" t="s">
        <v>501</v>
      </c>
      <c r="C3142">
        <v>109</v>
      </c>
      <c r="D3142">
        <v>3517797</v>
      </c>
      <c r="E3142" s="3">
        <f t="shared" si="173"/>
        <v>3.5177969999999998</v>
      </c>
      <c r="F3142" t="s">
        <v>171</v>
      </c>
      <c r="G3142" t="s">
        <v>1792</v>
      </c>
      <c r="H3142" t="s">
        <v>356</v>
      </c>
      <c r="I3142" t="s">
        <v>1788</v>
      </c>
      <c r="J3142" t="s">
        <v>918</v>
      </c>
      <c r="N3142" t="s">
        <v>4938</v>
      </c>
      <c r="O3142" t="s">
        <v>12</v>
      </c>
      <c r="P3142" t="s">
        <v>184</v>
      </c>
      <c r="Q3142" t="s">
        <v>90</v>
      </c>
      <c r="R3142" s="3">
        <f t="shared" si="174"/>
        <v>25</v>
      </c>
      <c r="S3142">
        <v>25000000</v>
      </c>
      <c r="T3142">
        <v>2002</v>
      </c>
      <c r="U3142">
        <v>6.6</v>
      </c>
      <c r="V3142" s="3">
        <f t="shared" si="175"/>
        <v>-21.482202999999998</v>
      </c>
      <c r="W3142" s="3"/>
    </row>
    <row r="3143" spans="1:23" x14ac:dyDescent="0.3">
      <c r="A3143" t="s">
        <v>9</v>
      </c>
      <c r="B3143" t="s">
        <v>474</v>
      </c>
      <c r="C3143">
        <v>99</v>
      </c>
      <c r="D3143">
        <v>33472850</v>
      </c>
      <c r="E3143" s="3">
        <f t="shared" si="173"/>
        <v>33.472850000000001</v>
      </c>
      <c r="F3143" t="s">
        <v>205</v>
      </c>
      <c r="G3143" t="s">
        <v>1797</v>
      </c>
      <c r="N3143" t="s">
        <v>4939</v>
      </c>
      <c r="O3143" t="s">
        <v>12</v>
      </c>
      <c r="P3143" t="s">
        <v>13</v>
      </c>
      <c r="Q3143" t="s">
        <v>90</v>
      </c>
      <c r="R3143" s="3">
        <f t="shared" si="174"/>
        <v>55</v>
      </c>
      <c r="S3143">
        <v>55000000</v>
      </c>
      <c r="T3143">
        <v>2008</v>
      </c>
      <c r="U3143">
        <v>5.8</v>
      </c>
      <c r="V3143" s="3">
        <f t="shared" si="175"/>
        <v>-21.527149999999999</v>
      </c>
      <c r="W3143" s="3"/>
    </row>
    <row r="3144" spans="1:23" x14ac:dyDescent="0.3">
      <c r="A3144" t="s">
        <v>9</v>
      </c>
      <c r="B3144" t="s">
        <v>416</v>
      </c>
      <c r="C3144">
        <v>91</v>
      </c>
      <c r="D3144">
        <v>18438149</v>
      </c>
      <c r="E3144" s="3">
        <f t="shared" si="173"/>
        <v>18.438148999999999</v>
      </c>
      <c r="F3144" t="s">
        <v>205</v>
      </c>
      <c r="G3144" t="s">
        <v>356</v>
      </c>
      <c r="N3144" t="s">
        <v>4940</v>
      </c>
      <c r="O3144" t="s">
        <v>12</v>
      </c>
      <c r="P3144" t="s">
        <v>13</v>
      </c>
      <c r="Q3144" t="s">
        <v>14</v>
      </c>
      <c r="R3144" s="3">
        <f t="shared" si="174"/>
        <v>40</v>
      </c>
      <c r="S3144">
        <v>40000000</v>
      </c>
      <c r="T3144">
        <v>2012</v>
      </c>
      <c r="U3144">
        <v>5.9</v>
      </c>
      <c r="V3144" s="3">
        <f t="shared" si="175"/>
        <v>-21.561851000000001</v>
      </c>
      <c r="W3144" s="3"/>
    </row>
    <row r="3145" spans="1:23" x14ac:dyDescent="0.3">
      <c r="A3145" t="s">
        <v>9</v>
      </c>
      <c r="B3145" t="s">
        <v>119</v>
      </c>
      <c r="C3145">
        <v>111</v>
      </c>
      <c r="D3145">
        <v>48430355</v>
      </c>
      <c r="E3145" s="3">
        <f t="shared" si="173"/>
        <v>48.430354999999999</v>
      </c>
      <c r="F3145" t="s">
        <v>205</v>
      </c>
      <c r="G3145" t="s">
        <v>356</v>
      </c>
      <c r="N3145" t="s">
        <v>4941</v>
      </c>
      <c r="O3145" t="s">
        <v>12</v>
      </c>
      <c r="P3145" t="s">
        <v>13</v>
      </c>
      <c r="Q3145" t="s">
        <v>14</v>
      </c>
      <c r="R3145" s="3">
        <f t="shared" si="174"/>
        <v>70</v>
      </c>
      <c r="S3145">
        <v>70000000</v>
      </c>
      <c r="T3145">
        <v>2011</v>
      </c>
      <c r="U3145">
        <v>5.3</v>
      </c>
      <c r="V3145" s="3">
        <f t="shared" si="175"/>
        <v>-21.569645000000001</v>
      </c>
      <c r="W3145" s="3"/>
    </row>
    <row r="3146" spans="1:23" x14ac:dyDescent="0.3">
      <c r="A3146" t="s">
        <v>9</v>
      </c>
      <c r="B3146" t="s">
        <v>284</v>
      </c>
      <c r="C3146">
        <v>95</v>
      </c>
      <c r="D3146">
        <v>13401683</v>
      </c>
      <c r="E3146" s="3">
        <f t="shared" si="173"/>
        <v>13.401683</v>
      </c>
      <c r="F3146" t="s">
        <v>171</v>
      </c>
      <c r="G3146" t="s">
        <v>1787</v>
      </c>
      <c r="N3146" t="s">
        <v>4942</v>
      </c>
      <c r="O3146" t="s">
        <v>12</v>
      </c>
      <c r="P3146" t="s">
        <v>17</v>
      </c>
      <c r="Q3146" t="s">
        <v>90</v>
      </c>
      <c r="R3146" s="3">
        <f t="shared" si="174"/>
        <v>35</v>
      </c>
      <c r="S3146">
        <v>35000000</v>
      </c>
      <c r="T3146">
        <v>2012</v>
      </c>
      <c r="U3146">
        <v>7.1</v>
      </c>
      <c r="V3146" s="3">
        <f t="shared" si="175"/>
        <v>-21.598317000000002</v>
      </c>
      <c r="W3146" s="3"/>
    </row>
    <row r="3147" spans="1:23" x14ac:dyDescent="0.3">
      <c r="A3147" t="s">
        <v>9</v>
      </c>
      <c r="B3147" t="s">
        <v>686</v>
      </c>
      <c r="C3147">
        <v>127</v>
      </c>
      <c r="D3147">
        <v>14378353</v>
      </c>
      <c r="E3147" s="3">
        <f t="shared" si="173"/>
        <v>14.378353000000001</v>
      </c>
      <c r="F3147" t="s">
        <v>356</v>
      </c>
      <c r="G3147" t="s">
        <v>1796</v>
      </c>
      <c r="H3147" t="s">
        <v>1788</v>
      </c>
      <c r="I3147" t="s">
        <v>918</v>
      </c>
      <c r="N3147" t="s">
        <v>4943</v>
      </c>
      <c r="O3147" t="s">
        <v>12</v>
      </c>
      <c r="P3147" t="s">
        <v>13</v>
      </c>
      <c r="Q3147" t="s">
        <v>14</v>
      </c>
      <c r="R3147" s="3">
        <f t="shared" si="174"/>
        <v>36</v>
      </c>
      <c r="S3147">
        <v>36000000</v>
      </c>
      <c r="T3147">
        <v>1999</v>
      </c>
      <c r="U3147">
        <v>6.8</v>
      </c>
      <c r="V3147" s="3">
        <f t="shared" si="175"/>
        <v>-21.621646999999999</v>
      </c>
      <c r="W3147" s="3"/>
    </row>
    <row r="3148" spans="1:23" x14ac:dyDescent="0.3">
      <c r="A3148" t="s">
        <v>9</v>
      </c>
      <c r="B3148" t="s">
        <v>297</v>
      </c>
      <c r="C3148">
        <v>94</v>
      </c>
      <c r="D3148">
        <v>13264986</v>
      </c>
      <c r="E3148" s="3">
        <f t="shared" si="173"/>
        <v>13.264986</v>
      </c>
      <c r="F3148" t="s">
        <v>171</v>
      </c>
      <c r="G3148" t="s">
        <v>1304</v>
      </c>
      <c r="N3148" t="s">
        <v>4944</v>
      </c>
      <c r="O3148" t="s">
        <v>12</v>
      </c>
      <c r="P3148" t="s">
        <v>13</v>
      </c>
      <c r="Q3148" t="s">
        <v>14</v>
      </c>
      <c r="R3148" s="3">
        <f t="shared" si="174"/>
        <v>35</v>
      </c>
      <c r="S3148">
        <v>35000000</v>
      </c>
      <c r="T3148">
        <v>2001</v>
      </c>
      <c r="U3148">
        <v>6</v>
      </c>
      <c r="V3148" s="3">
        <f t="shared" si="175"/>
        <v>-21.735014</v>
      </c>
      <c r="W3148" s="3"/>
    </row>
    <row r="3149" spans="1:23" x14ac:dyDescent="0.3">
      <c r="A3149" t="s">
        <v>9</v>
      </c>
      <c r="B3149" t="s">
        <v>273</v>
      </c>
      <c r="C3149">
        <v>138</v>
      </c>
      <c r="D3149">
        <v>63224849</v>
      </c>
      <c r="E3149" s="3">
        <f t="shared" si="173"/>
        <v>63.224848999999999</v>
      </c>
      <c r="F3149" t="s">
        <v>205</v>
      </c>
      <c r="G3149" t="s">
        <v>1788</v>
      </c>
      <c r="N3149" t="s">
        <v>4945</v>
      </c>
      <c r="O3149" t="s">
        <v>12</v>
      </c>
      <c r="P3149" t="s">
        <v>13</v>
      </c>
      <c r="Q3149" t="s">
        <v>14</v>
      </c>
      <c r="R3149" s="3">
        <f t="shared" si="174"/>
        <v>85</v>
      </c>
      <c r="S3149">
        <v>85000000</v>
      </c>
      <c r="T3149">
        <v>2006</v>
      </c>
      <c r="U3149">
        <v>6.9</v>
      </c>
      <c r="V3149" s="3">
        <f t="shared" si="175"/>
        <v>-21.775151000000001</v>
      </c>
      <c r="W3149" s="3"/>
    </row>
    <row r="3150" spans="1:23" x14ac:dyDescent="0.3">
      <c r="A3150" t="s">
        <v>9</v>
      </c>
      <c r="B3150" t="s">
        <v>167</v>
      </c>
      <c r="C3150">
        <v>119</v>
      </c>
      <c r="D3150">
        <v>73209340</v>
      </c>
      <c r="E3150" s="3">
        <f t="shared" si="173"/>
        <v>73.209339999999997</v>
      </c>
      <c r="F3150" t="s">
        <v>171</v>
      </c>
      <c r="G3150" t="s">
        <v>620</v>
      </c>
      <c r="H3150" t="s">
        <v>1787</v>
      </c>
      <c r="I3150" t="s">
        <v>918</v>
      </c>
      <c r="N3150" t="s">
        <v>4946</v>
      </c>
      <c r="O3150" t="s">
        <v>12</v>
      </c>
      <c r="P3150" t="s">
        <v>13</v>
      </c>
      <c r="Q3150" t="s">
        <v>90</v>
      </c>
      <c r="R3150" s="3">
        <f t="shared" si="174"/>
        <v>95</v>
      </c>
      <c r="S3150">
        <v>95000000</v>
      </c>
      <c r="T3150">
        <v>2000</v>
      </c>
      <c r="U3150">
        <v>5.7</v>
      </c>
      <c r="V3150" s="3">
        <f t="shared" si="175"/>
        <v>-21.790660000000003</v>
      </c>
      <c r="W3150" s="3"/>
    </row>
    <row r="3151" spans="1:23" x14ac:dyDescent="0.3">
      <c r="A3151" t="s">
        <v>9</v>
      </c>
      <c r="B3151" t="s">
        <v>575</v>
      </c>
      <c r="C3151">
        <v>88</v>
      </c>
      <c r="D3151">
        <v>28133159</v>
      </c>
      <c r="E3151" s="3">
        <f t="shared" si="173"/>
        <v>28.133158999999999</v>
      </c>
      <c r="F3151" t="s">
        <v>134</v>
      </c>
      <c r="G3151" t="s">
        <v>1790</v>
      </c>
      <c r="H3151" t="s">
        <v>205</v>
      </c>
      <c r="I3151" t="s">
        <v>1789</v>
      </c>
      <c r="J3151" t="s">
        <v>1786</v>
      </c>
      <c r="N3151" t="s">
        <v>4947</v>
      </c>
      <c r="O3151" t="s">
        <v>12</v>
      </c>
      <c r="P3151" t="s">
        <v>13</v>
      </c>
      <c r="Q3151" t="s">
        <v>24</v>
      </c>
      <c r="R3151" s="3">
        <f t="shared" si="174"/>
        <v>50</v>
      </c>
      <c r="S3151">
        <v>50000000</v>
      </c>
      <c r="T3151">
        <v>2006</v>
      </c>
      <c r="U3151">
        <v>5.9</v>
      </c>
      <c r="V3151" s="3">
        <f t="shared" si="175"/>
        <v>-21.866841000000001</v>
      </c>
      <c r="W3151" s="3"/>
    </row>
    <row r="3152" spans="1:23" x14ac:dyDescent="0.3">
      <c r="A3152" t="s">
        <v>9</v>
      </c>
      <c r="B3152" t="s">
        <v>1007</v>
      </c>
      <c r="C3152">
        <v>100</v>
      </c>
      <c r="D3152">
        <v>121972</v>
      </c>
      <c r="E3152" s="3">
        <f t="shared" si="173"/>
        <v>0.121972</v>
      </c>
      <c r="F3152" t="s">
        <v>1792</v>
      </c>
      <c r="G3152" t="s">
        <v>356</v>
      </c>
      <c r="H3152" t="s">
        <v>1796</v>
      </c>
      <c r="N3152" t="s">
        <v>4948</v>
      </c>
      <c r="O3152" t="s">
        <v>12</v>
      </c>
      <c r="P3152" t="s">
        <v>13</v>
      </c>
      <c r="Q3152" t="s">
        <v>90</v>
      </c>
      <c r="R3152" s="3">
        <f t="shared" si="174"/>
        <v>22</v>
      </c>
      <c r="S3152">
        <v>22000000</v>
      </c>
      <c r="T3152">
        <v>2002</v>
      </c>
      <c r="U3152">
        <v>5.5</v>
      </c>
      <c r="V3152" s="3">
        <f t="shared" si="175"/>
        <v>-21.878028</v>
      </c>
      <c r="W3152" s="3"/>
    </row>
    <row r="3153" spans="1:23" x14ac:dyDescent="0.3">
      <c r="A3153" t="s">
        <v>9</v>
      </c>
      <c r="B3153" t="s">
        <v>465</v>
      </c>
      <c r="C3153">
        <v>105</v>
      </c>
      <c r="D3153">
        <v>13101142</v>
      </c>
      <c r="E3153" s="3">
        <f t="shared" si="173"/>
        <v>13.101141999999999</v>
      </c>
      <c r="F3153" t="s">
        <v>205</v>
      </c>
      <c r="G3153" t="s">
        <v>1788</v>
      </c>
      <c r="H3153" t="s">
        <v>1797</v>
      </c>
      <c r="N3153" t="s">
        <v>4949</v>
      </c>
      <c r="O3153" t="s">
        <v>12</v>
      </c>
      <c r="P3153" t="s">
        <v>13</v>
      </c>
      <c r="Q3153" t="s">
        <v>14</v>
      </c>
      <c r="R3153" s="3">
        <f t="shared" si="174"/>
        <v>35</v>
      </c>
      <c r="S3153">
        <v>35000000</v>
      </c>
      <c r="T3153">
        <v>2012</v>
      </c>
      <c r="U3153">
        <v>5.7</v>
      </c>
      <c r="V3153" s="3">
        <f t="shared" si="175"/>
        <v>-21.898858000000001</v>
      </c>
      <c r="W3153" s="3"/>
    </row>
    <row r="3154" spans="1:23" x14ac:dyDescent="0.3">
      <c r="A3154" t="s">
        <v>9</v>
      </c>
      <c r="B3154" t="s">
        <v>842</v>
      </c>
      <c r="C3154">
        <v>121</v>
      </c>
      <c r="D3154">
        <v>3073392</v>
      </c>
      <c r="E3154" s="3">
        <f t="shared" si="173"/>
        <v>3.0733920000000001</v>
      </c>
      <c r="F3154" t="s">
        <v>356</v>
      </c>
      <c r="G3154" t="s">
        <v>1796</v>
      </c>
      <c r="H3154" t="s">
        <v>1787</v>
      </c>
      <c r="I3154" t="s">
        <v>918</v>
      </c>
      <c r="N3154" t="s">
        <v>4950</v>
      </c>
      <c r="O3154" t="s">
        <v>12</v>
      </c>
      <c r="P3154" t="s">
        <v>49</v>
      </c>
      <c r="Q3154" t="s">
        <v>90</v>
      </c>
      <c r="R3154" s="3">
        <f t="shared" si="174"/>
        <v>25</v>
      </c>
      <c r="S3154">
        <v>25000000</v>
      </c>
      <c r="T3154">
        <v>2008</v>
      </c>
      <c r="U3154">
        <v>6.6</v>
      </c>
      <c r="V3154" s="3">
        <f t="shared" si="175"/>
        <v>-21.926608000000002</v>
      </c>
      <c r="W3154" s="3"/>
    </row>
    <row r="3155" spans="1:23" x14ac:dyDescent="0.3">
      <c r="A3155" t="s">
        <v>9</v>
      </c>
      <c r="B3155" t="s">
        <v>175</v>
      </c>
      <c r="C3155">
        <v>109</v>
      </c>
      <c r="D3155">
        <v>93050117</v>
      </c>
      <c r="E3155" s="3">
        <f t="shared" si="173"/>
        <v>93.050117</v>
      </c>
      <c r="F3155" t="s">
        <v>171</v>
      </c>
      <c r="G3155" t="s">
        <v>356</v>
      </c>
      <c r="H3155" t="s">
        <v>1787</v>
      </c>
      <c r="I3155" t="s">
        <v>918</v>
      </c>
      <c r="N3155" t="s">
        <v>4951</v>
      </c>
      <c r="O3155" t="s">
        <v>12</v>
      </c>
      <c r="P3155" t="s">
        <v>13</v>
      </c>
      <c r="Q3155" t="s">
        <v>90</v>
      </c>
      <c r="R3155" s="3">
        <f t="shared" si="174"/>
        <v>115</v>
      </c>
      <c r="S3155">
        <v>115000000</v>
      </c>
      <c r="T3155">
        <v>2013</v>
      </c>
      <c r="U3155">
        <v>6.6</v>
      </c>
      <c r="V3155" s="3">
        <f t="shared" si="175"/>
        <v>-21.949883</v>
      </c>
      <c r="W3155" s="3"/>
    </row>
    <row r="3156" spans="1:23" x14ac:dyDescent="0.3">
      <c r="A3156" t="s">
        <v>111</v>
      </c>
      <c r="B3156" t="s">
        <v>667</v>
      </c>
      <c r="C3156">
        <v>120</v>
      </c>
      <c r="D3156">
        <v>763044</v>
      </c>
      <c r="E3156" s="3">
        <f t="shared" si="173"/>
        <v>0.76304399999999994</v>
      </c>
      <c r="F3156" t="s">
        <v>356</v>
      </c>
      <c r="G3156" t="s">
        <v>918</v>
      </c>
      <c r="N3156" t="s">
        <v>4952</v>
      </c>
      <c r="O3156" t="s">
        <v>12</v>
      </c>
      <c r="P3156" t="s">
        <v>49</v>
      </c>
      <c r="Q3156" t="s">
        <v>90</v>
      </c>
      <c r="R3156" s="3">
        <f t="shared" si="174"/>
        <v>23</v>
      </c>
      <c r="S3156">
        <v>23000000</v>
      </c>
      <c r="T3156">
        <v>2003</v>
      </c>
      <c r="U3156">
        <v>6.2</v>
      </c>
      <c r="V3156" s="3">
        <f t="shared" si="175"/>
        <v>-22.236955999999999</v>
      </c>
      <c r="W3156" s="3"/>
    </row>
    <row r="3157" spans="1:23" x14ac:dyDescent="0.3">
      <c r="A3157" t="s">
        <v>9</v>
      </c>
      <c r="B3157" t="s">
        <v>77</v>
      </c>
      <c r="C3157">
        <v>216</v>
      </c>
      <c r="D3157">
        <v>77679638</v>
      </c>
      <c r="E3157" s="3">
        <f t="shared" si="173"/>
        <v>77.679637999999997</v>
      </c>
      <c r="F3157" t="s">
        <v>1792</v>
      </c>
      <c r="G3157" t="s">
        <v>356</v>
      </c>
      <c r="N3157" t="s">
        <v>4953</v>
      </c>
      <c r="O3157" t="s">
        <v>12</v>
      </c>
      <c r="P3157" t="s">
        <v>13</v>
      </c>
      <c r="Q3157" t="s">
        <v>90</v>
      </c>
      <c r="R3157" s="3">
        <f t="shared" si="174"/>
        <v>100</v>
      </c>
      <c r="S3157">
        <v>100000000</v>
      </c>
      <c r="T3157">
        <v>2002</v>
      </c>
      <c r="U3157">
        <v>7.5</v>
      </c>
      <c r="V3157" s="3">
        <f t="shared" si="175"/>
        <v>-22.320362000000003</v>
      </c>
      <c r="W3157" s="3"/>
    </row>
    <row r="3158" spans="1:23" x14ac:dyDescent="0.3">
      <c r="A3158" t="s">
        <v>9</v>
      </c>
      <c r="B3158" t="s">
        <v>531</v>
      </c>
      <c r="C3158">
        <v>107</v>
      </c>
      <c r="D3158">
        <v>3675072</v>
      </c>
      <c r="E3158" s="3">
        <f t="shared" si="173"/>
        <v>3.6750720000000001</v>
      </c>
      <c r="F3158" t="s">
        <v>134</v>
      </c>
      <c r="G3158" t="s">
        <v>1787</v>
      </c>
      <c r="H3158" t="s">
        <v>918</v>
      </c>
      <c r="N3158" t="s">
        <v>4954</v>
      </c>
      <c r="O3158" t="s">
        <v>12</v>
      </c>
      <c r="P3158" t="s">
        <v>17</v>
      </c>
      <c r="Q3158" t="s">
        <v>90</v>
      </c>
      <c r="R3158" s="3">
        <f t="shared" si="174"/>
        <v>26</v>
      </c>
      <c r="S3158">
        <v>26000000</v>
      </c>
      <c r="T3158">
        <v>2007</v>
      </c>
      <c r="U3158">
        <v>7.3</v>
      </c>
      <c r="V3158" s="3">
        <f t="shared" si="175"/>
        <v>-22.324928</v>
      </c>
      <c r="W3158" s="3"/>
    </row>
    <row r="3159" spans="1:23" x14ac:dyDescent="0.3">
      <c r="A3159" t="s">
        <v>9</v>
      </c>
      <c r="B3159" t="s">
        <v>534</v>
      </c>
      <c r="C3159">
        <v>131</v>
      </c>
      <c r="D3159">
        <v>27667947</v>
      </c>
      <c r="E3159" s="3">
        <f t="shared" si="173"/>
        <v>27.667947000000002</v>
      </c>
      <c r="F3159" t="s">
        <v>1792</v>
      </c>
      <c r="G3159" t="s">
        <v>356</v>
      </c>
      <c r="H3159" t="s">
        <v>918</v>
      </c>
      <c r="N3159" t="s">
        <v>4955</v>
      </c>
      <c r="O3159" t="s">
        <v>12</v>
      </c>
      <c r="P3159" t="s">
        <v>17</v>
      </c>
      <c r="Q3159" t="s">
        <v>90</v>
      </c>
      <c r="R3159" s="3">
        <f t="shared" si="174"/>
        <v>50</v>
      </c>
      <c r="S3159">
        <v>50000000</v>
      </c>
      <c r="T3159">
        <v>2007</v>
      </c>
      <c r="U3159">
        <v>6.2</v>
      </c>
      <c r="V3159" s="3">
        <f t="shared" si="175"/>
        <v>-22.332052999999998</v>
      </c>
      <c r="W3159" s="3"/>
    </row>
    <row r="3160" spans="1:23" x14ac:dyDescent="0.3">
      <c r="A3160" t="s">
        <v>9</v>
      </c>
      <c r="B3160" t="s">
        <v>379</v>
      </c>
      <c r="C3160">
        <v>132</v>
      </c>
      <c r="D3160">
        <v>43568507</v>
      </c>
      <c r="E3160" s="3">
        <f t="shared" si="173"/>
        <v>43.568506999999997</v>
      </c>
      <c r="F3160" t="s">
        <v>171</v>
      </c>
      <c r="G3160" t="s">
        <v>1792</v>
      </c>
      <c r="H3160" t="s">
        <v>356</v>
      </c>
      <c r="I3160" t="s">
        <v>918</v>
      </c>
      <c r="N3160" t="s">
        <v>4956</v>
      </c>
      <c r="O3160" t="s">
        <v>12</v>
      </c>
      <c r="P3160" t="s">
        <v>13</v>
      </c>
      <c r="Q3160" t="s">
        <v>14</v>
      </c>
      <c r="R3160" s="3">
        <f t="shared" si="174"/>
        <v>66</v>
      </c>
      <c r="S3160">
        <v>66000000</v>
      </c>
      <c r="T3160">
        <v>2014</v>
      </c>
      <c r="U3160">
        <v>6.5</v>
      </c>
      <c r="V3160" s="3">
        <f t="shared" si="175"/>
        <v>-22.431493000000003</v>
      </c>
      <c r="W3160" s="3"/>
    </row>
    <row r="3161" spans="1:23" x14ac:dyDescent="0.3">
      <c r="A3161" t="s">
        <v>9</v>
      </c>
      <c r="B3161" t="s">
        <v>77</v>
      </c>
      <c r="C3161">
        <v>134</v>
      </c>
      <c r="D3161">
        <v>5532301</v>
      </c>
      <c r="E3161" s="3">
        <f t="shared" si="173"/>
        <v>5.5323010000000004</v>
      </c>
      <c r="F3161" t="s">
        <v>1793</v>
      </c>
      <c r="G3161" t="s">
        <v>356</v>
      </c>
      <c r="H3161" t="s">
        <v>1794</v>
      </c>
      <c r="I3161" t="s">
        <v>1795</v>
      </c>
      <c r="N3161" t="s">
        <v>4957</v>
      </c>
      <c r="O3161" t="s">
        <v>12</v>
      </c>
      <c r="P3161" t="s">
        <v>13</v>
      </c>
      <c r="Q3161" t="s">
        <v>14</v>
      </c>
      <c r="R3161" s="3">
        <f t="shared" si="174"/>
        <v>28</v>
      </c>
      <c r="S3161">
        <v>28000000</v>
      </c>
      <c r="T3161">
        <v>1997</v>
      </c>
      <c r="U3161">
        <v>7</v>
      </c>
      <c r="V3161" s="3">
        <f t="shared" si="175"/>
        <v>-22.467699</v>
      </c>
      <c r="W3161" s="3"/>
    </row>
    <row r="3162" spans="1:23" x14ac:dyDescent="0.3">
      <c r="A3162" t="s">
        <v>9</v>
      </c>
      <c r="B3162" t="s">
        <v>27</v>
      </c>
      <c r="C3162">
        <v>215</v>
      </c>
      <c r="D3162">
        <v>107503316</v>
      </c>
      <c r="E3162" s="3">
        <f t="shared" si="173"/>
        <v>107.503316</v>
      </c>
      <c r="F3162" t="s">
        <v>171</v>
      </c>
      <c r="G3162" t="s">
        <v>356</v>
      </c>
      <c r="H3162" t="s">
        <v>1796</v>
      </c>
      <c r="I3162" t="s">
        <v>1787</v>
      </c>
      <c r="N3162" t="s">
        <v>4958</v>
      </c>
      <c r="O3162" t="s">
        <v>12</v>
      </c>
      <c r="P3162" t="s">
        <v>13</v>
      </c>
      <c r="Q3162" t="s">
        <v>90</v>
      </c>
      <c r="R3162" s="3">
        <f t="shared" si="174"/>
        <v>130</v>
      </c>
      <c r="S3162">
        <v>130000000</v>
      </c>
      <c r="T3162">
        <v>2009</v>
      </c>
      <c r="U3162">
        <v>7.7</v>
      </c>
      <c r="V3162" s="3">
        <f t="shared" si="175"/>
        <v>-22.496684000000002</v>
      </c>
      <c r="W3162" s="3"/>
    </row>
    <row r="3163" spans="1:23" x14ac:dyDescent="0.3">
      <c r="A3163" t="s">
        <v>9</v>
      </c>
      <c r="B3163" t="s">
        <v>68</v>
      </c>
      <c r="C3163">
        <v>104</v>
      </c>
      <c r="D3163">
        <v>62494975</v>
      </c>
      <c r="E3163" s="3">
        <f t="shared" si="173"/>
        <v>62.494974999999997</v>
      </c>
      <c r="F3163" t="s">
        <v>171</v>
      </c>
      <c r="G3163" t="s">
        <v>1792</v>
      </c>
      <c r="H3163" t="s">
        <v>918</v>
      </c>
      <c r="N3163" t="s">
        <v>4959</v>
      </c>
      <c r="O3163" t="s">
        <v>12</v>
      </c>
      <c r="P3163" t="s">
        <v>13</v>
      </c>
      <c r="Q3163" t="s">
        <v>14</v>
      </c>
      <c r="R3163" s="3">
        <f t="shared" si="174"/>
        <v>85</v>
      </c>
      <c r="S3163">
        <v>85000000</v>
      </c>
      <c r="T3163">
        <v>2006</v>
      </c>
      <c r="U3163">
        <v>6</v>
      </c>
      <c r="V3163" s="3">
        <f t="shared" si="175"/>
        <v>-22.505025000000003</v>
      </c>
      <c r="W3163" s="3"/>
    </row>
    <row r="3164" spans="1:23" x14ac:dyDescent="0.3">
      <c r="A3164" t="s">
        <v>9</v>
      </c>
      <c r="B3164" t="s">
        <v>101</v>
      </c>
      <c r="C3164">
        <v>166</v>
      </c>
      <c r="D3164">
        <v>127490802</v>
      </c>
      <c r="E3164" s="3">
        <f t="shared" si="173"/>
        <v>127.490802</v>
      </c>
      <c r="F3164" t="s">
        <v>356</v>
      </c>
      <c r="G3164" t="s">
        <v>1786</v>
      </c>
      <c r="H3164" t="s">
        <v>1788</v>
      </c>
      <c r="N3164" t="s">
        <v>4960</v>
      </c>
      <c r="O3164" t="s">
        <v>12</v>
      </c>
      <c r="P3164" t="s">
        <v>13</v>
      </c>
      <c r="Q3164" t="s">
        <v>14</v>
      </c>
      <c r="R3164" s="3">
        <f t="shared" si="174"/>
        <v>150</v>
      </c>
      <c r="S3164">
        <v>150000000</v>
      </c>
      <c r="T3164">
        <v>2008</v>
      </c>
      <c r="U3164">
        <v>7.8</v>
      </c>
      <c r="V3164" s="3">
        <f t="shared" si="175"/>
        <v>-22.509197999999998</v>
      </c>
      <c r="W3164" s="3"/>
    </row>
    <row r="3165" spans="1:23" x14ac:dyDescent="0.3">
      <c r="A3165" t="s">
        <v>9</v>
      </c>
      <c r="B3165" t="s">
        <v>384</v>
      </c>
      <c r="C3165">
        <v>134</v>
      </c>
      <c r="D3165">
        <v>37479778</v>
      </c>
      <c r="E3165" s="3">
        <f t="shared" si="173"/>
        <v>37.479778000000003</v>
      </c>
      <c r="F3165" t="s">
        <v>1793</v>
      </c>
      <c r="G3165" t="s">
        <v>356</v>
      </c>
      <c r="H3165" t="s">
        <v>1794</v>
      </c>
      <c r="I3165" t="s">
        <v>1797</v>
      </c>
      <c r="N3165" t="s">
        <v>4961</v>
      </c>
      <c r="O3165" t="s">
        <v>12</v>
      </c>
      <c r="P3165" t="s">
        <v>13</v>
      </c>
      <c r="Q3165" t="s">
        <v>14</v>
      </c>
      <c r="R3165" s="3">
        <f t="shared" si="174"/>
        <v>60</v>
      </c>
      <c r="S3165">
        <v>60000000</v>
      </c>
      <c r="T3165">
        <v>2009</v>
      </c>
      <c r="U3165">
        <v>7.4</v>
      </c>
      <c r="V3165" s="3">
        <f t="shared" si="175"/>
        <v>-22.520221999999997</v>
      </c>
      <c r="W3165" s="3"/>
    </row>
    <row r="3166" spans="1:23" x14ac:dyDescent="0.3">
      <c r="A3166" t="s">
        <v>9</v>
      </c>
      <c r="B3166" t="s">
        <v>251</v>
      </c>
      <c r="C3166">
        <v>101</v>
      </c>
      <c r="D3166">
        <v>4476235</v>
      </c>
      <c r="E3166" s="3">
        <f t="shared" si="173"/>
        <v>4.476235</v>
      </c>
      <c r="F3166" t="s">
        <v>1792</v>
      </c>
      <c r="G3166" t="s">
        <v>620</v>
      </c>
      <c r="H3166" t="s">
        <v>1796</v>
      </c>
      <c r="I3166" t="s">
        <v>918</v>
      </c>
      <c r="N3166" t="s">
        <v>4962</v>
      </c>
      <c r="O3166" t="s">
        <v>12</v>
      </c>
      <c r="P3166" t="s">
        <v>13</v>
      </c>
      <c r="Q3166" t="s">
        <v>90</v>
      </c>
      <c r="R3166" s="3">
        <f t="shared" si="174"/>
        <v>27</v>
      </c>
      <c r="S3166">
        <v>27000000</v>
      </c>
      <c r="T3166">
        <v>2004</v>
      </c>
      <c r="U3166">
        <v>6.4</v>
      </c>
      <c r="V3166" s="3">
        <f t="shared" si="175"/>
        <v>-22.523765000000001</v>
      </c>
      <c r="W3166" s="3"/>
    </row>
    <row r="3167" spans="1:23" x14ac:dyDescent="0.3">
      <c r="A3167" t="s">
        <v>9</v>
      </c>
      <c r="B3167" t="s">
        <v>311</v>
      </c>
      <c r="C3167">
        <v>119</v>
      </c>
      <c r="D3167">
        <v>21471685</v>
      </c>
      <c r="E3167" s="3">
        <f t="shared" si="173"/>
        <v>21.471685000000001</v>
      </c>
      <c r="F3167" t="s">
        <v>171</v>
      </c>
      <c r="G3167" t="s">
        <v>134</v>
      </c>
      <c r="H3167" t="s">
        <v>1787</v>
      </c>
      <c r="N3167" t="s">
        <v>4963</v>
      </c>
      <c r="O3167" t="s">
        <v>12</v>
      </c>
      <c r="P3167" t="s">
        <v>13</v>
      </c>
      <c r="Q3167" t="s">
        <v>14</v>
      </c>
      <c r="R3167" s="3">
        <f t="shared" si="174"/>
        <v>44</v>
      </c>
      <c r="S3167">
        <v>44000000</v>
      </c>
      <c r="T3167">
        <v>2000</v>
      </c>
      <c r="U3167">
        <v>2.4</v>
      </c>
      <c r="V3167" s="3">
        <f t="shared" si="175"/>
        <v>-22.528314999999999</v>
      </c>
      <c r="W3167" s="3"/>
    </row>
    <row r="3168" spans="1:23" x14ac:dyDescent="0.3">
      <c r="A3168" t="s">
        <v>9</v>
      </c>
      <c r="B3168" t="s">
        <v>42</v>
      </c>
      <c r="C3168">
        <v>110</v>
      </c>
      <c r="D3168">
        <v>47456450</v>
      </c>
      <c r="E3168" s="3">
        <f t="shared" si="173"/>
        <v>47.456449999999997</v>
      </c>
      <c r="F3168" t="s">
        <v>171</v>
      </c>
      <c r="G3168" t="s">
        <v>356</v>
      </c>
      <c r="H3168" t="s">
        <v>918</v>
      </c>
      <c r="N3168" t="s">
        <v>4964</v>
      </c>
      <c r="O3168" t="s">
        <v>12</v>
      </c>
      <c r="P3168" t="s">
        <v>13</v>
      </c>
      <c r="Q3168" t="s">
        <v>90</v>
      </c>
      <c r="R3168" s="3">
        <f t="shared" si="174"/>
        <v>70</v>
      </c>
      <c r="S3168">
        <v>70000000</v>
      </c>
      <c r="T3168">
        <v>2007</v>
      </c>
      <c r="U3168">
        <v>7.1</v>
      </c>
      <c r="V3168" s="3">
        <f t="shared" si="175"/>
        <v>-22.543550000000003</v>
      </c>
      <c r="W3168" s="3"/>
    </row>
    <row r="3169" spans="1:23" x14ac:dyDescent="0.3">
      <c r="A3169" t="s">
        <v>9</v>
      </c>
      <c r="B3169" t="s">
        <v>145</v>
      </c>
      <c r="C3169">
        <v>120</v>
      </c>
      <c r="D3169">
        <v>7443007</v>
      </c>
      <c r="E3169" s="3">
        <f t="shared" si="173"/>
        <v>7.4430069999999997</v>
      </c>
      <c r="F3169" t="s">
        <v>205</v>
      </c>
      <c r="G3169" t="s">
        <v>356</v>
      </c>
      <c r="H3169" t="s">
        <v>1798</v>
      </c>
      <c r="N3169" t="s">
        <v>4965</v>
      </c>
      <c r="O3169" t="s">
        <v>12</v>
      </c>
      <c r="P3169" t="s">
        <v>13</v>
      </c>
      <c r="Q3169" t="s">
        <v>90</v>
      </c>
      <c r="R3169" s="3">
        <f t="shared" si="174"/>
        <v>30</v>
      </c>
      <c r="S3169">
        <v>30000000</v>
      </c>
      <c r="T3169">
        <v>2009</v>
      </c>
      <c r="U3169">
        <v>6.7</v>
      </c>
      <c r="V3169" s="3">
        <f t="shared" si="175"/>
        <v>-22.556992999999999</v>
      </c>
      <c r="W3169" s="3"/>
    </row>
    <row r="3170" spans="1:23" x14ac:dyDescent="0.3">
      <c r="A3170" t="s">
        <v>9</v>
      </c>
      <c r="B3170" t="s">
        <v>66</v>
      </c>
      <c r="C3170">
        <v>163</v>
      </c>
      <c r="D3170">
        <v>47379090</v>
      </c>
      <c r="E3170" s="3">
        <f t="shared" si="173"/>
        <v>47.379089999999998</v>
      </c>
      <c r="F3170" t="s">
        <v>356</v>
      </c>
      <c r="G3170" t="s">
        <v>1794</v>
      </c>
      <c r="H3170" t="s">
        <v>918</v>
      </c>
      <c r="N3170" t="s">
        <v>4966</v>
      </c>
      <c r="O3170" t="s">
        <v>12</v>
      </c>
      <c r="P3170" t="s">
        <v>184</v>
      </c>
      <c r="Q3170" t="s">
        <v>90</v>
      </c>
      <c r="R3170" s="3">
        <f t="shared" si="174"/>
        <v>70</v>
      </c>
      <c r="S3170">
        <v>70000000</v>
      </c>
      <c r="T3170">
        <v>2005</v>
      </c>
      <c r="U3170">
        <v>7.6</v>
      </c>
      <c r="V3170" s="3">
        <f t="shared" si="175"/>
        <v>-22.620910000000002</v>
      </c>
      <c r="W3170" s="3"/>
    </row>
    <row r="3171" spans="1:23" x14ac:dyDescent="0.3">
      <c r="A3171" t="s">
        <v>9</v>
      </c>
      <c r="B3171" t="s">
        <v>269</v>
      </c>
      <c r="C3171">
        <v>96</v>
      </c>
      <c r="D3171">
        <v>42345531</v>
      </c>
      <c r="E3171" s="3">
        <f t="shared" si="173"/>
        <v>42.345531000000001</v>
      </c>
      <c r="F3171" t="s">
        <v>171</v>
      </c>
      <c r="G3171" t="s">
        <v>620</v>
      </c>
      <c r="H3171" t="s">
        <v>1787</v>
      </c>
      <c r="I3171" t="s">
        <v>918</v>
      </c>
      <c r="N3171" t="s">
        <v>4967</v>
      </c>
      <c r="O3171" t="s">
        <v>12</v>
      </c>
      <c r="P3171" t="s">
        <v>113</v>
      </c>
      <c r="Q3171" t="s">
        <v>90</v>
      </c>
      <c r="R3171" s="3">
        <f t="shared" si="174"/>
        <v>65</v>
      </c>
      <c r="S3171">
        <v>65000000</v>
      </c>
      <c r="T3171">
        <v>2012</v>
      </c>
      <c r="U3171">
        <v>5.4</v>
      </c>
      <c r="V3171" s="3">
        <f t="shared" si="175"/>
        <v>-22.654468999999999</v>
      </c>
      <c r="W3171" s="3"/>
    </row>
    <row r="3172" spans="1:23" x14ac:dyDescent="0.3">
      <c r="A3172" t="s">
        <v>9</v>
      </c>
      <c r="B3172" t="s">
        <v>655</v>
      </c>
      <c r="C3172">
        <v>108</v>
      </c>
      <c r="D3172">
        <v>10326062</v>
      </c>
      <c r="E3172" s="3">
        <f t="shared" si="173"/>
        <v>10.326062</v>
      </c>
      <c r="F3172" t="s">
        <v>171</v>
      </c>
      <c r="G3172" t="s">
        <v>620</v>
      </c>
      <c r="H3172" t="s">
        <v>1796</v>
      </c>
      <c r="I3172" t="s">
        <v>1787</v>
      </c>
      <c r="J3172" t="s">
        <v>918</v>
      </c>
      <c r="N3172" t="s">
        <v>4968</v>
      </c>
      <c r="O3172" t="s">
        <v>12</v>
      </c>
      <c r="P3172" t="s">
        <v>113</v>
      </c>
      <c r="Q3172" t="s">
        <v>90</v>
      </c>
      <c r="R3172" s="3">
        <f t="shared" si="174"/>
        <v>33</v>
      </c>
      <c r="S3172">
        <v>33000000</v>
      </c>
      <c r="T3172">
        <v>2009</v>
      </c>
      <c r="U3172">
        <v>6.8</v>
      </c>
      <c r="V3172" s="3">
        <f t="shared" si="175"/>
        <v>-22.673938</v>
      </c>
      <c r="W3172" s="3"/>
    </row>
    <row r="3173" spans="1:23" x14ac:dyDescent="0.3">
      <c r="A3173" t="s">
        <v>9</v>
      </c>
      <c r="B3173" t="s">
        <v>817</v>
      </c>
      <c r="C3173">
        <v>94</v>
      </c>
      <c r="D3173">
        <v>6301131</v>
      </c>
      <c r="E3173" s="3">
        <f t="shared" si="173"/>
        <v>6.3011309999999998</v>
      </c>
      <c r="F3173" t="s">
        <v>356</v>
      </c>
      <c r="G3173" t="s">
        <v>1796</v>
      </c>
      <c r="H3173" t="s">
        <v>1787</v>
      </c>
      <c r="I3173" t="s">
        <v>918</v>
      </c>
      <c r="N3173" t="s">
        <v>4969</v>
      </c>
      <c r="O3173" t="s">
        <v>12</v>
      </c>
      <c r="P3173" t="s">
        <v>13</v>
      </c>
      <c r="Q3173" t="s">
        <v>90</v>
      </c>
      <c r="R3173" s="3">
        <f t="shared" si="174"/>
        <v>29</v>
      </c>
      <c r="S3173">
        <v>29000000</v>
      </c>
      <c r="T3173">
        <v>2005</v>
      </c>
      <c r="U3173">
        <v>7.1</v>
      </c>
      <c r="V3173" s="3">
        <f t="shared" si="175"/>
        <v>-22.698869000000002</v>
      </c>
      <c r="W3173" s="3"/>
    </row>
    <row r="3174" spans="1:23" x14ac:dyDescent="0.3">
      <c r="A3174" t="s">
        <v>9</v>
      </c>
      <c r="B3174" t="s">
        <v>725</v>
      </c>
      <c r="C3174">
        <v>102</v>
      </c>
      <c r="D3174">
        <v>11227940</v>
      </c>
      <c r="E3174" s="3">
        <f t="shared" si="173"/>
        <v>11.22794</v>
      </c>
      <c r="F3174" t="s">
        <v>171</v>
      </c>
      <c r="G3174" t="s">
        <v>134</v>
      </c>
      <c r="H3174" t="s">
        <v>205</v>
      </c>
      <c r="I3174" t="s">
        <v>356</v>
      </c>
      <c r="J3174" t="s">
        <v>918</v>
      </c>
      <c r="N3174" t="s">
        <v>4970</v>
      </c>
      <c r="O3174" t="s">
        <v>12</v>
      </c>
      <c r="P3174" t="s">
        <v>13</v>
      </c>
      <c r="Q3174" t="s">
        <v>90</v>
      </c>
      <c r="R3174" s="3">
        <f t="shared" si="174"/>
        <v>34</v>
      </c>
      <c r="S3174">
        <v>34000000</v>
      </c>
      <c r="T3174">
        <v>1999</v>
      </c>
      <c r="U3174">
        <v>5.2</v>
      </c>
      <c r="V3174" s="3">
        <f t="shared" si="175"/>
        <v>-22.77206</v>
      </c>
      <c r="W3174" s="3"/>
    </row>
    <row r="3175" spans="1:23" x14ac:dyDescent="0.3">
      <c r="A3175" t="s">
        <v>9</v>
      </c>
      <c r="B3175" t="s">
        <v>224</v>
      </c>
      <c r="C3175">
        <v>101</v>
      </c>
      <c r="D3175">
        <v>77222184</v>
      </c>
      <c r="E3175" s="3">
        <f t="shared" si="173"/>
        <v>77.222183999999999</v>
      </c>
      <c r="F3175" t="s">
        <v>134</v>
      </c>
      <c r="G3175" t="s">
        <v>356</v>
      </c>
      <c r="H3175" t="s">
        <v>1789</v>
      </c>
      <c r="I3175" t="s">
        <v>1786</v>
      </c>
      <c r="N3175" t="s">
        <v>4971</v>
      </c>
      <c r="O3175" t="s">
        <v>12</v>
      </c>
      <c r="P3175" t="s">
        <v>113</v>
      </c>
      <c r="Q3175" t="s">
        <v>24</v>
      </c>
      <c r="R3175" s="3">
        <f t="shared" si="174"/>
        <v>100</v>
      </c>
      <c r="S3175">
        <v>100000000</v>
      </c>
      <c r="T3175">
        <v>2009</v>
      </c>
      <c r="U3175">
        <v>6.8</v>
      </c>
      <c r="V3175" s="3">
        <f t="shared" si="175"/>
        <v>-22.777816000000001</v>
      </c>
      <c r="W3175" s="3"/>
    </row>
    <row r="3176" spans="1:23" x14ac:dyDescent="0.3">
      <c r="A3176" t="s">
        <v>9</v>
      </c>
      <c r="B3176" t="s">
        <v>719</v>
      </c>
      <c r="C3176">
        <v>93</v>
      </c>
      <c r="D3176">
        <v>5204007</v>
      </c>
      <c r="E3176" s="3">
        <f t="shared" si="173"/>
        <v>5.2040069999999998</v>
      </c>
      <c r="F3176" t="s">
        <v>171</v>
      </c>
      <c r="G3176" t="s">
        <v>205</v>
      </c>
      <c r="H3176" t="s">
        <v>1792</v>
      </c>
      <c r="I3176" t="s">
        <v>918</v>
      </c>
      <c r="N3176" t="s">
        <v>4972</v>
      </c>
      <c r="O3176" t="s">
        <v>12</v>
      </c>
      <c r="P3176" t="s">
        <v>17</v>
      </c>
      <c r="Q3176" t="s">
        <v>90</v>
      </c>
      <c r="R3176" s="3">
        <f t="shared" si="174"/>
        <v>28</v>
      </c>
      <c r="S3176">
        <v>28000000</v>
      </c>
      <c r="T3176">
        <v>2001</v>
      </c>
      <c r="U3176">
        <v>6.3</v>
      </c>
      <c r="V3176" s="3">
        <f t="shared" si="175"/>
        <v>-22.795992999999999</v>
      </c>
      <c r="W3176" s="3"/>
    </row>
    <row r="3177" spans="1:23" x14ac:dyDescent="0.3">
      <c r="A3177" t="s">
        <v>9</v>
      </c>
      <c r="B3177" t="s">
        <v>400</v>
      </c>
      <c r="C3177">
        <v>95</v>
      </c>
      <c r="D3177">
        <v>27067160</v>
      </c>
      <c r="E3177" s="3">
        <f t="shared" si="173"/>
        <v>27.067160000000001</v>
      </c>
      <c r="F3177" t="s">
        <v>205</v>
      </c>
      <c r="G3177" t="s">
        <v>356</v>
      </c>
      <c r="H3177" t="s">
        <v>1788</v>
      </c>
      <c r="N3177" t="s">
        <v>4973</v>
      </c>
      <c r="O3177" t="s">
        <v>12</v>
      </c>
      <c r="P3177" t="s">
        <v>13</v>
      </c>
      <c r="Q3177" t="s">
        <v>90</v>
      </c>
      <c r="R3177" s="3">
        <f t="shared" si="174"/>
        <v>50</v>
      </c>
      <c r="S3177">
        <v>50000000</v>
      </c>
      <c r="T3177">
        <v>1999</v>
      </c>
      <c r="U3177">
        <v>5.9</v>
      </c>
      <c r="V3177" s="3">
        <f t="shared" si="175"/>
        <v>-22.932839999999999</v>
      </c>
      <c r="W3177" s="3"/>
    </row>
    <row r="3178" spans="1:23" x14ac:dyDescent="0.3">
      <c r="A3178" t="s">
        <v>9</v>
      </c>
      <c r="B3178" t="s">
        <v>400</v>
      </c>
      <c r="C3178">
        <v>130</v>
      </c>
      <c r="D3178">
        <v>13052741</v>
      </c>
      <c r="E3178" s="3">
        <f t="shared" si="173"/>
        <v>13.052740999999999</v>
      </c>
      <c r="F3178" t="s">
        <v>356</v>
      </c>
      <c r="G3178" t="s">
        <v>1794</v>
      </c>
      <c r="N3178" t="s">
        <v>4974</v>
      </c>
      <c r="O3178" t="s">
        <v>12</v>
      </c>
      <c r="P3178" t="s">
        <v>13</v>
      </c>
      <c r="Q3178" t="s">
        <v>14</v>
      </c>
      <c r="R3178" s="3">
        <f t="shared" si="174"/>
        <v>36</v>
      </c>
      <c r="S3178">
        <v>36000000</v>
      </c>
      <c r="T3178">
        <v>1996</v>
      </c>
      <c r="U3178">
        <v>6.7</v>
      </c>
      <c r="V3178" s="3">
        <f t="shared" si="175"/>
        <v>-22.947259000000003</v>
      </c>
      <c r="W3178" s="3"/>
    </row>
    <row r="3179" spans="1:23" x14ac:dyDescent="0.3">
      <c r="A3179" t="s">
        <v>9</v>
      </c>
      <c r="B3179" t="s">
        <v>28</v>
      </c>
      <c r="C3179">
        <v>144</v>
      </c>
      <c r="D3179">
        <v>154985087</v>
      </c>
      <c r="E3179" s="3">
        <f t="shared" si="173"/>
        <v>154.98508699999999</v>
      </c>
      <c r="F3179" t="s">
        <v>171</v>
      </c>
      <c r="G3179" t="s">
        <v>134</v>
      </c>
      <c r="H3179" t="s">
        <v>1787</v>
      </c>
      <c r="N3179" t="s">
        <v>4975</v>
      </c>
      <c r="O3179" t="s">
        <v>12</v>
      </c>
      <c r="P3179" t="s">
        <v>13</v>
      </c>
      <c r="Q3179" t="s">
        <v>14</v>
      </c>
      <c r="R3179" s="3">
        <f t="shared" si="174"/>
        <v>178</v>
      </c>
      <c r="S3179">
        <v>178000000</v>
      </c>
      <c r="T3179">
        <v>2016</v>
      </c>
      <c r="U3179">
        <v>7.3</v>
      </c>
      <c r="V3179" s="3">
        <f t="shared" si="175"/>
        <v>-23.014913000000007</v>
      </c>
      <c r="W3179" s="3"/>
    </row>
    <row r="3180" spans="1:23" x14ac:dyDescent="0.3">
      <c r="A3180" t="s">
        <v>9</v>
      </c>
      <c r="B3180" t="s">
        <v>814</v>
      </c>
      <c r="C3180">
        <v>147</v>
      </c>
      <c r="D3180">
        <v>5899797</v>
      </c>
      <c r="E3180" s="3">
        <f t="shared" si="173"/>
        <v>5.8997970000000004</v>
      </c>
      <c r="F3180" t="s">
        <v>1793</v>
      </c>
      <c r="G3180" t="s">
        <v>356</v>
      </c>
      <c r="H3180" t="s">
        <v>1794</v>
      </c>
      <c r="N3180" t="s">
        <v>4976</v>
      </c>
      <c r="O3180" t="s">
        <v>12</v>
      </c>
      <c r="P3180" t="s">
        <v>17</v>
      </c>
      <c r="Q3180" t="s">
        <v>24</v>
      </c>
      <c r="R3180" s="3">
        <f t="shared" si="174"/>
        <v>29</v>
      </c>
      <c r="S3180">
        <v>29000000</v>
      </c>
      <c r="T3180">
        <v>1987</v>
      </c>
      <c r="U3180">
        <v>7.5</v>
      </c>
      <c r="V3180" s="3">
        <f t="shared" si="175"/>
        <v>-23.100203</v>
      </c>
      <c r="W3180" s="3"/>
    </row>
    <row r="3181" spans="1:23" x14ac:dyDescent="0.3">
      <c r="A3181" t="s">
        <v>9</v>
      </c>
      <c r="B3181" t="s">
        <v>820</v>
      </c>
      <c r="C3181">
        <v>115</v>
      </c>
      <c r="D3181">
        <v>882710</v>
      </c>
      <c r="E3181" s="3">
        <f t="shared" si="173"/>
        <v>0.88270999999999999</v>
      </c>
      <c r="F3181" t="s">
        <v>1792</v>
      </c>
      <c r="G3181" t="s">
        <v>356</v>
      </c>
      <c r="H3181" t="s">
        <v>1788</v>
      </c>
      <c r="I3181" t="s">
        <v>918</v>
      </c>
      <c r="N3181" t="s">
        <v>4977</v>
      </c>
      <c r="O3181" t="s">
        <v>12</v>
      </c>
      <c r="P3181" t="s">
        <v>13</v>
      </c>
      <c r="Q3181" t="s">
        <v>90</v>
      </c>
      <c r="R3181" s="3">
        <f t="shared" si="174"/>
        <v>24</v>
      </c>
      <c r="S3181">
        <v>24000000</v>
      </c>
      <c r="T3181">
        <v>2000</v>
      </c>
      <c r="U3181">
        <v>6.4</v>
      </c>
      <c r="V3181" s="3">
        <f t="shared" si="175"/>
        <v>-23.117290000000001</v>
      </c>
      <c r="W3181" s="3"/>
    </row>
    <row r="3182" spans="1:23" x14ac:dyDescent="0.3">
      <c r="A3182" t="s">
        <v>9</v>
      </c>
      <c r="B3182" t="s">
        <v>342</v>
      </c>
      <c r="C3182">
        <v>153</v>
      </c>
      <c r="D3182">
        <v>51814190</v>
      </c>
      <c r="E3182" s="3">
        <f t="shared" si="173"/>
        <v>51.814190000000004</v>
      </c>
      <c r="F3182" t="s">
        <v>205</v>
      </c>
      <c r="G3182" t="s">
        <v>356</v>
      </c>
      <c r="N3182" t="s">
        <v>4978</v>
      </c>
      <c r="O3182" t="s">
        <v>12</v>
      </c>
      <c r="P3182" t="s">
        <v>13</v>
      </c>
      <c r="Q3182" t="s">
        <v>90</v>
      </c>
      <c r="R3182" s="3">
        <f t="shared" si="174"/>
        <v>75</v>
      </c>
      <c r="S3182">
        <v>75000000</v>
      </c>
      <c r="T3182">
        <v>2009</v>
      </c>
      <c r="U3182">
        <v>6.4</v>
      </c>
      <c r="V3182" s="3">
        <f t="shared" si="175"/>
        <v>-23.185809999999996</v>
      </c>
      <c r="W3182" s="3"/>
    </row>
    <row r="3183" spans="1:23" x14ac:dyDescent="0.3">
      <c r="A3183" t="s">
        <v>9</v>
      </c>
      <c r="B3183" t="s">
        <v>130</v>
      </c>
      <c r="C3183">
        <v>96</v>
      </c>
      <c r="D3183">
        <v>56684819</v>
      </c>
      <c r="E3183" s="3">
        <f t="shared" si="173"/>
        <v>56.684818999999997</v>
      </c>
      <c r="F3183" t="s">
        <v>171</v>
      </c>
      <c r="G3183" t="s">
        <v>134</v>
      </c>
      <c r="H3183" t="s">
        <v>1787</v>
      </c>
      <c r="N3183" t="s">
        <v>4979</v>
      </c>
      <c r="O3183" t="s">
        <v>12</v>
      </c>
      <c r="P3183" t="s">
        <v>13</v>
      </c>
      <c r="Q3183" t="s">
        <v>14</v>
      </c>
      <c r="R3183" s="3">
        <f t="shared" si="174"/>
        <v>80</v>
      </c>
      <c r="S3183">
        <v>80000000</v>
      </c>
      <c r="T3183">
        <v>2002</v>
      </c>
      <c r="U3183">
        <v>5.9</v>
      </c>
      <c r="V3183" s="3">
        <f t="shared" si="175"/>
        <v>-23.315181000000003</v>
      </c>
      <c r="W3183" s="3"/>
    </row>
    <row r="3184" spans="1:23" x14ac:dyDescent="0.3">
      <c r="A3184" t="s">
        <v>9</v>
      </c>
      <c r="B3184" t="s">
        <v>728</v>
      </c>
      <c r="C3184">
        <v>109</v>
      </c>
      <c r="D3184">
        <v>10654581</v>
      </c>
      <c r="E3184" s="3">
        <f t="shared" si="173"/>
        <v>10.654581</v>
      </c>
      <c r="F3184" t="s">
        <v>356</v>
      </c>
      <c r="G3184" t="s">
        <v>1787</v>
      </c>
      <c r="H3184" t="s">
        <v>918</v>
      </c>
      <c r="N3184" t="s">
        <v>4980</v>
      </c>
      <c r="O3184" t="s">
        <v>12</v>
      </c>
      <c r="P3184" t="s">
        <v>13</v>
      </c>
      <c r="Q3184" t="s">
        <v>90</v>
      </c>
      <c r="R3184" s="3">
        <f t="shared" si="174"/>
        <v>34</v>
      </c>
      <c r="S3184">
        <v>34000000</v>
      </c>
      <c r="T3184">
        <v>1999</v>
      </c>
      <c r="U3184">
        <v>5.3</v>
      </c>
      <c r="V3184" s="3">
        <f t="shared" si="175"/>
        <v>-23.345419</v>
      </c>
      <c r="W3184" s="3"/>
    </row>
    <row r="3185" spans="1:23" x14ac:dyDescent="0.3">
      <c r="A3185" t="s">
        <v>9</v>
      </c>
      <c r="B3185" t="s">
        <v>507</v>
      </c>
      <c r="C3185">
        <v>83</v>
      </c>
      <c r="D3185">
        <v>11631245</v>
      </c>
      <c r="E3185" s="3">
        <f t="shared" si="173"/>
        <v>11.631245</v>
      </c>
      <c r="F3185" t="s">
        <v>171</v>
      </c>
      <c r="G3185" t="s">
        <v>134</v>
      </c>
      <c r="H3185" t="s">
        <v>1789</v>
      </c>
      <c r="I3185" t="s">
        <v>1787</v>
      </c>
      <c r="N3185" t="s">
        <v>4981</v>
      </c>
      <c r="O3185" t="s">
        <v>12</v>
      </c>
      <c r="P3185" t="s">
        <v>13</v>
      </c>
      <c r="Q3185" t="s">
        <v>24</v>
      </c>
      <c r="R3185" s="3">
        <f t="shared" si="174"/>
        <v>35</v>
      </c>
      <c r="S3185">
        <v>35000000</v>
      </c>
      <c r="T3185">
        <v>2006</v>
      </c>
      <c r="U3185">
        <v>4.2</v>
      </c>
      <c r="V3185" s="3">
        <f t="shared" si="175"/>
        <v>-23.368755</v>
      </c>
      <c r="W3185" s="3"/>
    </row>
    <row r="3186" spans="1:23" x14ac:dyDescent="0.3">
      <c r="A3186" t="s">
        <v>9</v>
      </c>
      <c r="B3186" t="s">
        <v>610</v>
      </c>
      <c r="C3186">
        <v>102</v>
      </c>
      <c r="D3186">
        <v>18600911</v>
      </c>
      <c r="E3186" s="3">
        <f t="shared" si="173"/>
        <v>18.600911</v>
      </c>
      <c r="F3186" t="s">
        <v>171</v>
      </c>
      <c r="G3186" t="s">
        <v>1792</v>
      </c>
      <c r="H3186" t="s">
        <v>918</v>
      </c>
      <c r="N3186" t="s">
        <v>4982</v>
      </c>
      <c r="O3186" t="s">
        <v>12</v>
      </c>
      <c r="P3186" t="s">
        <v>13</v>
      </c>
      <c r="Q3186" t="s">
        <v>14</v>
      </c>
      <c r="R3186" s="3">
        <f t="shared" si="174"/>
        <v>42</v>
      </c>
      <c r="S3186">
        <v>42000000</v>
      </c>
      <c r="T3186">
        <v>2012</v>
      </c>
      <c r="U3186">
        <v>6.6</v>
      </c>
      <c r="V3186" s="3">
        <f t="shared" si="175"/>
        <v>-23.399089</v>
      </c>
      <c r="W3186" s="3"/>
    </row>
    <row r="3187" spans="1:23" x14ac:dyDescent="0.3">
      <c r="A3187" t="s">
        <v>9</v>
      </c>
      <c r="B3187" t="s">
        <v>127</v>
      </c>
      <c r="C3187">
        <v>91</v>
      </c>
      <c r="D3187">
        <v>126597121</v>
      </c>
      <c r="E3187" s="3">
        <f t="shared" si="173"/>
        <v>126.597121</v>
      </c>
      <c r="F3187" t="s">
        <v>134</v>
      </c>
      <c r="G3187" t="s">
        <v>1790</v>
      </c>
      <c r="H3187" t="s">
        <v>205</v>
      </c>
      <c r="I3187" t="s">
        <v>1789</v>
      </c>
      <c r="N3187" t="s">
        <v>4983</v>
      </c>
      <c r="O3187" t="s">
        <v>12</v>
      </c>
      <c r="P3187" t="s">
        <v>13</v>
      </c>
      <c r="Q3187" t="s">
        <v>24</v>
      </c>
      <c r="R3187" s="3">
        <f t="shared" si="174"/>
        <v>150</v>
      </c>
      <c r="S3187">
        <v>150000000</v>
      </c>
      <c r="T3187">
        <v>2007</v>
      </c>
      <c r="U3187">
        <v>6.2</v>
      </c>
      <c r="V3187" s="3">
        <f t="shared" si="175"/>
        <v>-23.402878999999999</v>
      </c>
      <c r="W3187" s="3"/>
    </row>
    <row r="3188" spans="1:23" x14ac:dyDescent="0.3">
      <c r="A3188" t="s">
        <v>111</v>
      </c>
      <c r="B3188" t="s">
        <v>380</v>
      </c>
      <c r="C3188">
        <v>112</v>
      </c>
      <c r="D3188">
        <v>4554569</v>
      </c>
      <c r="E3188" s="3">
        <f t="shared" si="173"/>
        <v>4.5545689999999999</v>
      </c>
      <c r="F3188" t="s">
        <v>205</v>
      </c>
      <c r="G3188" t="s">
        <v>356</v>
      </c>
      <c r="N3188" t="s">
        <v>4984</v>
      </c>
      <c r="O3188" t="s">
        <v>12</v>
      </c>
      <c r="P3188" t="s">
        <v>13</v>
      </c>
      <c r="Q3188" t="s">
        <v>90</v>
      </c>
      <c r="R3188" s="3">
        <f t="shared" si="174"/>
        <v>28</v>
      </c>
      <c r="S3188">
        <v>28000000</v>
      </c>
      <c r="T3188">
        <v>1999</v>
      </c>
      <c r="U3188">
        <v>6.9</v>
      </c>
      <c r="V3188" s="3">
        <f t="shared" si="175"/>
        <v>-23.445430999999999</v>
      </c>
      <c r="W3188" s="3"/>
    </row>
    <row r="3189" spans="1:23" x14ac:dyDescent="0.3">
      <c r="A3189" t="s">
        <v>9</v>
      </c>
      <c r="B3189" t="s">
        <v>449</v>
      </c>
      <c r="C3189">
        <v>92</v>
      </c>
      <c r="D3189">
        <v>1550000</v>
      </c>
      <c r="E3189" s="3">
        <f t="shared" si="173"/>
        <v>1.55</v>
      </c>
      <c r="F3189" t="s">
        <v>171</v>
      </c>
      <c r="G3189" t="s">
        <v>134</v>
      </c>
      <c r="H3189" t="s">
        <v>1786</v>
      </c>
      <c r="I3189" t="s">
        <v>620</v>
      </c>
      <c r="N3189" t="s">
        <v>4985</v>
      </c>
      <c r="O3189" t="s">
        <v>12</v>
      </c>
      <c r="P3189" t="s">
        <v>13</v>
      </c>
      <c r="Q3189" t="s">
        <v>90</v>
      </c>
      <c r="R3189" s="3">
        <f t="shared" si="174"/>
        <v>25</v>
      </c>
      <c r="S3189">
        <v>25000000</v>
      </c>
      <c r="T3189">
        <v>2005</v>
      </c>
      <c r="U3189">
        <v>2.9</v>
      </c>
      <c r="V3189" s="3">
        <f t="shared" si="175"/>
        <v>-23.45</v>
      </c>
      <c r="W3189" s="3"/>
    </row>
    <row r="3190" spans="1:23" x14ac:dyDescent="0.3">
      <c r="A3190" t="s">
        <v>9</v>
      </c>
      <c r="B3190" t="s">
        <v>168</v>
      </c>
      <c r="C3190">
        <v>98</v>
      </c>
      <c r="D3190">
        <v>26536120</v>
      </c>
      <c r="E3190" s="3">
        <f t="shared" si="173"/>
        <v>26.53612</v>
      </c>
      <c r="F3190" t="s">
        <v>171</v>
      </c>
      <c r="G3190" t="s">
        <v>1792</v>
      </c>
      <c r="H3190" t="s">
        <v>356</v>
      </c>
      <c r="I3190" t="s">
        <v>1796</v>
      </c>
      <c r="J3190" t="s">
        <v>918</v>
      </c>
      <c r="N3190" t="s">
        <v>4986</v>
      </c>
      <c r="O3190" t="s">
        <v>12</v>
      </c>
      <c r="P3190" t="s">
        <v>113</v>
      </c>
      <c r="Q3190" t="s">
        <v>90</v>
      </c>
      <c r="R3190" s="3">
        <f t="shared" si="174"/>
        <v>50</v>
      </c>
      <c r="S3190">
        <v>50000000</v>
      </c>
      <c r="T3190">
        <v>2003</v>
      </c>
      <c r="U3190">
        <v>6.5</v>
      </c>
      <c r="V3190" s="3">
        <f t="shared" si="175"/>
        <v>-23.46388</v>
      </c>
      <c r="W3190" s="3"/>
    </row>
    <row r="3191" spans="1:23" x14ac:dyDescent="0.3">
      <c r="A3191" t="s">
        <v>9</v>
      </c>
      <c r="B3191" t="s">
        <v>793</v>
      </c>
      <c r="C3191">
        <v>98</v>
      </c>
      <c r="D3191">
        <v>1512815</v>
      </c>
      <c r="E3191" s="3">
        <f t="shared" si="173"/>
        <v>1.512815</v>
      </c>
      <c r="F3191" t="s">
        <v>171</v>
      </c>
      <c r="G3191" t="s">
        <v>356</v>
      </c>
      <c r="H3191" t="s">
        <v>1304</v>
      </c>
      <c r="N3191" t="s">
        <v>4987</v>
      </c>
      <c r="O3191" t="s">
        <v>12</v>
      </c>
      <c r="P3191" t="s">
        <v>13</v>
      </c>
      <c r="Q3191" t="s">
        <v>90</v>
      </c>
      <c r="R3191" s="3">
        <f t="shared" si="174"/>
        <v>25</v>
      </c>
      <c r="S3191">
        <v>25000000</v>
      </c>
      <c r="T3191">
        <v>2016</v>
      </c>
      <c r="U3191">
        <v>5.8</v>
      </c>
      <c r="V3191" s="3">
        <f t="shared" si="175"/>
        <v>-23.487185</v>
      </c>
      <c r="W3191" s="3"/>
    </row>
    <row r="3192" spans="1:23" x14ac:dyDescent="0.3">
      <c r="A3192" t="s">
        <v>9</v>
      </c>
      <c r="B3192" t="s">
        <v>510</v>
      </c>
      <c r="C3192">
        <v>114</v>
      </c>
      <c r="D3192">
        <v>26442251</v>
      </c>
      <c r="E3192" s="3">
        <f t="shared" si="173"/>
        <v>26.442250999999999</v>
      </c>
      <c r="F3192" t="s">
        <v>171</v>
      </c>
      <c r="G3192" t="s">
        <v>1792</v>
      </c>
      <c r="H3192" t="s">
        <v>356</v>
      </c>
      <c r="I3192" t="s">
        <v>918</v>
      </c>
      <c r="N3192" t="s">
        <v>4988</v>
      </c>
      <c r="O3192" t="s">
        <v>12</v>
      </c>
      <c r="P3192" t="s">
        <v>13</v>
      </c>
      <c r="Q3192" t="s">
        <v>90</v>
      </c>
      <c r="R3192" s="3">
        <f t="shared" si="174"/>
        <v>50</v>
      </c>
      <c r="S3192">
        <v>50000000</v>
      </c>
      <c r="T3192">
        <v>2015</v>
      </c>
      <c r="U3192">
        <v>6.6</v>
      </c>
      <c r="V3192" s="3">
        <f t="shared" si="175"/>
        <v>-23.557749000000001</v>
      </c>
      <c r="W3192" s="3"/>
    </row>
    <row r="3193" spans="1:23" x14ac:dyDescent="0.3">
      <c r="A3193" t="s">
        <v>9</v>
      </c>
      <c r="B3193" t="s">
        <v>714</v>
      </c>
      <c r="C3193">
        <v>111</v>
      </c>
      <c r="D3193">
        <v>11405825</v>
      </c>
      <c r="E3193" s="3">
        <f t="shared" si="173"/>
        <v>11.405825</v>
      </c>
      <c r="F3193" t="s">
        <v>356</v>
      </c>
      <c r="N3193" t="s">
        <v>4989</v>
      </c>
      <c r="O3193" t="s">
        <v>12</v>
      </c>
      <c r="P3193" t="s">
        <v>13</v>
      </c>
      <c r="Q3193" t="s">
        <v>90</v>
      </c>
      <c r="R3193" s="3">
        <f t="shared" si="174"/>
        <v>35</v>
      </c>
      <c r="S3193">
        <v>35000000</v>
      </c>
      <c r="T3193">
        <v>2001</v>
      </c>
      <c r="U3193">
        <v>6.8</v>
      </c>
      <c r="V3193" s="3">
        <f t="shared" si="175"/>
        <v>-23.594175</v>
      </c>
      <c r="W3193" s="3"/>
    </row>
    <row r="3194" spans="1:23" x14ac:dyDescent="0.3">
      <c r="A3194" t="s">
        <v>9</v>
      </c>
      <c r="B3194" t="s">
        <v>535</v>
      </c>
      <c r="C3194">
        <v>106</v>
      </c>
      <c r="D3194">
        <v>12339633</v>
      </c>
      <c r="E3194" s="3">
        <f t="shared" si="173"/>
        <v>12.339632999999999</v>
      </c>
      <c r="F3194" t="s">
        <v>356</v>
      </c>
      <c r="G3194" t="s">
        <v>1787</v>
      </c>
      <c r="H3194" t="s">
        <v>918</v>
      </c>
      <c r="N3194" t="s">
        <v>4990</v>
      </c>
      <c r="O3194" t="s">
        <v>12</v>
      </c>
      <c r="P3194" t="s">
        <v>13</v>
      </c>
      <c r="Q3194" t="s">
        <v>14</v>
      </c>
      <c r="R3194" s="3">
        <f t="shared" si="174"/>
        <v>36</v>
      </c>
      <c r="S3194">
        <v>36000000</v>
      </c>
      <c r="T3194">
        <v>1997</v>
      </c>
      <c r="U3194">
        <v>7.8</v>
      </c>
      <c r="V3194" s="3">
        <f t="shared" si="175"/>
        <v>-23.660367000000001</v>
      </c>
      <c r="W3194" s="3"/>
    </row>
    <row r="3195" spans="1:23" x14ac:dyDescent="0.3">
      <c r="A3195" t="s">
        <v>9</v>
      </c>
      <c r="B3195" t="s">
        <v>522</v>
      </c>
      <c r="C3195">
        <v>98</v>
      </c>
      <c r="D3195">
        <v>16323969</v>
      </c>
      <c r="E3195" s="3">
        <f t="shared" si="173"/>
        <v>16.323969000000002</v>
      </c>
      <c r="F3195" t="s">
        <v>205</v>
      </c>
      <c r="G3195" t="s">
        <v>1792</v>
      </c>
      <c r="H3195" t="s">
        <v>918</v>
      </c>
      <c r="N3195" t="s">
        <v>4991</v>
      </c>
      <c r="O3195" t="s">
        <v>12</v>
      </c>
      <c r="P3195" t="s">
        <v>13</v>
      </c>
      <c r="Q3195" t="s">
        <v>14</v>
      </c>
      <c r="R3195" s="3">
        <f t="shared" si="174"/>
        <v>40</v>
      </c>
      <c r="S3195">
        <v>40000000</v>
      </c>
      <c r="T3195">
        <v>2004</v>
      </c>
      <c r="U3195">
        <v>5.5</v>
      </c>
      <c r="V3195" s="3">
        <f t="shared" si="175"/>
        <v>-23.676030999999998</v>
      </c>
      <c r="W3195" s="3"/>
    </row>
    <row r="3196" spans="1:23" x14ac:dyDescent="0.3">
      <c r="A3196" t="s">
        <v>9</v>
      </c>
      <c r="B3196" t="s">
        <v>350</v>
      </c>
      <c r="C3196">
        <v>107</v>
      </c>
      <c r="D3196">
        <v>36279230</v>
      </c>
      <c r="E3196" s="3">
        <f t="shared" si="173"/>
        <v>36.279229999999998</v>
      </c>
      <c r="F3196" t="s">
        <v>171</v>
      </c>
      <c r="G3196" t="s">
        <v>1792</v>
      </c>
      <c r="H3196" t="s">
        <v>918</v>
      </c>
      <c r="N3196" t="s">
        <v>4992</v>
      </c>
      <c r="O3196" t="s">
        <v>12</v>
      </c>
      <c r="P3196" t="s">
        <v>13</v>
      </c>
      <c r="Q3196" t="s">
        <v>14</v>
      </c>
      <c r="R3196" s="3">
        <f t="shared" si="174"/>
        <v>60</v>
      </c>
      <c r="S3196">
        <v>60000000</v>
      </c>
      <c r="T3196">
        <v>2006</v>
      </c>
      <c r="U3196">
        <v>6.1</v>
      </c>
      <c r="V3196" s="3">
        <f t="shared" si="175"/>
        <v>-23.720770000000002</v>
      </c>
      <c r="W3196" s="3"/>
    </row>
    <row r="3197" spans="1:23" x14ac:dyDescent="0.3">
      <c r="A3197" t="s">
        <v>9</v>
      </c>
      <c r="B3197" t="s">
        <v>384</v>
      </c>
      <c r="C3197">
        <v>110</v>
      </c>
      <c r="D3197">
        <v>26199517</v>
      </c>
      <c r="E3197" s="3">
        <f t="shared" si="173"/>
        <v>26.199517</v>
      </c>
      <c r="F3197" t="s">
        <v>171</v>
      </c>
      <c r="G3197" t="s">
        <v>1792</v>
      </c>
      <c r="H3197" t="s">
        <v>356</v>
      </c>
      <c r="I3197" t="s">
        <v>1796</v>
      </c>
      <c r="J3197" t="s">
        <v>918</v>
      </c>
      <c r="N3197" t="s">
        <v>4993</v>
      </c>
      <c r="O3197" t="s">
        <v>12</v>
      </c>
      <c r="P3197" t="s">
        <v>13</v>
      </c>
      <c r="Q3197" t="s">
        <v>90</v>
      </c>
      <c r="R3197" s="3">
        <f t="shared" si="174"/>
        <v>50</v>
      </c>
      <c r="S3197">
        <v>50000000</v>
      </c>
      <c r="T3197">
        <v>2002</v>
      </c>
      <c r="U3197">
        <v>6.4</v>
      </c>
      <c r="V3197" s="3">
        <f t="shared" si="175"/>
        <v>-23.800483</v>
      </c>
      <c r="W3197" s="3"/>
    </row>
    <row r="3198" spans="1:23" x14ac:dyDescent="0.3">
      <c r="A3198" t="s">
        <v>9</v>
      </c>
      <c r="B3198" t="s">
        <v>832</v>
      </c>
      <c r="C3198">
        <v>107</v>
      </c>
      <c r="D3198">
        <v>1186957</v>
      </c>
      <c r="E3198" s="3">
        <f t="shared" si="173"/>
        <v>1.186957</v>
      </c>
      <c r="F3198" t="s">
        <v>356</v>
      </c>
      <c r="N3198" t="s">
        <v>4994</v>
      </c>
      <c r="O3198" t="s">
        <v>12</v>
      </c>
      <c r="P3198" t="s">
        <v>17</v>
      </c>
      <c r="Q3198" t="s">
        <v>14</v>
      </c>
      <c r="R3198" s="3">
        <f t="shared" si="174"/>
        <v>25</v>
      </c>
      <c r="S3198">
        <v>25000000</v>
      </c>
      <c r="T3198">
        <v>2008</v>
      </c>
      <c r="U3198">
        <v>6.8</v>
      </c>
      <c r="V3198" s="3">
        <f t="shared" si="175"/>
        <v>-23.813043</v>
      </c>
      <c r="W3198" s="3"/>
    </row>
    <row r="3199" spans="1:23" x14ac:dyDescent="0.3">
      <c r="A3199" t="s">
        <v>9</v>
      </c>
      <c r="B3199" t="s">
        <v>159</v>
      </c>
      <c r="C3199">
        <v>138</v>
      </c>
      <c r="D3199">
        <v>101160529</v>
      </c>
      <c r="E3199" s="3">
        <f t="shared" si="173"/>
        <v>101.160529</v>
      </c>
      <c r="F3199" t="s">
        <v>171</v>
      </c>
      <c r="G3199" t="s">
        <v>134</v>
      </c>
      <c r="H3199" t="s">
        <v>356</v>
      </c>
      <c r="N3199" t="s">
        <v>4995</v>
      </c>
      <c r="O3199" t="s">
        <v>12</v>
      </c>
      <c r="P3199" t="s">
        <v>13</v>
      </c>
      <c r="Q3199" t="s">
        <v>14</v>
      </c>
      <c r="R3199" s="3">
        <f t="shared" si="174"/>
        <v>125</v>
      </c>
      <c r="S3199">
        <v>125000000</v>
      </c>
      <c r="T3199">
        <v>2014</v>
      </c>
      <c r="U3199">
        <v>5.8</v>
      </c>
      <c r="V3199" s="3">
        <f t="shared" si="175"/>
        <v>-23.839471000000003</v>
      </c>
      <c r="W3199" s="3"/>
    </row>
    <row r="3200" spans="1:23" x14ac:dyDescent="0.3">
      <c r="A3200" t="s">
        <v>9</v>
      </c>
      <c r="B3200" t="s">
        <v>333</v>
      </c>
      <c r="C3200">
        <v>104</v>
      </c>
      <c r="D3200">
        <v>1089365</v>
      </c>
      <c r="E3200" s="3">
        <f t="shared" si="173"/>
        <v>1.0893649999999999</v>
      </c>
      <c r="F3200" t="s">
        <v>205</v>
      </c>
      <c r="G3200" t="s">
        <v>356</v>
      </c>
      <c r="N3200" t="s">
        <v>4996</v>
      </c>
      <c r="O3200" t="s">
        <v>12</v>
      </c>
      <c r="P3200" t="s">
        <v>13</v>
      </c>
      <c r="Q3200" t="s">
        <v>90</v>
      </c>
      <c r="R3200" s="3">
        <f t="shared" si="174"/>
        <v>25</v>
      </c>
      <c r="S3200">
        <v>25000000</v>
      </c>
      <c r="T3200">
        <v>2008</v>
      </c>
      <c r="U3200">
        <v>5.7</v>
      </c>
      <c r="V3200" s="3">
        <f t="shared" si="175"/>
        <v>-23.910634999999999</v>
      </c>
      <c r="W3200" s="3"/>
    </row>
    <row r="3201" spans="1:23" x14ac:dyDescent="0.3">
      <c r="A3201" t="s">
        <v>9</v>
      </c>
      <c r="B3201" t="s">
        <v>475</v>
      </c>
      <c r="C3201">
        <v>88</v>
      </c>
      <c r="D3201">
        <v>31051126</v>
      </c>
      <c r="E3201" s="3">
        <f t="shared" si="173"/>
        <v>31.051126</v>
      </c>
      <c r="F3201" t="s">
        <v>134</v>
      </c>
      <c r="G3201" t="s">
        <v>1790</v>
      </c>
      <c r="H3201" t="s">
        <v>205</v>
      </c>
      <c r="I3201" t="s">
        <v>1789</v>
      </c>
      <c r="N3201" t="s">
        <v>4997</v>
      </c>
      <c r="O3201" t="s">
        <v>12</v>
      </c>
      <c r="P3201" t="s">
        <v>17</v>
      </c>
      <c r="Q3201" t="s">
        <v>24</v>
      </c>
      <c r="R3201" s="3">
        <f t="shared" si="174"/>
        <v>55</v>
      </c>
      <c r="S3201">
        <v>55000000</v>
      </c>
      <c r="T3201">
        <v>2012</v>
      </c>
      <c r="U3201">
        <v>6.7</v>
      </c>
      <c r="V3201" s="3">
        <f t="shared" si="175"/>
        <v>-23.948874</v>
      </c>
      <c r="W3201" s="3"/>
    </row>
    <row r="3202" spans="1:23" x14ac:dyDescent="0.3">
      <c r="A3202" t="s">
        <v>9</v>
      </c>
      <c r="B3202" t="s">
        <v>905</v>
      </c>
      <c r="C3202">
        <v>120</v>
      </c>
      <c r="D3202">
        <v>42880</v>
      </c>
      <c r="E3202" s="3">
        <f t="shared" ref="E3202:E3265" si="176">D3202/1000000</f>
        <v>4.2880000000000001E-2</v>
      </c>
      <c r="F3202" t="s">
        <v>356</v>
      </c>
      <c r="G3202" t="s">
        <v>1788</v>
      </c>
      <c r="N3202" t="s">
        <v>4998</v>
      </c>
      <c r="O3202" t="s">
        <v>12</v>
      </c>
      <c r="P3202" t="s">
        <v>17</v>
      </c>
      <c r="Q3202" t="s">
        <v>24</v>
      </c>
      <c r="R3202" s="3">
        <f t="shared" ref="R3202:R3265" si="177">S3202/1000000</f>
        <v>24</v>
      </c>
      <c r="S3202">
        <v>24000000</v>
      </c>
      <c r="T3202">
        <v>2004</v>
      </c>
      <c r="U3202">
        <v>5.0999999999999996</v>
      </c>
      <c r="V3202" s="3">
        <f t="shared" ref="V3202:V3265" si="178">E3202-R3202</f>
        <v>-23.95712</v>
      </c>
      <c r="W3202" s="3"/>
    </row>
    <row r="3203" spans="1:23" x14ac:dyDescent="0.3">
      <c r="A3203" t="s">
        <v>9</v>
      </c>
      <c r="B3203" t="s">
        <v>633</v>
      </c>
      <c r="C3203">
        <v>94</v>
      </c>
      <c r="D3203">
        <v>36037909</v>
      </c>
      <c r="E3203" s="3">
        <f t="shared" si="176"/>
        <v>36.037908999999999</v>
      </c>
      <c r="F3203" t="s">
        <v>205</v>
      </c>
      <c r="G3203" t="s">
        <v>356</v>
      </c>
      <c r="N3203" t="s">
        <v>4999</v>
      </c>
      <c r="O3203" t="s">
        <v>12</v>
      </c>
      <c r="P3203" t="s">
        <v>113</v>
      </c>
      <c r="Q3203" t="s">
        <v>14</v>
      </c>
      <c r="R3203" s="3">
        <f t="shared" si="177"/>
        <v>60</v>
      </c>
      <c r="S3203">
        <v>60000000</v>
      </c>
      <c r="T3203">
        <v>2000</v>
      </c>
      <c r="U3203">
        <v>4.7</v>
      </c>
      <c r="V3203" s="3">
        <f t="shared" si="178"/>
        <v>-23.962091000000001</v>
      </c>
      <c r="W3203" s="3"/>
    </row>
    <row r="3204" spans="1:23" x14ac:dyDescent="0.3">
      <c r="A3204" t="s">
        <v>9</v>
      </c>
      <c r="B3204" t="s">
        <v>901</v>
      </c>
      <c r="C3204">
        <v>88</v>
      </c>
      <c r="D3204">
        <v>20218</v>
      </c>
      <c r="E3204" s="3">
        <f t="shared" si="176"/>
        <v>2.0218E-2</v>
      </c>
      <c r="F3204" t="s">
        <v>171</v>
      </c>
      <c r="G3204" t="s">
        <v>205</v>
      </c>
      <c r="H3204" t="s">
        <v>1792</v>
      </c>
      <c r="I3204" t="s">
        <v>918</v>
      </c>
      <c r="N3204" t="s">
        <v>5000</v>
      </c>
      <c r="O3204" t="s">
        <v>12</v>
      </c>
      <c r="P3204" t="s">
        <v>13</v>
      </c>
      <c r="Q3204" t="s">
        <v>14</v>
      </c>
      <c r="R3204" s="3">
        <f t="shared" si="177"/>
        <v>24</v>
      </c>
      <c r="S3204">
        <v>24000000</v>
      </c>
      <c r="T3204">
        <v>2001</v>
      </c>
      <c r="U3204">
        <v>5.3</v>
      </c>
      <c r="V3204" s="3">
        <f t="shared" si="178"/>
        <v>-23.979782</v>
      </c>
      <c r="W3204" s="3"/>
    </row>
    <row r="3205" spans="1:23" x14ac:dyDescent="0.3">
      <c r="A3205" t="s">
        <v>9</v>
      </c>
      <c r="B3205" t="s">
        <v>249</v>
      </c>
      <c r="C3205">
        <v>113</v>
      </c>
      <c r="D3205">
        <v>21009180</v>
      </c>
      <c r="E3205" s="3">
        <f t="shared" si="176"/>
        <v>21.009180000000001</v>
      </c>
      <c r="F3205" t="s">
        <v>171</v>
      </c>
      <c r="G3205" t="s">
        <v>134</v>
      </c>
      <c r="H3205" t="s">
        <v>356</v>
      </c>
      <c r="I3205" t="s">
        <v>918</v>
      </c>
      <c r="N3205" t="s">
        <v>5001</v>
      </c>
      <c r="O3205" t="s">
        <v>12</v>
      </c>
      <c r="P3205" t="s">
        <v>13</v>
      </c>
      <c r="Q3205" t="s">
        <v>14</v>
      </c>
      <c r="R3205" s="3">
        <f t="shared" si="177"/>
        <v>45</v>
      </c>
      <c r="S3205">
        <v>45000000</v>
      </c>
      <c r="T3205">
        <v>2004</v>
      </c>
      <c r="U3205">
        <v>6.1</v>
      </c>
      <c r="V3205" s="3">
        <f t="shared" si="178"/>
        <v>-23.990819999999999</v>
      </c>
      <c r="W3205" s="3"/>
    </row>
    <row r="3206" spans="1:23" x14ac:dyDescent="0.3">
      <c r="A3206" t="s">
        <v>9</v>
      </c>
      <c r="B3206" t="s">
        <v>715</v>
      </c>
      <c r="C3206">
        <v>100</v>
      </c>
      <c r="D3206">
        <v>10991381</v>
      </c>
      <c r="E3206" s="3">
        <f t="shared" si="176"/>
        <v>10.991381000000001</v>
      </c>
      <c r="F3206" t="s">
        <v>1793</v>
      </c>
      <c r="G3206" t="s">
        <v>356</v>
      </c>
      <c r="H3206" t="s">
        <v>1794</v>
      </c>
      <c r="I3206" t="s">
        <v>1788</v>
      </c>
      <c r="N3206" t="s">
        <v>5002</v>
      </c>
      <c r="O3206" t="s">
        <v>12</v>
      </c>
      <c r="P3206" t="s">
        <v>17</v>
      </c>
      <c r="Q3206" t="s">
        <v>24</v>
      </c>
      <c r="R3206" s="3">
        <f t="shared" si="177"/>
        <v>35</v>
      </c>
      <c r="S3206">
        <v>35000000</v>
      </c>
      <c r="T3206">
        <v>2009</v>
      </c>
      <c r="U3206">
        <v>7.3</v>
      </c>
      <c r="V3206" s="3">
        <f t="shared" si="178"/>
        <v>-24.008618999999999</v>
      </c>
      <c r="W3206" s="3"/>
    </row>
    <row r="3207" spans="1:23" x14ac:dyDescent="0.3">
      <c r="A3207" t="s">
        <v>9</v>
      </c>
      <c r="B3207" t="s">
        <v>643</v>
      </c>
      <c r="C3207">
        <v>123</v>
      </c>
      <c r="D3207">
        <v>15962471</v>
      </c>
      <c r="E3207" s="3">
        <f t="shared" si="176"/>
        <v>15.962471000000001</v>
      </c>
      <c r="F3207" t="s">
        <v>1793</v>
      </c>
      <c r="G3207" t="s">
        <v>356</v>
      </c>
      <c r="H3207" t="s">
        <v>1794</v>
      </c>
      <c r="I3207" t="s">
        <v>1788</v>
      </c>
      <c r="N3207" t="s">
        <v>5003</v>
      </c>
      <c r="O3207" t="s">
        <v>12</v>
      </c>
      <c r="P3207" t="s">
        <v>13</v>
      </c>
      <c r="Q3207" t="s">
        <v>14</v>
      </c>
      <c r="R3207" s="3">
        <f t="shared" si="177"/>
        <v>40</v>
      </c>
      <c r="S3207">
        <v>40000000</v>
      </c>
      <c r="T3207">
        <v>2006</v>
      </c>
      <c r="U3207">
        <v>6.4</v>
      </c>
      <c r="V3207" s="3">
        <f t="shared" si="178"/>
        <v>-24.037528999999999</v>
      </c>
      <c r="W3207" s="3"/>
    </row>
    <row r="3208" spans="1:23" x14ac:dyDescent="0.3">
      <c r="A3208" t="s">
        <v>9</v>
      </c>
      <c r="B3208" t="s">
        <v>745</v>
      </c>
      <c r="C3208">
        <v>107</v>
      </c>
      <c r="D3208">
        <v>10956379</v>
      </c>
      <c r="E3208" s="3">
        <f t="shared" si="176"/>
        <v>10.956379</v>
      </c>
      <c r="F3208" t="s">
        <v>171</v>
      </c>
      <c r="G3208" t="s">
        <v>356</v>
      </c>
      <c r="H3208" t="s">
        <v>1786</v>
      </c>
      <c r="I3208" t="s">
        <v>620</v>
      </c>
      <c r="J3208" t="s">
        <v>918</v>
      </c>
      <c r="N3208" t="s">
        <v>5004</v>
      </c>
      <c r="O3208" t="s">
        <v>12</v>
      </c>
      <c r="P3208" t="s">
        <v>563</v>
      </c>
      <c r="Q3208" t="s">
        <v>14</v>
      </c>
      <c r="R3208" s="3">
        <f t="shared" si="177"/>
        <v>35</v>
      </c>
      <c r="S3208">
        <v>35000000</v>
      </c>
      <c r="T3208">
        <v>2007</v>
      </c>
      <c r="U3208">
        <v>3.6</v>
      </c>
      <c r="V3208" s="3">
        <f t="shared" si="178"/>
        <v>-24.043621000000002</v>
      </c>
      <c r="W3208" s="3"/>
    </row>
    <row r="3209" spans="1:23" x14ac:dyDescent="0.3">
      <c r="A3209" t="s">
        <v>9</v>
      </c>
      <c r="B3209" t="s">
        <v>660</v>
      </c>
      <c r="C3209">
        <v>101</v>
      </c>
      <c r="D3209">
        <v>876671</v>
      </c>
      <c r="E3209" s="3">
        <f t="shared" si="176"/>
        <v>0.87667099999999998</v>
      </c>
      <c r="F3209" t="s">
        <v>134</v>
      </c>
      <c r="G3209" t="s">
        <v>205</v>
      </c>
      <c r="H3209" t="s">
        <v>356</v>
      </c>
      <c r="I3209" t="s">
        <v>1788</v>
      </c>
      <c r="J3209" t="s">
        <v>918</v>
      </c>
      <c r="K3209" t="s">
        <v>1795</v>
      </c>
      <c r="N3209" t="s">
        <v>5005</v>
      </c>
      <c r="O3209" t="s">
        <v>12</v>
      </c>
      <c r="P3209" t="s">
        <v>13</v>
      </c>
      <c r="Q3209" t="s">
        <v>90</v>
      </c>
      <c r="R3209" s="3">
        <f t="shared" si="177"/>
        <v>25</v>
      </c>
      <c r="S3209">
        <v>25000000</v>
      </c>
      <c r="T3209">
        <v>2007</v>
      </c>
      <c r="U3209">
        <v>6.9</v>
      </c>
      <c r="V3209" s="3">
        <f t="shared" si="178"/>
        <v>-24.123328999999998</v>
      </c>
      <c r="W3209" s="3"/>
    </row>
    <row r="3210" spans="1:23" x14ac:dyDescent="0.3">
      <c r="A3210" t="s">
        <v>9</v>
      </c>
      <c r="B3210" t="s">
        <v>800</v>
      </c>
      <c r="C3210">
        <v>107</v>
      </c>
      <c r="D3210">
        <v>871527</v>
      </c>
      <c r="E3210" s="3">
        <f t="shared" si="176"/>
        <v>0.87152700000000005</v>
      </c>
      <c r="F3210" t="s">
        <v>1792</v>
      </c>
      <c r="G3210" t="s">
        <v>356</v>
      </c>
      <c r="H3210" t="s">
        <v>1796</v>
      </c>
      <c r="I3210" t="s">
        <v>918</v>
      </c>
      <c r="N3210" t="s">
        <v>5006</v>
      </c>
      <c r="O3210" t="s">
        <v>12</v>
      </c>
      <c r="P3210" t="s">
        <v>49</v>
      </c>
      <c r="Q3210" t="s">
        <v>90</v>
      </c>
      <c r="R3210" s="3">
        <f t="shared" si="177"/>
        <v>25</v>
      </c>
      <c r="S3210">
        <v>25000000</v>
      </c>
      <c r="T3210">
        <v>2005</v>
      </c>
      <c r="U3210">
        <v>6.5</v>
      </c>
      <c r="V3210" s="3">
        <f t="shared" si="178"/>
        <v>-24.128473</v>
      </c>
      <c r="W3210" s="3"/>
    </row>
    <row r="3211" spans="1:23" x14ac:dyDescent="0.3">
      <c r="A3211" t="s">
        <v>9</v>
      </c>
      <c r="B3211" t="s">
        <v>896</v>
      </c>
      <c r="C3211">
        <v>117</v>
      </c>
      <c r="D3211">
        <v>777423</v>
      </c>
      <c r="E3211" s="3">
        <f t="shared" si="176"/>
        <v>0.77742299999999998</v>
      </c>
      <c r="F3211" t="s">
        <v>1793</v>
      </c>
      <c r="G3211" t="s">
        <v>356</v>
      </c>
      <c r="H3211" t="s">
        <v>1797</v>
      </c>
      <c r="N3211" t="s">
        <v>5007</v>
      </c>
      <c r="O3211" t="s">
        <v>12</v>
      </c>
      <c r="P3211" t="s">
        <v>13</v>
      </c>
      <c r="Q3211" t="s">
        <v>14</v>
      </c>
      <c r="R3211" s="3">
        <f t="shared" si="177"/>
        <v>25</v>
      </c>
      <c r="S3211">
        <v>25000000</v>
      </c>
      <c r="T3211">
        <v>1998</v>
      </c>
      <c r="U3211">
        <v>7.2</v>
      </c>
      <c r="V3211" s="3">
        <f t="shared" si="178"/>
        <v>-24.222577000000001</v>
      </c>
      <c r="W3211" s="3"/>
    </row>
    <row r="3212" spans="1:23" x14ac:dyDescent="0.3">
      <c r="A3212" t="s">
        <v>9</v>
      </c>
      <c r="B3212" t="s">
        <v>822</v>
      </c>
      <c r="C3212">
        <v>110</v>
      </c>
      <c r="D3212">
        <v>2775593</v>
      </c>
      <c r="E3212" s="3">
        <f t="shared" si="176"/>
        <v>2.7755930000000002</v>
      </c>
      <c r="F3212" t="s">
        <v>205</v>
      </c>
      <c r="G3212" t="s">
        <v>356</v>
      </c>
      <c r="H3212" t="s">
        <v>1788</v>
      </c>
      <c r="N3212" t="s">
        <v>5008</v>
      </c>
      <c r="O3212" t="s">
        <v>12</v>
      </c>
      <c r="P3212" t="s">
        <v>17</v>
      </c>
      <c r="Q3212" t="s">
        <v>90</v>
      </c>
      <c r="R3212" s="3">
        <f t="shared" si="177"/>
        <v>27</v>
      </c>
      <c r="S3212">
        <v>27000000</v>
      </c>
      <c r="T3212">
        <v>2008</v>
      </c>
      <c r="U3212">
        <v>6.5</v>
      </c>
      <c r="V3212" s="3">
        <f t="shared" si="178"/>
        <v>-24.224406999999999</v>
      </c>
      <c r="W3212" s="3"/>
    </row>
    <row r="3213" spans="1:23" x14ac:dyDescent="0.3">
      <c r="A3213" t="s">
        <v>9</v>
      </c>
      <c r="B3213" t="s">
        <v>446</v>
      </c>
      <c r="C3213">
        <v>137</v>
      </c>
      <c r="D3213">
        <v>717753</v>
      </c>
      <c r="E3213" s="3">
        <f t="shared" si="176"/>
        <v>0.71775299999999997</v>
      </c>
      <c r="F3213" t="s">
        <v>134</v>
      </c>
      <c r="G3213" t="s">
        <v>356</v>
      </c>
      <c r="N3213" t="s">
        <v>5009</v>
      </c>
      <c r="O3213" t="s">
        <v>12</v>
      </c>
      <c r="P3213" t="s">
        <v>184</v>
      </c>
      <c r="Q3213" t="s">
        <v>90</v>
      </c>
      <c r="R3213" s="3">
        <f t="shared" si="177"/>
        <v>25</v>
      </c>
      <c r="S3213">
        <v>25000000</v>
      </c>
      <c r="T3213">
        <v>2012</v>
      </c>
      <c r="U3213">
        <v>6.1</v>
      </c>
      <c r="V3213" s="3">
        <f t="shared" si="178"/>
        <v>-24.282247000000002</v>
      </c>
      <c r="W3213" s="3"/>
    </row>
    <row r="3214" spans="1:23" x14ac:dyDescent="0.3">
      <c r="A3214" t="s">
        <v>9</v>
      </c>
      <c r="B3214" t="s">
        <v>27</v>
      </c>
      <c r="C3214">
        <v>101</v>
      </c>
      <c r="D3214">
        <v>55673333</v>
      </c>
      <c r="E3214" s="3">
        <f t="shared" si="176"/>
        <v>55.673333</v>
      </c>
      <c r="F3214" t="s">
        <v>171</v>
      </c>
      <c r="G3214" t="s">
        <v>134</v>
      </c>
      <c r="H3214" t="s">
        <v>1790</v>
      </c>
      <c r="I3214" t="s">
        <v>1789</v>
      </c>
      <c r="J3214" t="s">
        <v>1786</v>
      </c>
      <c r="N3214" t="s">
        <v>5010</v>
      </c>
      <c r="O3214" t="s">
        <v>12</v>
      </c>
      <c r="P3214" t="s">
        <v>13</v>
      </c>
      <c r="Q3214" t="s">
        <v>24</v>
      </c>
      <c r="R3214" s="3">
        <f t="shared" si="177"/>
        <v>80</v>
      </c>
      <c r="S3214">
        <v>80000000</v>
      </c>
      <c r="T3214">
        <v>2010</v>
      </c>
      <c r="U3214">
        <v>7</v>
      </c>
      <c r="V3214" s="3">
        <f t="shared" si="178"/>
        <v>-24.326667</v>
      </c>
      <c r="W3214" s="3"/>
    </row>
    <row r="3215" spans="1:23" x14ac:dyDescent="0.3">
      <c r="A3215" t="s">
        <v>9</v>
      </c>
      <c r="B3215" t="s">
        <v>79</v>
      </c>
      <c r="C3215">
        <v>109</v>
      </c>
      <c r="D3215">
        <v>10499968</v>
      </c>
      <c r="E3215" s="3">
        <f t="shared" si="176"/>
        <v>10.499968000000001</v>
      </c>
      <c r="F3215" t="s">
        <v>171</v>
      </c>
      <c r="G3215" t="s">
        <v>1792</v>
      </c>
      <c r="H3215" t="s">
        <v>356</v>
      </c>
      <c r="I3215" t="s">
        <v>918</v>
      </c>
      <c r="N3215" t="s">
        <v>5011</v>
      </c>
      <c r="O3215" t="s">
        <v>12</v>
      </c>
      <c r="P3215" t="s">
        <v>13</v>
      </c>
      <c r="Q3215" t="s">
        <v>90</v>
      </c>
      <c r="R3215" s="3">
        <f t="shared" si="177"/>
        <v>35</v>
      </c>
      <c r="S3215">
        <v>35000000</v>
      </c>
      <c r="T3215">
        <v>2014</v>
      </c>
      <c r="U3215">
        <v>5.7</v>
      </c>
      <c r="V3215" s="3">
        <f t="shared" si="178"/>
        <v>-24.500031999999997</v>
      </c>
      <c r="W3215" s="3"/>
    </row>
    <row r="3216" spans="1:23" x14ac:dyDescent="0.3">
      <c r="A3216" t="s">
        <v>9</v>
      </c>
      <c r="B3216" t="s">
        <v>115</v>
      </c>
      <c r="C3216">
        <v>127</v>
      </c>
      <c r="D3216">
        <v>85463309</v>
      </c>
      <c r="E3216" s="3">
        <f t="shared" si="176"/>
        <v>85.463308999999995</v>
      </c>
      <c r="F3216" t="s">
        <v>171</v>
      </c>
      <c r="G3216" t="s">
        <v>356</v>
      </c>
      <c r="H3216" t="s">
        <v>1787</v>
      </c>
      <c r="I3216" t="s">
        <v>1797</v>
      </c>
      <c r="N3216" t="s">
        <v>5012</v>
      </c>
      <c r="O3216" t="s">
        <v>12</v>
      </c>
      <c r="P3216" t="s">
        <v>13</v>
      </c>
      <c r="Q3216" t="s">
        <v>14</v>
      </c>
      <c r="R3216" s="3">
        <f t="shared" si="177"/>
        <v>110</v>
      </c>
      <c r="S3216">
        <v>110000000</v>
      </c>
      <c r="T3216">
        <v>2011</v>
      </c>
      <c r="U3216">
        <v>7.1</v>
      </c>
      <c r="V3216" s="3">
        <f t="shared" si="178"/>
        <v>-24.536691000000005</v>
      </c>
      <c r="W3216" s="3"/>
    </row>
    <row r="3217" spans="1:23" x14ac:dyDescent="0.3">
      <c r="A3217" t="s">
        <v>9</v>
      </c>
      <c r="B3217" t="s">
        <v>228</v>
      </c>
      <c r="C3217">
        <v>118</v>
      </c>
      <c r="D3217">
        <v>25450527</v>
      </c>
      <c r="E3217" s="3">
        <f t="shared" si="176"/>
        <v>25.450527000000001</v>
      </c>
      <c r="F3217" t="s">
        <v>171</v>
      </c>
      <c r="G3217" t="s">
        <v>1792</v>
      </c>
      <c r="H3217" t="s">
        <v>356</v>
      </c>
      <c r="I3217" t="s">
        <v>1796</v>
      </c>
      <c r="J3217" t="s">
        <v>918</v>
      </c>
      <c r="N3217" t="s">
        <v>5013</v>
      </c>
      <c r="O3217" t="s">
        <v>12</v>
      </c>
      <c r="P3217" t="s">
        <v>13</v>
      </c>
      <c r="Q3217" t="s">
        <v>90</v>
      </c>
      <c r="R3217" s="3">
        <f t="shared" si="177"/>
        <v>50</v>
      </c>
      <c r="S3217">
        <v>50000000</v>
      </c>
      <c r="T3217">
        <v>2009</v>
      </c>
      <c r="U3217">
        <v>6.5</v>
      </c>
      <c r="V3217" s="3">
        <f t="shared" si="178"/>
        <v>-24.549472999999999</v>
      </c>
      <c r="W3217" s="3"/>
    </row>
    <row r="3218" spans="1:23" x14ac:dyDescent="0.3">
      <c r="A3218" t="s">
        <v>9</v>
      </c>
      <c r="B3218" t="s">
        <v>536</v>
      </c>
      <c r="C3218">
        <v>101</v>
      </c>
      <c r="D3218">
        <v>25407250</v>
      </c>
      <c r="E3218" s="3">
        <f t="shared" si="176"/>
        <v>25.407250000000001</v>
      </c>
      <c r="F3218" t="s">
        <v>171</v>
      </c>
      <c r="G3218" t="s">
        <v>134</v>
      </c>
      <c r="H3218" t="s">
        <v>1787</v>
      </c>
      <c r="I3218" t="s">
        <v>918</v>
      </c>
      <c r="N3218" t="s">
        <v>5014</v>
      </c>
      <c r="O3218" t="s">
        <v>12</v>
      </c>
      <c r="P3218" t="s">
        <v>13</v>
      </c>
      <c r="Q3218" t="s">
        <v>90</v>
      </c>
      <c r="R3218" s="3">
        <f t="shared" si="177"/>
        <v>50</v>
      </c>
      <c r="S3218">
        <v>50000000</v>
      </c>
      <c r="T3218">
        <v>1996</v>
      </c>
      <c r="U3218">
        <v>5.7</v>
      </c>
      <c r="V3218" s="3">
        <f t="shared" si="178"/>
        <v>-24.592749999999999</v>
      </c>
      <c r="W3218" s="3"/>
    </row>
    <row r="3219" spans="1:23" x14ac:dyDescent="0.3">
      <c r="A3219" t="s">
        <v>9</v>
      </c>
      <c r="B3219" t="s">
        <v>579</v>
      </c>
      <c r="C3219">
        <v>91</v>
      </c>
      <c r="D3219">
        <v>20400913</v>
      </c>
      <c r="E3219" s="3">
        <f t="shared" si="176"/>
        <v>20.400912999999999</v>
      </c>
      <c r="F3219" t="s">
        <v>171</v>
      </c>
      <c r="G3219" t="s">
        <v>205</v>
      </c>
      <c r="H3219" t="s">
        <v>1792</v>
      </c>
      <c r="I3219" t="s">
        <v>356</v>
      </c>
      <c r="J3219" t="s">
        <v>918</v>
      </c>
      <c r="N3219" t="s">
        <v>5015</v>
      </c>
      <c r="O3219" t="s">
        <v>12</v>
      </c>
      <c r="P3219" t="s">
        <v>13</v>
      </c>
      <c r="Q3219" t="s">
        <v>90</v>
      </c>
      <c r="R3219" s="3">
        <f t="shared" si="177"/>
        <v>45</v>
      </c>
      <c r="S3219">
        <v>45000000</v>
      </c>
      <c r="T3219">
        <v>1996</v>
      </c>
      <c r="U3219">
        <v>5.3</v>
      </c>
      <c r="V3219" s="3">
        <f t="shared" si="178"/>
        <v>-24.599087000000001</v>
      </c>
      <c r="W3219" s="3"/>
    </row>
    <row r="3220" spans="1:23" x14ac:dyDescent="0.3">
      <c r="A3220" t="s">
        <v>9</v>
      </c>
      <c r="B3220" t="s">
        <v>249</v>
      </c>
      <c r="C3220">
        <v>101</v>
      </c>
      <c r="D3220">
        <v>67344392</v>
      </c>
      <c r="E3220" s="3">
        <f t="shared" si="176"/>
        <v>67.344391999999999</v>
      </c>
      <c r="F3220" t="s">
        <v>171</v>
      </c>
      <c r="G3220" t="s">
        <v>918</v>
      </c>
      <c r="N3220" t="s">
        <v>5016</v>
      </c>
      <c r="O3220" t="s">
        <v>12</v>
      </c>
      <c r="P3220" t="s">
        <v>13</v>
      </c>
      <c r="Q3220" t="s">
        <v>90</v>
      </c>
      <c r="R3220" s="3">
        <f t="shared" si="177"/>
        <v>92</v>
      </c>
      <c r="S3220">
        <v>92000000</v>
      </c>
      <c r="T3220">
        <v>2013</v>
      </c>
      <c r="U3220">
        <v>5.3</v>
      </c>
      <c r="V3220" s="3">
        <f t="shared" si="178"/>
        <v>-24.655608000000001</v>
      </c>
      <c r="W3220" s="3"/>
    </row>
    <row r="3221" spans="1:23" x14ac:dyDescent="0.3">
      <c r="A3221" t="s">
        <v>9</v>
      </c>
      <c r="B3221" t="s">
        <v>297</v>
      </c>
      <c r="C3221">
        <v>83</v>
      </c>
      <c r="D3221">
        <v>8326035</v>
      </c>
      <c r="E3221" s="3">
        <f t="shared" si="176"/>
        <v>8.3260349999999992</v>
      </c>
      <c r="F3221" t="s">
        <v>171</v>
      </c>
      <c r="G3221" t="s">
        <v>205</v>
      </c>
      <c r="H3221" t="s">
        <v>1792</v>
      </c>
      <c r="N3221" t="s">
        <v>5017</v>
      </c>
      <c r="O3221" t="s">
        <v>12</v>
      </c>
      <c r="P3221" t="s">
        <v>113</v>
      </c>
      <c r="Q3221" t="s">
        <v>14</v>
      </c>
      <c r="R3221" s="3">
        <f t="shared" si="177"/>
        <v>33</v>
      </c>
      <c r="S3221">
        <v>33000000</v>
      </c>
      <c r="T3221">
        <v>2005</v>
      </c>
      <c r="U3221">
        <v>5.5</v>
      </c>
      <c r="V3221" s="3">
        <f t="shared" si="178"/>
        <v>-24.673965000000003</v>
      </c>
      <c r="W3221" s="3"/>
    </row>
    <row r="3222" spans="1:23" x14ac:dyDescent="0.3">
      <c r="A3222" t="s">
        <v>9</v>
      </c>
      <c r="B3222" t="s">
        <v>167</v>
      </c>
      <c r="C3222">
        <v>131</v>
      </c>
      <c r="D3222">
        <v>20302961</v>
      </c>
      <c r="E3222" s="3">
        <f t="shared" si="176"/>
        <v>20.302961</v>
      </c>
      <c r="F3222" t="s">
        <v>356</v>
      </c>
      <c r="N3222" t="s">
        <v>5018</v>
      </c>
      <c r="O3222" t="s">
        <v>12</v>
      </c>
      <c r="P3222" t="s">
        <v>184</v>
      </c>
      <c r="Q3222" t="s">
        <v>642</v>
      </c>
      <c r="R3222" s="3">
        <f t="shared" si="177"/>
        <v>45</v>
      </c>
      <c r="S3222">
        <v>45000000</v>
      </c>
      <c r="T3222">
        <v>1995</v>
      </c>
      <c r="U3222">
        <v>4.5999999999999996</v>
      </c>
      <c r="V3222" s="3">
        <f t="shared" si="178"/>
        <v>-24.697039</v>
      </c>
      <c r="W3222" s="3"/>
    </row>
    <row r="3223" spans="1:23" x14ac:dyDescent="0.3">
      <c r="A3223" t="s">
        <v>9</v>
      </c>
      <c r="B3223" t="s">
        <v>803</v>
      </c>
      <c r="C3223">
        <v>251</v>
      </c>
      <c r="D3223">
        <v>5300000</v>
      </c>
      <c r="E3223" s="3">
        <f t="shared" si="176"/>
        <v>5.3</v>
      </c>
      <c r="F3223" t="s">
        <v>1792</v>
      </c>
      <c r="G3223" t="s">
        <v>356</v>
      </c>
      <c r="N3223" t="s">
        <v>5019</v>
      </c>
      <c r="O3223" t="s">
        <v>12</v>
      </c>
      <c r="P3223" t="s">
        <v>674</v>
      </c>
      <c r="Q3223" t="s">
        <v>90</v>
      </c>
      <c r="R3223" s="3">
        <f t="shared" si="177"/>
        <v>30</v>
      </c>
      <c r="S3223">
        <v>30000000</v>
      </c>
      <c r="T3223">
        <v>1984</v>
      </c>
      <c r="U3223">
        <v>8.4</v>
      </c>
      <c r="V3223" s="3">
        <f t="shared" si="178"/>
        <v>-24.7</v>
      </c>
      <c r="W3223" s="3"/>
    </row>
    <row r="3224" spans="1:23" x14ac:dyDescent="0.3">
      <c r="A3224" t="s">
        <v>9</v>
      </c>
      <c r="B3224" t="s">
        <v>585</v>
      </c>
      <c r="C3224">
        <v>99</v>
      </c>
      <c r="D3224">
        <v>15279680</v>
      </c>
      <c r="E3224" s="3">
        <f t="shared" si="176"/>
        <v>15.279680000000001</v>
      </c>
      <c r="F3224" t="s">
        <v>171</v>
      </c>
      <c r="G3224" t="s">
        <v>1792</v>
      </c>
      <c r="H3224" t="s">
        <v>918</v>
      </c>
      <c r="N3224" t="s">
        <v>5020</v>
      </c>
      <c r="O3224" t="s">
        <v>12</v>
      </c>
      <c r="P3224" t="s">
        <v>13</v>
      </c>
      <c r="Q3224" t="s">
        <v>90</v>
      </c>
      <c r="R3224" s="3">
        <f t="shared" si="177"/>
        <v>40</v>
      </c>
      <c r="S3224">
        <v>40000000</v>
      </c>
      <c r="T3224">
        <v>2008</v>
      </c>
      <c r="U3224">
        <v>5.4</v>
      </c>
      <c r="V3224" s="3">
        <f t="shared" si="178"/>
        <v>-24.720320000000001</v>
      </c>
      <c r="W3224" s="3"/>
    </row>
    <row r="3225" spans="1:23" x14ac:dyDescent="0.3">
      <c r="A3225" t="s">
        <v>9</v>
      </c>
      <c r="B3225" t="s">
        <v>209</v>
      </c>
      <c r="C3225">
        <v>101</v>
      </c>
      <c r="D3225">
        <v>10268846</v>
      </c>
      <c r="E3225" s="3">
        <f t="shared" si="176"/>
        <v>10.268846</v>
      </c>
      <c r="F3225" t="s">
        <v>171</v>
      </c>
      <c r="G3225" t="s">
        <v>1792</v>
      </c>
      <c r="H3225" t="s">
        <v>1796</v>
      </c>
      <c r="I3225" t="s">
        <v>918</v>
      </c>
      <c r="N3225" t="s">
        <v>5021</v>
      </c>
      <c r="O3225" t="s">
        <v>12</v>
      </c>
      <c r="P3225" t="s">
        <v>13</v>
      </c>
      <c r="Q3225" t="s">
        <v>90</v>
      </c>
      <c r="R3225" s="3">
        <f t="shared" si="177"/>
        <v>35</v>
      </c>
      <c r="S3225">
        <v>35000000</v>
      </c>
      <c r="T3225">
        <v>2009</v>
      </c>
      <c r="U3225">
        <v>5.5</v>
      </c>
      <c r="V3225" s="3">
        <f t="shared" si="178"/>
        <v>-24.731154</v>
      </c>
      <c r="W3225" s="3"/>
    </row>
    <row r="3226" spans="1:23" x14ac:dyDescent="0.3">
      <c r="A3226" t="s">
        <v>9</v>
      </c>
      <c r="B3226" t="s">
        <v>150</v>
      </c>
      <c r="C3226">
        <v>128</v>
      </c>
      <c r="D3226">
        <v>3254172</v>
      </c>
      <c r="E3226" s="3">
        <f t="shared" si="176"/>
        <v>3.2541720000000001</v>
      </c>
      <c r="F3226" t="s">
        <v>1793</v>
      </c>
      <c r="G3226" t="s">
        <v>356</v>
      </c>
      <c r="H3226" t="s">
        <v>918</v>
      </c>
      <c r="N3226" t="s">
        <v>5022</v>
      </c>
      <c r="O3226" t="s">
        <v>12</v>
      </c>
      <c r="P3226" t="s">
        <v>13</v>
      </c>
      <c r="Q3226" t="s">
        <v>90</v>
      </c>
      <c r="R3226" s="3">
        <f t="shared" si="177"/>
        <v>28</v>
      </c>
      <c r="S3226">
        <v>28000000</v>
      </c>
      <c r="T3226">
        <v>2013</v>
      </c>
      <c r="U3226">
        <v>6.2</v>
      </c>
      <c r="V3226" s="3">
        <f t="shared" si="178"/>
        <v>-24.745827999999999</v>
      </c>
      <c r="W3226" s="3"/>
    </row>
    <row r="3227" spans="1:23" x14ac:dyDescent="0.3">
      <c r="A3227" t="s">
        <v>9</v>
      </c>
      <c r="B3227" t="s">
        <v>417</v>
      </c>
      <c r="C3227">
        <v>90</v>
      </c>
      <c r="D3227">
        <v>35231365</v>
      </c>
      <c r="E3227" s="3">
        <f t="shared" si="176"/>
        <v>35.231364999999997</v>
      </c>
      <c r="F3227" t="s">
        <v>205</v>
      </c>
      <c r="G3227" t="s">
        <v>1789</v>
      </c>
      <c r="H3227" t="s">
        <v>1788</v>
      </c>
      <c r="I3227" t="s">
        <v>1787</v>
      </c>
      <c r="N3227" t="s">
        <v>5023</v>
      </c>
      <c r="O3227" t="s">
        <v>12</v>
      </c>
      <c r="P3227" t="s">
        <v>13</v>
      </c>
      <c r="Q3227" t="s">
        <v>24</v>
      </c>
      <c r="R3227" s="3">
        <f t="shared" si="177"/>
        <v>60</v>
      </c>
      <c r="S3227">
        <v>60000000</v>
      </c>
      <c r="T3227">
        <v>2000</v>
      </c>
      <c r="U3227">
        <v>3.6</v>
      </c>
      <c r="V3227" s="3">
        <f t="shared" si="178"/>
        <v>-24.768635000000003</v>
      </c>
      <c r="W3227" s="3"/>
    </row>
    <row r="3228" spans="1:23" x14ac:dyDescent="0.3">
      <c r="A3228" t="s">
        <v>9</v>
      </c>
      <c r="B3228" t="s">
        <v>724</v>
      </c>
      <c r="C3228">
        <v>91</v>
      </c>
      <c r="D3228">
        <v>10214013</v>
      </c>
      <c r="E3228" s="3">
        <f t="shared" si="176"/>
        <v>10.214013</v>
      </c>
      <c r="F3228" t="s">
        <v>205</v>
      </c>
      <c r="N3228" t="s">
        <v>5024</v>
      </c>
      <c r="O3228" t="s">
        <v>12</v>
      </c>
      <c r="P3228" t="s">
        <v>13</v>
      </c>
      <c r="Q3228" t="s">
        <v>90</v>
      </c>
      <c r="R3228" s="3">
        <f t="shared" si="177"/>
        <v>35</v>
      </c>
      <c r="S3228">
        <v>35000000</v>
      </c>
      <c r="T3228">
        <v>2015</v>
      </c>
      <c r="U3228">
        <v>5.4</v>
      </c>
      <c r="V3228" s="3">
        <f t="shared" si="178"/>
        <v>-24.785986999999999</v>
      </c>
      <c r="W3228" s="3"/>
    </row>
    <row r="3229" spans="1:23" x14ac:dyDescent="0.3">
      <c r="A3229" t="s">
        <v>9</v>
      </c>
      <c r="B3229" t="s">
        <v>863</v>
      </c>
      <c r="C3229">
        <v>134</v>
      </c>
      <c r="D3229">
        <v>183662</v>
      </c>
      <c r="E3229" s="3">
        <f t="shared" si="176"/>
        <v>0.18366199999999999</v>
      </c>
      <c r="F3229" t="s">
        <v>205</v>
      </c>
      <c r="G3229" t="s">
        <v>356</v>
      </c>
      <c r="N3229" t="s">
        <v>5025</v>
      </c>
      <c r="O3229" t="s">
        <v>183</v>
      </c>
      <c r="P3229" t="s">
        <v>184</v>
      </c>
      <c r="Q3229" t="s">
        <v>482</v>
      </c>
      <c r="R3229" s="3">
        <f t="shared" si="177"/>
        <v>25</v>
      </c>
      <c r="S3229">
        <v>25000000</v>
      </c>
      <c r="T3229">
        <v>2010</v>
      </c>
      <c r="U3229">
        <v>7.1</v>
      </c>
      <c r="V3229" s="3">
        <f t="shared" si="178"/>
        <v>-24.816338000000002</v>
      </c>
      <c r="W3229" s="3"/>
    </row>
    <row r="3230" spans="1:23" x14ac:dyDescent="0.3">
      <c r="A3230" t="s">
        <v>9</v>
      </c>
      <c r="B3230" t="s">
        <v>83</v>
      </c>
      <c r="C3230">
        <v>118</v>
      </c>
      <c r="D3230">
        <v>150167630</v>
      </c>
      <c r="E3230" s="3">
        <f t="shared" si="176"/>
        <v>150.16763</v>
      </c>
      <c r="F3230" t="s">
        <v>171</v>
      </c>
      <c r="G3230" t="s">
        <v>134</v>
      </c>
      <c r="H3230" t="s">
        <v>1787</v>
      </c>
      <c r="I3230" t="s">
        <v>918</v>
      </c>
      <c r="N3230" t="s">
        <v>5026</v>
      </c>
      <c r="O3230" t="s">
        <v>12</v>
      </c>
      <c r="P3230" t="s">
        <v>13</v>
      </c>
      <c r="Q3230" t="s">
        <v>14</v>
      </c>
      <c r="R3230" s="3">
        <f t="shared" si="177"/>
        <v>175</v>
      </c>
      <c r="S3230">
        <v>175000000</v>
      </c>
      <c r="T3230">
        <v>2009</v>
      </c>
      <c r="U3230">
        <v>5.8</v>
      </c>
      <c r="V3230" s="3">
        <f t="shared" si="178"/>
        <v>-24.832369999999997</v>
      </c>
      <c r="W3230" s="3"/>
    </row>
    <row r="3231" spans="1:23" x14ac:dyDescent="0.3">
      <c r="A3231" t="s">
        <v>9</v>
      </c>
      <c r="B3231" t="s">
        <v>159</v>
      </c>
      <c r="C3231">
        <v>96</v>
      </c>
      <c r="D3231">
        <v>10139254</v>
      </c>
      <c r="E3231" s="3">
        <f t="shared" si="176"/>
        <v>10.139253999999999</v>
      </c>
      <c r="F3231" t="s">
        <v>356</v>
      </c>
      <c r="G3231" t="s">
        <v>1787</v>
      </c>
      <c r="N3231" t="s">
        <v>5027</v>
      </c>
      <c r="O3231" t="s">
        <v>12</v>
      </c>
      <c r="P3231" t="s">
        <v>13</v>
      </c>
      <c r="Q3231" t="s">
        <v>14</v>
      </c>
      <c r="R3231" s="3">
        <f t="shared" si="177"/>
        <v>35</v>
      </c>
      <c r="S3231">
        <v>35000000</v>
      </c>
      <c r="T3231">
        <v>2006</v>
      </c>
      <c r="U3231">
        <v>7.3</v>
      </c>
      <c r="V3231" s="3">
        <f t="shared" si="178"/>
        <v>-24.860745999999999</v>
      </c>
      <c r="W3231" s="3"/>
    </row>
    <row r="3232" spans="1:23" x14ac:dyDescent="0.3">
      <c r="A3232" t="s">
        <v>9</v>
      </c>
      <c r="B3232" t="s">
        <v>72</v>
      </c>
      <c r="C3232">
        <v>123</v>
      </c>
      <c r="D3232">
        <v>10137502</v>
      </c>
      <c r="E3232" s="3">
        <f t="shared" si="176"/>
        <v>10.137502</v>
      </c>
      <c r="F3232" t="s">
        <v>134</v>
      </c>
      <c r="G3232" t="s">
        <v>1793</v>
      </c>
      <c r="H3232" t="s">
        <v>356</v>
      </c>
      <c r="I3232" t="s">
        <v>918</v>
      </c>
      <c r="N3232" t="s">
        <v>5028</v>
      </c>
      <c r="O3232" t="s">
        <v>12</v>
      </c>
      <c r="P3232" t="s">
        <v>13</v>
      </c>
      <c r="Q3232" t="s">
        <v>24</v>
      </c>
      <c r="R3232" s="3">
        <f t="shared" si="177"/>
        <v>35</v>
      </c>
      <c r="S3232">
        <v>35000000</v>
      </c>
      <c r="T3232">
        <v>2015</v>
      </c>
      <c r="U3232">
        <v>7.4</v>
      </c>
      <c r="V3232" s="3">
        <f t="shared" si="178"/>
        <v>-24.862498000000002</v>
      </c>
      <c r="W3232" s="3"/>
    </row>
    <row r="3233" spans="1:23" x14ac:dyDescent="0.3">
      <c r="A3233" t="s">
        <v>9</v>
      </c>
      <c r="B3233" t="s">
        <v>390</v>
      </c>
      <c r="C3233">
        <v>117</v>
      </c>
      <c r="D3233">
        <v>134904</v>
      </c>
      <c r="E3233" s="3">
        <f t="shared" si="176"/>
        <v>0.134904</v>
      </c>
      <c r="F3233" t="s">
        <v>205</v>
      </c>
      <c r="G3233" t="s">
        <v>356</v>
      </c>
      <c r="H3233" t="s">
        <v>1788</v>
      </c>
      <c r="I3233" t="s">
        <v>1797</v>
      </c>
      <c r="N3233" t="s">
        <v>5029</v>
      </c>
      <c r="O3233" t="s">
        <v>12</v>
      </c>
      <c r="P3233" t="s">
        <v>13</v>
      </c>
      <c r="Q3233" t="s">
        <v>90</v>
      </c>
      <c r="R3233" s="3">
        <f t="shared" si="177"/>
        <v>25</v>
      </c>
      <c r="S3233">
        <v>25000000</v>
      </c>
      <c r="T3233">
        <v>2010</v>
      </c>
      <c r="U3233">
        <v>5.7</v>
      </c>
      <c r="V3233" s="3">
        <f t="shared" si="178"/>
        <v>-24.865096000000001</v>
      </c>
      <c r="W3233" s="3"/>
    </row>
    <row r="3234" spans="1:23" x14ac:dyDescent="0.3">
      <c r="A3234" t="s">
        <v>9</v>
      </c>
      <c r="B3234" t="s">
        <v>369</v>
      </c>
      <c r="C3234">
        <v>115</v>
      </c>
      <c r="D3234">
        <v>25121291</v>
      </c>
      <c r="E3234" s="3">
        <f t="shared" si="176"/>
        <v>25.121290999999999</v>
      </c>
      <c r="F3234" t="s">
        <v>171</v>
      </c>
      <c r="G3234" t="s">
        <v>1792</v>
      </c>
      <c r="H3234" t="s">
        <v>1796</v>
      </c>
      <c r="I3234" t="s">
        <v>1787</v>
      </c>
      <c r="J3234" t="s">
        <v>918</v>
      </c>
      <c r="N3234" t="s">
        <v>5030</v>
      </c>
      <c r="O3234" t="s">
        <v>12</v>
      </c>
      <c r="P3234" t="s">
        <v>13</v>
      </c>
      <c r="Q3234" t="s">
        <v>90</v>
      </c>
      <c r="R3234" s="3">
        <f t="shared" si="177"/>
        <v>50</v>
      </c>
      <c r="S3234">
        <v>50000000</v>
      </c>
      <c r="T3234">
        <v>2013</v>
      </c>
      <c r="U3234">
        <v>6.7</v>
      </c>
      <c r="V3234" s="3">
        <f t="shared" si="178"/>
        <v>-24.878709000000001</v>
      </c>
      <c r="W3234" s="3"/>
    </row>
    <row r="3235" spans="1:23" x14ac:dyDescent="0.3">
      <c r="A3235" t="s">
        <v>9</v>
      </c>
      <c r="B3235" t="s">
        <v>431</v>
      </c>
      <c r="C3235">
        <v>117</v>
      </c>
      <c r="D3235">
        <v>20101861</v>
      </c>
      <c r="E3235" s="3">
        <f t="shared" si="176"/>
        <v>20.101861</v>
      </c>
      <c r="F3235" t="s">
        <v>205</v>
      </c>
      <c r="G3235" t="s">
        <v>1788</v>
      </c>
      <c r="H3235" t="s">
        <v>1787</v>
      </c>
      <c r="N3235" t="s">
        <v>5031</v>
      </c>
      <c r="O3235" t="s">
        <v>12</v>
      </c>
      <c r="P3235" t="s">
        <v>13</v>
      </c>
      <c r="Q3235" t="s">
        <v>14</v>
      </c>
      <c r="R3235" s="3">
        <f t="shared" si="177"/>
        <v>45</v>
      </c>
      <c r="S3235">
        <v>45000000</v>
      </c>
      <c r="T3235">
        <v>1996</v>
      </c>
      <c r="U3235">
        <v>6</v>
      </c>
      <c r="V3235" s="3">
        <f t="shared" si="178"/>
        <v>-24.898139</v>
      </c>
      <c r="W3235" s="3"/>
    </row>
    <row r="3236" spans="1:23" x14ac:dyDescent="0.3">
      <c r="A3236" t="s">
        <v>9</v>
      </c>
      <c r="B3236" t="s">
        <v>436</v>
      </c>
      <c r="C3236">
        <v>100</v>
      </c>
      <c r="D3236">
        <v>35096190</v>
      </c>
      <c r="E3236" s="3">
        <f t="shared" si="176"/>
        <v>35.09619</v>
      </c>
      <c r="F3236" t="s">
        <v>205</v>
      </c>
      <c r="G3236" t="s">
        <v>1792</v>
      </c>
      <c r="H3236" t="s">
        <v>1788</v>
      </c>
      <c r="N3236" t="s">
        <v>5032</v>
      </c>
      <c r="O3236" t="s">
        <v>12</v>
      </c>
      <c r="P3236" t="s">
        <v>13</v>
      </c>
      <c r="Q3236" t="s">
        <v>14</v>
      </c>
      <c r="R3236" s="3">
        <f t="shared" si="177"/>
        <v>60</v>
      </c>
      <c r="S3236">
        <v>60000000</v>
      </c>
      <c r="T3236">
        <v>2003</v>
      </c>
      <c r="U3236">
        <v>6.3</v>
      </c>
      <c r="V3236" s="3">
        <f t="shared" si="178"/>
        <v>-24.90381</v>
      </c>
      <c r="W3236" s="3"/>
    </row>
    <row r="3237" spans="1:23" x14ac:dyDescent="0.3">
      <c r="A3237" t="s">
        <v>9</v>
      </c>
      <c r="B3237" t="s">
        <v>245</v>
      </c>
      <c r="C3237">
        <v>112</v>
      </c>
      <c r="D3237">
        <v>77231</v>
      </c>
      <c r="E3237" s="3">
        <f t="shared" si="176"/>
        <v>7.7230999999999994E-2</v>
      </c>
      <c r="F3237" t="s">
        <v>356</v>
      </c>
      <c r="G3237" t="s">
        <v>1794</v>
      </c>
      <c r="H3237" t="s">
        <v>1795</v>
      </c>
      <c r="N3237" t="s">
        <v>5033</v>
      </c>
      <c r="O3237" t="s">
        <v>662</v>
      </c>
      <c r="P3237" t="s">
        <v>184</v>
      </c>
      <c r="Q3237" t="s">
        <v>90</v>
      </c>
      <c r="R3237" s="3">
        <f t="shared" si="177"/>
        <v>25</v>
      </c>
      <c r="S3237">
        <v>25000000</v>
      </c>
      <c r="T3237">
        <v>2005</v>
      </c>
      <c r="U3237">
        <v>6</v>
      </c>
      <c r="V3237" s="3">
        <f t="shared" si="178"/>
        <v>-24.922768999999999</v>
      </c>
      <c r="W3237" s="3"/>
    </row>
    <row r="3238" spans="1:23" x14ac:dyDescent="0.3">
      <c r="A3238" t="s">
        <v>9</v>
      </c>
      <c r="B3238" t="s">
        <v>716</v>
      </c>
      <c r="C3238">
        <v>91</v>
      </c>
      <c r="D3238">
        <v>10076136</v>
      </c>
      <c r="E3238" s="3">
        <f t="shared" si="176"/>
        <v>10.076136</v>
      </c>
      <c r="F3238" t="s">
        <v>171</v>
      </c>
      <c r="G3238" t="s">
        <v>205</v>
      </c>
      <c r="H3238" t="s">
        <v>918</v>
      </c>
      <c r="N3238" t="s">
        <v>5034</v>
      </c>
      <c r="O3238" t="s">
        <v>12</v>
      </c>
      <c r="P3238" t="s">
        <v>717</v>
      </c>
      <c r="Q3238" t="s">
        <v>90</v>
      </c>
      <c r="R3238" s="3">
        <f t="shared" si="177"/>
        <v>35</v>
      </c>
      <c r="S3238">
        <v>35000000</v>
      </c>
      <c r="T3238">
        <v>1998</v>
      </c>
      <c r="U3238">
        <v>4.8</v>
      </c>
      <c r="V3238" s="3">
        <f t="shared" si="178"/>
        <v>-24.923864000000002</v>
      </c>
      <c r="W3238" s="3"/>
    </row>
    <row r="3239" spans="1:23" x14ac:dyDescent="0.3">
      <c r="A3239" t="s">
        <v>9</v>
      </c>
      <c r="B3239" t="s">
        <v>892</v>
      </c>
      <c r="C3239">
        <v>111</v>
      </c>
      <c r="D3239">
        <v>56692</v>
      </c>
      <c r="E3239" s="3">
        <f t="shared" si="176"/>
        <v>5.6691999999999999E-2</v>
      </c>
      <c r="F3239" t="s">
        <v>134</v>
      </c>
      <c r="G3239" t="s">
        <v>356</v>
      </c>
      <c r="N3239" t="s">
        <v>5035</v>
      </c>
      <c r="O3239" t="s">
        <v>12</v>
      </c>
      <c r="P3239" t="s">
        <v>13</v>
      </c>
      <c r="Q3239" t="s">
        <v>90</v>
      </c>
      <c r="R3239" s="3">
        <f t="shared" si="177"/>
        <v>25</v>
      </c>
      <c r="S3239">
        <v>25000000</v>
      </c>
      <c r="T3239">
        <v>2009</v>
      </c>
      <c r="U3239">
        <v>7.3</v>
      </c>
      <c r="V3239" s="3">
        <f t="shared" si="178"/>
        <v>-24.943307999999998</v>
      </c>
      <c r="W3239" s="3"/>
    </row>
    <row r="3240" spans="1:23" x14ac:dyDescent="0.3">
      <c r="A3240" t="s">
        <v>111</v>
      </c>
      <c r="B3240" t="s">
        <v>223</v>
      </c>
      <c r="C3240">
        <v>104</v>
      </c>
      <c r="D3240">
        <v>75030163</v>
      </c>
      <c r="E3240" s="3">
        <f t="shared" si="176"/>
        <v>75.030163000000002</v>
      </c>
      <c r="F3240" t="s">
        <v>171</v>
      </c>
      <c r="G3240" t="s">
        <v>134</v>
      </c>
      <c r="H3240" t="s">
        <v>1789</v>
      </c>
      <c r="I3240" t="s">
        <v>1786</v>
      </c>
      <c r="N3240" t="s">
        <v>5036</v>
      </c>
      <c r="O3240" t="s">
        <v>12</v>
      </c>
      <c r="P3240" t="s">
        <v>13</v>
      </c>
      <c r="Q3240" t="s">
        <v>24</v>
      </c>
      <c r="R3240" s="3">
        <f t="shared" si="177"/>
        <v>100</v>
      </c>
      <c r="S3240">
        <v>100000000</v>
      </c>
      <c r="T3240">
        <v>2006</v>
      </c>
      <c r="U3240">
        <v>5.0999999999999996</v>
      </c>
      <c r="V3240" s="3">
        <f t="shared" si="178"/>
        <v>-24.969836999999998</v>
      </c>
      <c r="W3240" s="3"/>
    </row>
    <row r="3241" spans="1:23" x14ac:dyDescent="0.3">
      <c r="A3241" t="s">
        <v>9</v>
      </c>
      <c r="B3241" t="s">
        <v>1163</v>
      </c>
      <c r="C3241">
        <v>105</v>
      </c>
      <c r="D3241">
        <v>22723</v>
      </c>
      <c r="E3241" s="3">
        <f t="shared" si="176"/>
        <v>2.2723E-2</v>
      </c>
      <c r="F3241" t="s">
        <v>171</v>
      </c>
      <c r="G3241" t="s">
        <v>205</v>
      </c>
      <c r="H3241" t="s">
        <v>356</v>
      </c>
      <c r="I3241" t="s">
        <v>1795</v>
      </c>
      <c r="N3241" t="s">
        <v>5037</v>
      </c>
      <c r="O3241" t="s">
        <v>12</v>
      </c>
      <c r="P3241" t="s">
        <v>113</v>
      </c>
      <c r="Q3241" t="s">
        <v>14</v>
      </c>
      <c r="R3241" s="3">
        <f t="shared" si="177"/>
        <v>25</v>
      </c>
      <c r="S3241">
        <v>25000000</v>
      </c>
      <c r="T3241">
        <v>2001</v>
      </c>
      <c r="U3241">
        <v>4.5</v>
      </c>
      <c r="V3241" s="3">
        <f t="shared" si="178"/>
        <v>-24.977277000000001</v>
      </c>
      <c r="W3241" s="3"/>
    </row>
    <row r="3242" spans="1:23" x14ac:dyDescent="0.3">
      <c r="A3242" t="s">
        <v>9</v>
      </c>
      <c r="B3242" t="s">
        <v>906</v>
      </c>
      <c r="C3242">
        <v>100</v>
      </c>
      <c r="D3242">
        <v>4756</v>
      </c>
      <c r="E3242" s="3">
        <f t="shared" si="176"/>
        <v>4.7559999999999998E-3</v>
      </c>
      <c r="F3242" t="s">
        <v>134</v>
      </c>
      <c r="G3242" t="s">
        <v>1789</v>
      </c>
      <c r="H3242" t="s">
        <v>1786</v>
      </c>
      <c r="N3242" t="s">
        <v>5038</v>
      </c>
      <c r="O3242" t="s">
        <v>12</v>
      </c>
      <c r="P3242" t="s">
        <v>17</v>
      </c>
      <c r="Q3242" t="s">
        <v>24</v>
      </c>
      <c r="R3242" s="3">
        <f t="shared" si="177"/>
        <v>25</v>
      </c>
      <c r="S3242">
        <v>25000000</v>
      </c>
      <c r="T3242">
        <v>2013</v>
      </c>
      <c r="U3242">
        <v>5.4</v>
      </c>
      <c r="V3242" s="3">
        <f t="shared" si="178"/>
        <v>-24.995244</v>
      </c>
      <c r="W3242" s="3"/>
    </row>
    <row r="3243" spans="1:23" x14ac:dyDescent="0.3">
      <c r="A3243" t="s">
        <v>9</v>
      </c>
      <c r="B3243" t="s">
        <v>644</v>
      </c>
      <c r="C3243">
        <v>102</v>
      </c>
      <c r="D3243">
        <v>14967182</v>
      </c>
      <c r="E3243" s="3">
        <f t="shared" si="176"/>
        <v>14.967181999999999</v>
      </c>
      <c r="F3243" t="s">
        <v>171</v>
      </c>
      <c r="G3243" t="s">
        <v>1792</v>
      </c>
      <c r="H3243" t="s">
        <v>356</v>
      </c>
      <c r="I3243" t="s">
        <v>918</v>
      </c>
      <c r="N3243" t="s">
        <v>5039</v>
      </c>
      <c r="O3243" t="s">
        <v>12</v>
      </c>
      <c r="P3243" t="s">
        <v>13</v>
      </c>
      <c r="Q3243" t="s">
        <v>90</v>
      </c>
      <c r="R3243" s="3">
        <f t="shared" si="177"/>
        <v>40</v>
      </c>
      <c r="S3243">
        <v>40000000</v>
      </c>
      <c r="T3243">
        <v>2000</v>
      </c>
      <c r="U3243">
        <v>5.0999999999999996</v>
      </c>
      <c r="V3243" s="3">
        <f t="shared" si="178"/>
        <v>-25.032817999999999</v>
      </c>
      <c r="W3243" s="3"/>
    </row>
    <row r="3244" spans="1:23" x14ac:dyDescent="0.3">
      <c r="A3244" t="s">
        <v>9</v>
      </c>
      <c r="B3244" t="s">
        <v>533</v>
      </c>
      <c r="C3244">
        <v>101</v>
      </c>
      <c r="D3244">
        <v>14942422</v>
      </c>
      <c r="E3244" s="3">
        <f t="shared" si="176"/>
        <v>14.942422000000001</v>
      </c>
      <c r="F3244" t="s">
        <v>171</v>
      </c>
      <c r="G3244" t="s">
        <v>1792</v>
      </c>
      <c r="H3244" t="s">
        <v>918</v>
      </c>
      <c r="N3244" t="s">
        <v>5040</v>
      </c>
      <c r="O3244" t="s">
        <v>12</v>
      </c>
      <c r="P3244" t="s">
        <v>13</v>
      </c>
      <c r="Q3244" t="s">
        <v>90</v>
      </c>
      <c r="R3244" s="3">
        <f t="shared" si="177"/>
        <v>40</v>
      </c>
      <c r="S3244">
        <v>40000000</v>
      </c>
      <c r="T3244">
        <v>1995</v>
      </c>
      <c r="U3244">
        <v>5.9</v>
      </c>
      <c r="V3244" s="3">
        <f t="shared" si="178"/>
        <v>-25.057577999999999</v>
      </c>
      <c r="W3244" s="3"/>
    </row>
    <row r="3245" spans="1:23" x14ac:dyDescent="0.3">
      <c r="A3245" t="s">
        <v>9</v>
      </c>
      <c r="B3245" t="s">
        <v>581</v>
      </c>
      <c r="C3245">
        <v>124</v>
      </c>
      <c r="D3245">
        <v>19719930</v>
      </c>
      <c r="E3245" s="3">
        <f t="shared" si="176"/>
        <v>19.719930000000002</v>
      </c>
      <c r="F3245" t="s">
        <v>1792</v>
      </c>
      <c r="G3245" t="s">
        <v>356</v>
      </c>
      <c r="H3245" t="s">
        <v>1796</v>
      </c>
      <c r="I3245" t="s">
        <v>918</v>
      </c>
      <c r="N3245" t="s">
        <v>5041</v>
      </c>
      <c r="O3245" t="s">
        <v>12</v>
      </c>
      <c r="P3245" t="s">
        <v>13</v>
      </c>
      <c r="Q3245" t="s">
        <v>90</v>
      </c>
      <c r="R3245" s="3">
        <f t="shared" si="177"/>
        <v>45</v>
      </c>
      <c r="S3245">
        <v>45000000</v>
      </c>
      <c r="T3245">
        <v>2001</v>
      </c>
      <c r="U3245">
        <v>6.8</v>
      </c>
      <c r="V3245" s="3">
        <f t="shared" si="178"/>
        <v>-25.280069999999998</v>
      </c>
      <c r="W3245" s="3"/>
    </row>
    <row r="3246" spans="1:23" x14ac:dyDescent="0.3">
      <c r="A3246" t="s">
        <v>9</v>
      </c>
      <c r="B3246" t="s">
        <v>146</v>
      </c>
      <c r="C3246">
        <v>129</v>
      </c>
      <c r="D3246">
        <v>64685359</v>
      </c>
      <c r="E3246" s="3">
        <f t="shared" si="176"/>
        <v>64.685359000000005</v>
      </c>
      <c r="F3246" t="s">
        <v>171</v>
      </c>
      <c r="G3246" t="s">
        <v>134</v>
      </c>
      <c r="H3246" t="s">
        <v>205</v>
      </c>
      <c r="I3246" t="s">
        <v>1792</v>
      </c>
      <c r="J3246" t="s">
        <v>1796</v>
      </c>
      <c r="K3246" t="s">
        <v>918</v>
      </c>
      <c r="N3246" t="s">
        <v>5042</v>
      </c>
      <c r="O3246" t="s">
        <v>12</v>
      </c>
      <c r="P3246" t="s">
        <v>13</v>
      </c>
      <c r="Q3246" t="s">
        <v>14</v>
      </c>
      <c r="R3246" s="3">
        <f t="shared" si="177"/>
        <v>90</v>
      </c>
      <c r="S3246">
        <v>90000000</v>
      </c>
      <c r="T3246">
        <v>2016</v>
      </c>
      <c r="U3246">
        <v>6.9</v>
      </c>
      <c r="V3246" s="3">
        <f t="shared" si="178"/>
        <v>-25.314640999999995</v>
      </c>
      <c r="W3246" s="3"/>
    </row>
    <row r="3247" spans="1:23" x14ac:dyDescent="0.3">
      <c r="A3247" t="s">
        <v>9</v>
      </c>
      <c r="B3247" t="s">
        <v>863</v>
      </c>
      <c r="C3247">
        <v>144</v>
      </c>
      <c r="D3247">
        <v>41229</v>
      </c>
      <c r="E3247" s="3">
        <f t="shared" si="176"/>
        <v>4.1229000000000002E-2</v>
      </c>
      <c r="F3247" t="s">
        <v>1792</v>
      </c>
      <c r="G3247" t="s">
        <v>356</v>
      </c>
      <c r="H3247" t="s">
        <v>918</v>
      </c>
      <c r="N3247" t="s">
        <v>5043</v>
      </c>
      <c r="O3247" t="s">
        <v>12</v>
      </c>
      <c r="P3247" t="s">
        <v>184</v>
      </c>
      <c r="Q3247" t="s">
        <v>90</v>
      </c>
      <c r="R3247" s="3">
        <f t="shared" si="177"/>
        <v>25.5</v>
      </c>
      <c r="S3247">
        <v>25500000</v>
      </c>
      <c r="T3247">
        <v>2013</v>
      </c>
      <c r="U3247">
        <v>6.5</v>
      </c>
      <c r="V3247" s="3">
        <f t="shared" si="178"/>
        <v>-25.458770999999999</v>
      </c>
      <c r="W3247" s="3"/>
    </row>
    <row r="3248" spans="1:23" x14ac:dyDescent="0.3">
      <c r="A3248" t="s">
        <v>9</v>
      </c>
      <c r="B3248" t="s">
        <v>70</v>
      </c>
      <c r="C3248">
        <v>130</v>
      </c>
      <c r="D3248">
        <v>4463292</v>
      </c>
      <c r="E3248" s="3">
        <f t="shared" si="176"/>
        <v>4.463292</v>
      </c>
      <c r="F3248" t="s">
        <v>356</v>
      </c>
      <c r="G3248" t="s">
        <v>1794</v>
      </c>
      <c r="H3248" t="s">
        <v>918</v>
      </c>
      <c r="N3248" t="s">
        <v>5044</v>
      </c>
      <c r="O3248" t="s">
        <v>12</v>
      </c>
      <c r="P3248" t="s">
        <v>17</v>
      </c>
      <c r="Q3248" t="s">
        <v>14</v>
      </c>
      <c r="R3248" s="3">
        <f t="shared" si="177"/>
        <v>30</v>
      </c>
      <c r="S3248">
        <v>30000000</v>
      </c>
      <c r="T3248">
        <v>2011</v>
      </c>
      <c r="U3248">
        <v>6.9</v>
      </c>
      <c r="V3248" s="3">
        <f t="shared" si="178"/>
        <v>-25.536708000000001</v>
      </c>
      <c r="W3248" s="3"/>
    </row>
    <row r="3249" spans="1:23" x14ac:dyDescent="0.3">
      <c r="A3249" t="s">
        <v>9</v>
      </c>
      <c r="B3249" t="s">
        <v>454</v>
      </c>
      <c r="C3249">
        <v>103</v>
      </c>
      <c r="D3249">
        <v>14448589</v>
      </c>
      <c r="E3249" s="3">
        <f t="shared" si="176"/>
        <v>14.448589</v>
      </c>
      <c r="F3249" t="s">
        <v>205</v>
      </c>
      <c r="G3249" t="s">
        <v>1788</v>
      </c>
      <c r="N3249" t="s">
        <v>5045</v>
      </c>
      <c r="O3249" t="s">
        <v>12</v>
      </c>
      <c r="P3249" t="s">
        <v>13</v>
      </c>
      <c r="Q3249" t="s">
        <v>14</v>
      </c>
      <c r="R3249" s="3">
        <f t="shared" si="177"/>
        <v>40</v>
      </c>
      <c r="S3249">
        <v>40000000</v>
      </c>
      <c r="T3249">
        <v>2002</v>
      </c>
      <c r="U3249">
        <v>5.8</v>
      </c>
      <c r="V3249" s="3">
        <f t="shared" si="178"/>
        <v>-25.551411000000002</v>
      </c>
      <c r="W3249" s="3"/>
    </row>
    <row r="3250" spans="1:23" x14ac:dyDescent="0.3">
      <c r="A3250" t="s">
        <v>9</v>
      </c>
      <c r="B3250" t="s">
        <v>582</v>
      </c>
      <c r="C3250">
        <v>134</v>
      </c>
      <c r="D3250">
        <v>19377727</v>
      </c>
      <c r="E3250" s="3">
        <f t="shared" si="176"/>
        <v>19.377727</v>
      </c>
      <c r="F3250" t="s">
        <v>205</v>
      </c>
      <c r="G3250" t="s">
        <v>1791</v>
      </c>
      <c r="N3250" t="s">
        <v>5046</v>
      </c>
      <c r="O3250" t="s">
        <v>12</v>
      </c>
      <c r="P3250" t="s">
        <v>13</v>
      </c>
      <c r="Q3250" t="s">
        <v>14</v>
      </c>
      <c r="R3250" s="3">
        <f t="shared" si="177"/>
        <v>45</v>
      </c>
      <c r="S3250">
        <v>45000000</v>
      </c>
      <c r="T3250">
        <v>2005</v>
      </c>
      <c r="U3250">
        <v>6.4</v>
      </c>
      <c r="V3250" s="3">
        <f t="shared" si="178"/>
        <v>-25.622273</v>
      </c>
      <c r="W3250" s="3"/>
    </row>
    <row r="3251" spans="1:23" x14ac:dyDescent="0.3">
      <c r="A3251" t="s">
        <v>9</v>
      </c>
      <c r="B3251" t="s">
        <v>536</v>
      </c>
      <c r="C3251">
        <v>99</v>
      </c>
      <c r="D3251">
        <v>14358033</v>
      </c>
      <c r="E3251" s="3">
        <f t="shared" si="176"/>
        <v>14.358033000000001</v>
      </c>
      <c r="F3251" t="s">
        <v>205</v>
      </c>
      <c r="G3251" t="s">
        <v>1788</v>
      </c>
      <c r="H3251" t="s">
        <v>1787</v>
      </c>
      <c r="I3251" t="s">
        <v>918</v>
      </c>
      <c r="N3251" t="s">
        <v>5047</v>
      </c>
      <c r="O3251" t="s">
        <v>12</v>
      </c>
      <c r="P3251" t="s">
        <v>13</v>
      </c>
      <c r="Q3251" t="s">
        <v>14</v>
      </c>
      <c r="R3251" s="3">
        <f t="shared" si="177"/>
        <v>40</v>
      </c>
      <c r="S3251">
        <v>40000000</v>
      </c>
      <c r="T3251">
        <v>1992</v>
      </c>
      <c r="U3251">
        <v>5.9</v>
      </c>
      <c r="V3251" s="3">
        <f t="shared" si="178"/>
        <v>-25.641967000000001</v>
      </c>
      <c r="W3251" s="3"/>
    </row>
    <row r="3252" spans="1:23" x14ac:dyDescent="0.3">
      <c r="A3252" t="s">
        <v>9</v>
      </c>
      <c r="B3252" t="s">
        <v>667</v>
      </c>
      <c r="C3252">
        <v>110</v>
      </c>
      <c r="D3252">
        <v>4357000</v>
      </c>
      <c r="E3252" s="3">
        <f t="shared" si="176"/>
        <v>4.3570000000000002</v>
      </c>
      <c r="F3252" t="s">
        <v>205</v>
      </c>
      <c r="G3252" t="s">
        <v>1789</v>
      </c>
      <c r="H3252" t="s">
        <v>1786</v>
      </c>
      <c r="N3252" t="s">
        <v>5048</v>
      </c>
      <c r="O3252" t="s">
        <v>12</v>
      </c>
      <c r="P3252" t="s">
        <v>13</v>
      </c>
      <c r="Q3252" t="s">
        <v>24</v>
      </c>
      <c r="R3252" s="3">
        <f t="shared" si="177"/>
        <v>30</v>
      </c>
      <c r="S3252">
        <v>30000000</v>
      </c>
      <c r="T3252">
        <v>1996</v>
      </c>
      <c r="U3252">
        <v>5.3</v>
      </c>
      <c r="V3252" s="3">
        <f t="shared" si="178"/>
        <v>-25.643000000000001</v>
      </c>
      <c r="W3252" s="3"/>
    </row>
    <row r="3253" spans="1:23" x14ac:dyDescent="0.3">
      <c r="A3253" t="s">
        <v>9</v>
      </c>
      <c r="B3253" t="s">
        <v>426</v>
      </c>
      <c r="C3253">
        <v>105</v>
      </c>
      <c r="D3253">
        <v>1260917</v>
      </c>
      <c r="E3253" s="3">
        <f t="shared" si="176"/>
        <v>1.2609170000000001</v>
      </c>
      <c r="F3253" t="s">
        <v>171</v>
      </c>
      <c r="G3253" t="s">
        <v>205</v>
      </c>
      <c r="H3253" t="s">
        <v>1792</v>
      </c>
      <c r="N3253" t="s">
        <v>5049</v>
      </c>
      <c r="O3253" t="s">
        <v>183</v>
      </c>
      <c r="P3253" t="s">
        <v>184</v>
      </c>
      <c r="Q3253" t="s">
        <v>90</v>
      </c>
      <c r="R3253" s="3">
        <f t="shared" si="177"/>
        <v>27</v>
      </c>
      <c r="S3253">
        <v>27000000</v>
      </c>
      <c r="T3253">
        <v>2009</v>
      </c>
      <c r="U3253">
        <v>7.2</v>
      </c>
      <c r="V3253" s="3">
        <f t="shared" si="178"/>
        <v>-25.739083000000001</v>
      </c>
      <c r="W3253" s="3"/>
    </row>
    <row r="3254" spans="1:23" x14ac:dyDescent="0.3">
      <c r="A3254" t="s">
        <v>9</v>
      </c>
      <c r="B3254" t="s">
        <v>838</v>
      </c>
      <c r="C3254">
        <v>118</v>
      </c>
      <c r="D3254">
        <v>16252765</v>
      </c>
      <c r="E3254" s="3">
        <f t="shared" si="176"/>
        <v>16.252765</v>
      </c>
      <c r="F3254" t="s">
        <v>356</v>
      </c>
      <c r="G3254" t="s">
        <v>1796</v>
      </c>
      <c r="H3254" t="s">
        <v>1788</v>
      </c>
      <c r="I3254" t="s">
        <v>918</v>
      </c>
      <c r="N3254" t="s">
        <v>5050</v>
      </c>
      <c r="O3254" t="s">
        <v>12</v>
      </c>
      <c r="P3254" t="s">
        <v>184</v>
      </c>
      <c r="Q3254" t="s">
        <v>90</v>
      </c>
      <c r="R3254" s="3">
        <f t="shared" si="177"/>
        <v>42</v>
      </c>
      <c r="S3254">
        <v>42000000</v>
      </c>
      <c r="T3254">
        <v>2001</v>
      </c>
      <c r="U3254">
        <v>6</v>
      </c>
      <c r="V3254" s="3">
        <f t="shared" si="178"/>
        <v>-25.747235</v>
      </c>
      <c r="W3254" s="3"/>
    </row>
    <row r="3255" spans="1:23" x14ac:dyDescent="0.3">
      <c r="A3255" t="s">
        <v>9</v>
      </c>
      <c r="B3255" t="s">
        <v>535</v>
      </c>
      <c r="C3255">
        <v>122</v>
      </c>
      <c r="D3255">
        <v>24127895</v>
      </c>
      <c r="E3255" s="3">
        <f t="shared" si="176"/>
        <v>24.127894999999999</v>
      </c>
      <c r="F3255" t="s">
        <v>1792</v>
      </c>
      <c r="G3255" t="s">
        <v>356</v>
      </c>
      <c r="H3255" t="s">
        <v>918</v>
      </c>
      <c r="N3255" t="s">
        <v>5051</v>
      </c>
      <c r="O3255" t="s">
        <v>12</v>
      </c>
      <c r="P3255" t="s">
        <v>13</v>
      </c>
      <c r="Q3255" t="s">
        <v>90</v>
      </c>
      <c r="R3255" s="3">
        <f t="shared" si="177"/>
        <v>50</v>
      </c>
      <c r="S3255">
        <v>50000000</v>
      </c>
      <c r="T3255">
        <v>2005</v>
      </c>
      <c r="U3255">
        <v>7.6</v>
      </c>
      <c r="V3255" s="3">
        <f t="shared" si="178"/>
        <v>-25.872105000000001</v>
      </c>
      <c r="W3255" s="3"/>
    </row>
    <row r="3256" spans="1:23" x14ac:dyDescent="0.3">
      <c r="A3256" t="s">
        <v>9</v>
      </c>
      <c r="B3256" t="s">
        <v>136</v>
      </c>
      <c r="C3256">
        <v>116</v>
      </c>
      <c r="D3256">
        <v>118099659</v>
      </c>
      <c r="E3256" s="3">
        <f t="shared" si="176"/>
        <v>118.099659</v>
      </c>
      <c r="F3256" t="s">
        <v>171</v>
      </c>
      <c r="G3256" t="s">
        <v>205</v>
      </c>
      <c r="H3256" t="s">
        <v>1786</v>
      </c>
      <c r="I3256" t="s">
        <v>1787</v>
      </c>
      <c r="N3256" t="s">
        <v>5052</v>
      </c>
      <c r="O3256" t="s">
        <v>12</v>
      </c>
      <c r="P3256" t="s">
        <v>13</v>
      </c>
      <c r="Q3256" t="s">
        <v>14</v>
      </c>
      <c r="R3256" s="3">
        <f t="shared" si="177"/>
        <v>144</v>
      </c>
      <c r="S3256">
        <v>144000000</v>
      </c>
      <c r="T3256">
        <v>2016</v>
      </c>
      <c r="U3256">
        <v>5.5</v>
      </c>
      <c r="V3256" s="3">
        <f t="shared" si="178"/>
        <v>-25.900340999999997</v>
      </c>
      <c r="W3256" s="3"/>
    </row>
    <row r="3257" spans="1:23" x14ac:dyDescent="0.3">
      <c r="A3257" t="s">
        <v>9</v>
      </c>
      <c r="B3257" t="s">
        <v>101</v>
      </c>
      <c r="C3257">
        <v>151</v>
      </c>
      <c r="D3257">
        <v>37023395</v>
      </c>
      <c r="E3257" s="3">
        <f t="shared" si="176"/>
        <v>37.023395000000001</v>
      </c>
      <c r="F3257" t="s">
        <v>356</v>
      </c>
      <c r="N3257" t="s">
        <v>5053</v>
      </c>
      <c r="O3257" t="s">
        <v>12</v>
      </c>
      <c r="P3257" t="s">
        <v>13</v>
      </c>
      <c r="Q3257" t="s">
        <v>90</v>
      </c>
      <c r="R3257" s="3">
        <f t="shared" si="177"/>
        <v>63</v>
      </c>
      <c r="S3257">
        <v>63000000</v>
      </c>
      <c r="T3257">
        <v>1999</v>
      </c>
      <c r="U3257">
        <v>8.8000000000000007</v>
      </c>
      <c r="V3257" s="3">
        <f t="shared" si="178"/>
        <v>-25.976604999999999</v>
      </c>
      <c r="W3257" s="3"/>
    </row>
    <row r="3258" spans="1:23" x14ac:dyDescent="0.3">
      <c r="A3258" t="s">
        <v>9</v>
      </c>
      <c r="B3258" t="s">
        <v>537</v>
      </c>
      <c r="C3258">
        <v>119</v>
      </c>
      <c r="D3258">
        <v>24006726</v>
      </c>
      <c r="E3258" s="3">
        <f t="shared" si="176"/>
        <v>24.006726</v>
      </c>
      <c r="F3258" t="s">
        <v>134</v>
      </c>
      <c r="G3258" t="s">
        <v>205</v>
      </c>
      <c r="H3258" t="s">
        <v>356</v>
      </c>
      <c r="N3258" t="s">
        <v>5054</v>
      </c>
      <c r="O3258" t="s">
        <v>12</v>
      </c>
      <c r="P3258" t="s">
        <v>13</v>
      </c>
      <c r="Q3258" t="s">
        <v>90</v>
      </c>
      <c r="R3258" s="3">
        <f t="shared" si="177"/>
        <v>50</v>
      </c>
      <c r="S3258">
        <v>50000000</v>
      </c>
      <c r="T3258">
        <v>2004</v>
      </c>
      <c r="U3258">
        <v>7.3</v>
      </c>
      <c r="V3258" s="3">
        <f t="shared" si="178"/>
        <v>-25.993274</v>
      </c>
      <c r="W3258" s="3"/>
    </row>
    <row r="3259" spans="1:23" x14ac:dyDescent="0.3">
      <c r="A3259" t="s">
        <v>9</v>
      </c>
      <c r="B3259" t="s">
        <v>645</v>
      </c>
      <c r="C3259">
        <v>114</v>
      </c>
      <c r="D3259">
        <v>18996755</v>
      </c>
      <c r="E3259" s="3">
        <f t="shared" si="176"/>
        <v>18.996755</v>
      </c>
      <c r="F3259" t="s">
        <v>356</v>
      </c>
      <c r="G3259" t="s">
        <v>918</v>
      </c>
      <c r="N3259" t="s">
        <v>5055</v>
      </c>
      <c r="O3259" t="s">
        <v>12</v>
      </c>
      <c r="P3259" t="s">
        <v>374</v>
      </c>
      <c r="Q3259" t="s">
        <v>14</v>
      </c>
      <c r="R3259" s="3">
        <f t="shared" si="177"/>
        <v>45</v>
      </c>
      <c r="S3259">
        <v>45000000</v>
      </c>
      <c r="T3259">
        <v>2012</v>
      </c>
      <c r="U3259">
        <v>7.6</v>
      </c>
      <c r="V3259" s="3">
        <f t="shared" si="178"/>
        <v>-26.003245</v>
      </c>
      <c r="W3259" s="3"/>
    </row>
    <row r="3260" spans="1:23" x14ac:dyDescent="0.3">
      <c r="A3260" t="s">
        <v>9</v>
      </c>
      <c r="B3260" t="s">
        <v>328</v>
      </c>
      <c r="C3260">
        <v>143</v>
      </c>
      <c r="D3260">
        <v>38966057</v>
      </c>
      <c r="E3260" s="3">
        <f t="shared" si="176"/>
        <v>38.966056999999999</v>
      </c>
      <c r="F3260" t="s">
        <v>205</v>
      </c>
      <c r="G3260" t="s">
        <v>356</v>
      </c>
      <c r="N3260" t="s">
        <v>5056</v>
      </c>
      <c r="O3260" t="s">
        <v>12</v>
      </c>
      <c r="P3260" t="s">
        <v>184</v>
      </c>
      <c r="Q3260" t="s">
        <v>90</v>
      </c>
      <c r="R3260" s="3">
        <f t="shared" si="177"/>
        <v>65</v>
      </c>
      <c r="S3260">
        <v>65000000</v>
      </c>
      <c r="T3260">
        <v>1998</v>
      </c>
      <c r="U3260">
        <v>6.7</v>
      </c>
      <c r="V3260" s="3">
        <f t="shared" si="178"/>
        <v>-26.033943000000001</v>
      </c>
      <c r="W3260" s="3"/>
    </row>
    <row r="3261" spans="1:23" x14ac:dyDescent="0.3">
      <c r="A3261" t="s">
        <v>9</v>
      </c>
      <c r="B3261" t="s">
        <v>808</v>
      </c>
      <c r="C3261">
        <v>160</v>
      </c>
      <c r="D3261">
        <v>3904982</v>
      </c>
      <c r="E3261" s="3">
        <f t="shared" si="176"/>
        <v>3.904982</v>
      </c>
      <c r="F3261" t="s">
        <v>1793</v>
      </c>
      <c r="G3261" t="s">
        <v>1792</v>
      </c>
      <c r="H3261" t="s">
        <v>356</v>
      </c>
      <c r="I3261" t="s">
        <v>1794</v>
      </c>
      <c r="J3261" t="s">
        <v>1304</v>
      </c>
      <c r="N3261" t="s">
        <v>5057</v>
      </c>
      <c r="O3261" t="s">
        <v>12</v>
      </c>
      <c r="P3261" t="s">
        <v>13</v>
      </c>
      <c r="Q3261" t="s">
        <v>90</v>
      </c>
      <c r="R3261" s="3">
        <f t="shared" si="177"/>
        <v>30</v>
      </c>
      <c r="S3261">
        <v>30000000</v>
      </c>
      <c r="T3261">
        <v>2007</v>
      </c>
      <c r="U3261">
        <v>7.5</v>
      </c>
      <c r="V3261" s="3">
        <f t="shared" si="178"/>
        <v>-26.095018</v>
      </c>
      <c r="W3261" s="3"/>
    </row>
    <row r="3262" spans="1:23" x14ac:dyDescent="0.3">
      <c r="A3262" t="s">
        <v>9</v>
      </c>
      <c r="B3262" t="s">
        <v>214</v>
      </c>
      <c r="C3262">
        <v>109</v>
      </c>
      <c r="D3262">
        <v>13838130</v>
      </c>
      <c r="E3262" s="3">
        <f t="shared" si="176"/>
        <v>13.83813</v>
      </c>
      <c r="F3262" t="s">
        <v>171</v>
      </c>
      <c r="G3262" t="s">
        <v>134</v>
      </c>
      <c r="H3262" t="s">
        <v>1786</v>
      </c>
      <c r="I3262" t="s">
        <v>918</v>
      </c>
      <c r="N3262" t="s">
        <v>5058</v>
      </c>
      <c r="O3262" t="s">
        <v>12</v>
      </c>
      <c r="P3262" t="s">
        <v>13</v>
      </c>
      <c r="Q3262" t="s">
        <v>14</v>
      </c>
      <c r="R3262" s="3">
        <f t="shared" si="177"/>
        <v>40</v>
      </c>
      <c r="S3262">
        <v>40000000</v>
      </c>
      <c r="T3262">
        <v>2009</v>
      </c>
      <c r="U3262">
        <v>5.9</v>
      </c>
      <c r="V3262" s="3">
        <f t="shared" si="178"/>
        <v>-26.16187</v>
      </c>
      <c r="W3262" s="3"/>
    </row>
    <row r="3263" spans="1:23" x14ac:dyDescent="0.3">
      <c r="A3263" t="s">
        <v>9</v>
      </c>
      <c r="B3263" t="s">
        <v>402</v>
      </c>
      <c r="C3263">
        <v>125</v>
      </c>
      <c r="D3263">
        <v>15738632</v>
      </c>
      <c r="E3263" s="3">
        <f t="shared" si="176"/>
        <v>15.738632000000001</v>
      </c>
      <c r="F3263" t="s">
        <v>171</v>
      </c>
      <c r="G3263" t="s">
        <v>205</v>
      </c>
      <c r="H3263" t="s">
        <v>1792</v>
      </c>
      <c r="I3263" t="s">
        <v>918</v>
      </c>
      <c r="N3263" t="s">
        <v>5059</v>
      </c>
      <c r="O3263" t="s">
        <v>12</v>
      </c>
      <c r="P3263" t="s">
        <v>13</v>
      </c>
      <c r="Q3263" t="s">
        <v>90</v>
      </c>
      <c r="R3263" s="3">
        <f t="shared" si="177"/>
        <v>42</v>
      </c>
      <c r="S3263">
        <v>42000000</v>
      </c>
      <c r="T3263">
        <v>2001</v>
      </c>
      <c r="U3263">
        <v>5.9</v>
      </c>
      <c r="V3263" s="3">
        <f t="shared" si="178"/>
        <v>-26.261367999999997</v>
      </c>
      <c r="W3263" s="3"/>
    </row>
    <row r="3264" spans="1:23" x14ac:dyDescent="0.3">
      <c r="A3264" t="s">
        <v>9</v>
      </c>
      <c r="B3264" t="s">
        <v>119</v>
      </c>
      <c r="C3264">
        <v>144</v>
      </c>
      <c r="D3264">
        <v>61644321</v>
      </c>
      <c r="E3264" s="3">
        <f t="shared" si="176"/>
        <v>61.644320999999998</v>
      </c>
      <c r="F3264" t="s">
        <v>1793</v>
      </c>
      <c r="G3264" t="s">
        <v>356</v>
      </c>
      <c r="H3264" t="s">
        <v>1797</v>
      </c>
      <c r="N3264" t="s">
        <v>5060</v>
      </c>
      <c r="O3264" t="s">
        <v>12</v>
      </c>
      <c r="P3264" t="s">
        <v>13</v>
      </c>
      <c r="Q3264" t="s">
        <v>14</v>
      </c>
      <c r="R3264" s="3">
        <f t="shared" si="177"/>
        <v>88</v>
      </c>
      <c r="S3264">
        <v>88000000</v>
      </c>
      <c r="T3264">
        <v>2005</v>
      </c>
      <c r="U3264">
        <v>8</v>
      </c>
      <c r="V3264" s="3">
        <f t="shared" si="178"/>
        <v>-26.355679000000002</v>
      </c>
      <c r="W3264" s="3"/>
    </row>
    <row r="3265" spans="1:23" x14ac:dyDescent="0.3">
      <c r="A3265" t="s">
        <v>9</v>
      </c>
      <c r="B3265" t="s">
        <v>330</v>
      </c>
      <c r="C3265">
        <v>142</v>
      </c>
      <c r="D3265">
        <v>43426961</v>
      </c>
      <c r="E3265" s="3">
        <f t="shared" si="176"/>
        <v>43.426960999999999</v>
      </c>
      <c r="F3265" t="s">
        <v>171</v>
      </c>
      <c r="G3265" t="s">
        <v>356</v>
      </c>
      <c r="H3265" t="s">
        <v>918</v>
      </c>
      <c r="I3265" t="s">
        <v>1795</v>
      </c>
      <c r="N3265" t="s">
        <v>5061</v>
      </c>
      <c r="O3265" t="s">
        <v>12</v>
      </c>
      <c r="P3265" t="s">
        <v>13</v>
      </c>
      <c r="Q3265" t="s">
        <v>90</v>
      </c>
      <c r="R3265" s="3">
        <f t="shared" si="177"/>
        <v>70</v>
      </c>
      <c r="S3265">
        <v>70000000</v>
      </c>
      <c r="T3265">
        <v>2003</v>
      </c>
      <c r="U3265">
        <v>6.6</v>
      </c>
      <c r="V3265" s="3">
        <f t="shared" si="178"/>
        <v>-26.573039000000001</v>
      </c>
      <c r="W3265" s="3"/>
    </row>
    <row r="3266" spans="1:23" x14ac:dyDescent="0.3">
      <c r="A3266" t="s">
        <v>9</v>
      </c>
      <c r="B3266" t="s">
        <v>650</v>
      </c>
      <c r="C3266">
        <v>106</v>
      </c>
      <c r="D3266">
        <v>13376506</v>
      </c>
      <c r="E3266" s="3">
        <f t="shared" ref="E3266:E3329" si="179">D3266/1000000</f>
        <v>13.376505999999999</v>
      </c>
      <c r="F3266" t="s">
        <v>356</v>
      </c>
      <c r="N3266" t="s">
        <v>5062</v>
      </c>
      <c r="O3266" t="s">
        <v>12</v>
      </c>
      <c r="P3266" t="s">
        <v>13</v>
      </c>
      <c r="Q3266" t="s">
        <v>14</v>
      </c>
      <c r="R3266" s="3">
        <f t="shared" ref="R3266:R3329" si="180">S3266/1000000</f>
        <v>40</v>
      </c>
      <c r="S3266">
        <v>40000000</v>
      </c>
      <c r="T3266">
        <v>1999</v>
      </c>
      <c r="U3266">
        <v>6.3</v>
      </c>
      <c r="V3266" s="3">
        <f t="shared" ref="V3266:V3329" si="181">E3266-R3266</f>
        <v>-26.623494000000001</v>
      </c>
      <c r="W3266" s="3"/>
    </row>
    <row r="3267" spans="1:23" x14ac:dyDescent="0.3">
      <c r="A3267" t="s">
        <v>9</v>
      </c>
      <c r="B3267" t="s">
        <v>637</v>
      </c>
      <c r="C3267">
        <v>141</v>
      </c>
      <c r="D3267">
        <v>8324748</v>
      </c>
      <c r="E3267" s="3">
        <f t="shared" si="179"/>
        <v>8.3247479999999996</v>
      </c>
      <c r="F3267" t="s">
        <v>1793</v>
      </c>
      <c r="G3267" t="s">
        <v>356</v>
      </c>
      <c r="H3267" t="s">
        <v>1794</v>
      </c>
      <c r="N3267" t="s">
        <v>5063</v>
      </c>
      <c r="O3267" t="s">
        <v>12</v>
      </c>
      <c r="P3267" t="s">
        <v>17</v>
      </c>
      <c r="Q3267" t="s">
        <v>14</v>
      </c>
      <c r="R3267" s="3">
        <f t="shared" si="180"/>
        <v>35</v>
      </c>
      <c r="S3267">
        <v>35000000</v>
      </c>
      <c r="T3267">
        <v>2013</v>
      </c>
      <c r="U3267">
        <v>7.1</v>
      </c>
      <c r="V3267" s="3">
        <f t="shared" si="181"/>
        <v>-26.675252</v>
      </c>
      <c r="W3267" s="3"/>
    </row>
    <row r="3268" spans="1:23" x14ac:dyDescent="0.3">
      <c r="A3268" t="s">
        <v>9</v>
      </c>
      <c r="B3268" t="s">
        <v>354</v>
      </c>
      <c r="C3268">
        <v>114</v>
      </c>
      <c r="D3268">
        <v>31199215</v>
      </c>
      <c r="E3268" s="3">
        <f t="shared" si="179"/>
        <v>31.199214999999999</v>
      </c>
      <c r="F3268" t="s">
        <v>205</v>
      </c>
      <c r="G3268" t="s">
        <v>356</v>
      </c>
      <c r="H3268" t="s">
        <v>1788</v>
      </c>
      <c r="I3268" t="s">
        <v>1797</v>
      </c>
      <c r="N3268" t="s">
        <v>5064</v>
      </c>
      <c r="O3268" t="s">
        <v>12</v>
      </c>
      <c r="P3268" t="s">
        <v>13</v>
      </c>
      <c r="Q3268" t="s">
        <v>14</v>
      </c>
      <c r="R3268" s="3">
        <f t="shared" si="180"/>
        <v>58</v>
      </c>
      <c r="S3268">
        <v>58000000</v>
      </c>
      <c r="T3268">
        <v>2008</v>
      </c>
      <c r="U3268">
        <v>6</v>
      </c>
      <c r="V3268" s="3">
        <f t="shared" si="181"/>
        <v>-26.800785000000001</v>
      </c>
      <c r="W3268" s="3"/>
    </row>
    <row r="3269" spans="1:23" x14ac:dyDescent="0.3">
      <c r="A3269" t="s">
        <v>9</v>
      </c>
      <c r="B3269" t="s">
        <v>763</v>
      </c>
      <c r="C3269">
        <v>88</v>
      </c>
      <c r="D3269">
        <v>2975649</v>
      </c>
      <c r="E3269" s="3">
        <f t="shared" si="179"/>
        <v>2.9756490000000002</v>
      </c>
      <c r="F3269" t="s">
        <v>1793</v>
      </c>
      <c r="G3269" t="s">
        <v>356</v>
      </c>
      <c r="H3269" t="s">
        <v>1788</v>
      </c>
      <c r="N3269" t="s">
        <v>5065</v>
      </c>
      <c r="O3269" t="s">
        <v>12</v>
      </c>
      <c r="P3269" t="s">
        <v>17</v>
      </c>
      <c r="Q3269" t="s">
        <v>24</v>
      </c>
      <c r="R3269" s="3">
        <f t="shared" si="180"/>
        <v>30</v>
      </c>
      <c r="S3269">
        <v>30000000</v>
      </c>
      <c r="T3269">
        <v>2006</v>
      </c>
      <c r="U3269">
        <v>7</v>
      </c>
      <c r="V3269" s="3">
        <f t="shared" si="181"/>
        <v>-27.024350999999999</v>
      </c>
      <c r="W3269" s="3"/>
    </row>
    <row r="3270" spans="1:23" x14ac:dyDescent="0.3">
      <c r="A3270" t="s">
        <v>9</v>
      </c>
      <c r="B3270" t="s">
        <v>718</v>
      </c>
      <c r="C3270">
        <v>103</v>
      </c>
      <c r="D3270">
        <v>7948159</v>
      </c>
      <c r="E3270" s="3">
        <f t="shared" si="179"/>
        <v>7.9481590000000004</v>
      </c>
      <c r="F3270" t="s">
        <v>171</v>
      </c>
      <c r="G3270" t="s">
        <v>1792</v>
      </c>
      <c r="H3270" t="s">
        <v>356</v>
      </c>
      <c r="I3270" t="s">
        <v>918</v>
      </c>
      <c r="N3270" t="s">
        <v>5066</v>
      </c>
      <c r="O3270" t="s">
        <v>12</v>
      </c>
      <c r="P3270" t="s">
        <v>13</v>
      </c>
      <c r="Q3270" t="s">
        <v>90</v>
      </c>
      <c r="R3270" s="3">
        <f t="shared" si="180"/>
        <v>35</v>
      </c>
      <c r="S3270">
        <v>35000000</v>
      </c>
      <c r="T3270">
        <v>2008</v>
      </c>
      <c r="U3270">
        <v>6</v>
      </c>
      <c r="V3270" s="3">
        <f t="shared" si="181"/>
        <v>-27.051841</v>
      </c>
      <c r="W3270" s="3"/>
    </row>
    <row r="3271" spans="1:23" x14ac:dyDescent="0.3">
      <c r="A3271" t="s">
        <v>9</v>
      </c>
      <c r="B3271" t="s">
        <v>437</v>
      </c>
      <c r="C3271">
        <v>111</v>
      </c>
      <c r="D3271">
        <v>32940507</v>
      </c>
      <c r="E3271" s="3">
        <f t="shared" si="179"/>
        <v>32.940506999999997</v>
      </c>
      <c r="F3271" t="s">
        <v>171</v>
      </c>
      <c r="G3271" t="s">
        <v>1792</v>
      </c>
      <c r="H3271" t="s">
        <v>356</v>
      </c>
      <c r="I3271" t="s">
        <v>918</v>
      </c>
      <c r="N3271" t="s">
        <v>5067</v>
      </c>
      <c r="O3271" t="s">
        <v>12</v>
      </c>
      <c r="P3271" t="s">
        <v>13</v>
      </c>
      <c r="Q3271" t="s">
        <v>90</v>
      </c>
      <c r="R3271" s="3">
        <f t="shared" si="180"/>
        <v>60</v>
      </c>
      <c r="S3271">
        <v>60000000</v>
      </c>
      <c r="T3271">
        <v>1998</v>
      </c>
      <c r="U3271">
        <v>6.1</v>
      </c>
      <c r="V3271" s="3">
        <f t="shared" si="181"/>
        <v>-27.059493000000003</v>
      </c>
      <c r="W3271" s="3"/>
    </row>
    <row r="3272" spans="1:23" x14ac:dyDescent="0.3">
      <c r="A3272" t="s">
        <v>111</v>
      </c>
      <c r="B3272" t="s">
        <v>436</v>
      </c>
      <c r="C3272">
        <v>111</v>
      </c>
      <c r="D3272">
        <v>2869369</v>
      </c>
      <c r="E3272" s="3">
        <f t="shared" si="179"/>
        <v>2.8693689999999998</v>
      </c>
      <c r="F3272" t="s">
        <v>205</v>
      </c>
      <c r="G3272" t="s">
        <v>1786</v>
      </c>
      <c r="N3272" t="s">
        <v>5068</v>
      </c>
      <c r="O3272" t="s">
        <v>12</v>
      </c>
      <c r="P3272" t="s">
        <v>17</v>
      </c>
      <c r="Q3272" t="s">
        <v>24</v>
      </c>
      <c r="R3272" s="3">
        <f t="shared" si="180"/>
        <v>30</v>
      </c>
      <c r="S3272">
        <v>30000000</v>
      </c>
      <c r="T3272">
        <v>1994</v>
      </c>
      <c r="U3272">
        <v>7.3</v>
      </c>
      <c r="V3272" s="3">
        <f t="shared" si="181"/>
        <v>-27.130631000000001</v>
      </c>
      <c r="W3272" s="3"/>
    </row>
    <row r="3273" spans="1:23" x14ac:dyDescent="0.3">
      <c r="A3273" t="s">
        <v>9</v>
      </c>
      <c r="B3273" t="s">
        <v>426</v>
      </c>
      <c r="C3273">
        <v>116</v>
      </c>
      <c r="D3273">
        <v>47748610</v>
      </c>
      <c r="E3273" s="3">
        <f t="shared" si="179"/>
        <v>47.748609999999999</v>
      </c>
      <c r="F3273" t="s">
        <v>171</v>
      </c>
      <c r="G3273" t="s">
        <v>620</v>
      </c>
      <c r="H3273" t="s">
        <v>1787</v>
      </c>
      <c r="N3273" t="s">
        <v>5069</v>
      </c>
      <c r="O3273" t="s">
        <v>12</v>
      </c>
      <c r="P3273" t="s">
        <v>13</v>
      </c>
      <c r="Q3273" t="s">
        <v>90</v>
      </c>
      <c r="R3273" s="3">
        <f t="shared" si="180"/>
        <v>75</v>
      </c>
      <c r="S3273">
        <v>75000000</v>
      </c>
      <c r="T3273">
        <v>1997</v>
      </c>
      <c r="U3273">
        <v>6.3</v>
      </c>
      <c r="V3273" s="3">
        <f t="shared" si="181"/>
        <v>-27.251390000000001</v>
      </c>
      <c r="W3273" s="3"/>
    </row>
    <row r="3274" spans="1:23" x14ac:dyDescent="0.3">
      <c r="A3274" t="s">
        <v>9</v>
      </c>
      <c r="B3274" t="s">
        <v>904</v>
      </c>
      <c r="C3274">
        <v>80</v>
      </c>
      <c r="D3274">
        <v>669276</v>
      </c>
      <c r="E3274" s="3">
        <f t="shared" si="179"/>
        <v>0.66927599999999998</v>
      </c>
      <c r="F3274" t="s">
        <v>171</v>
      </c>
      <c r="G3274" t="s">
        <v>134</v>
      </c>
      <c r="H3274" t="s">
        <v>1790</v>
      </c>
      <c r="I3274" t="s">
        <v>205</v>
      </c>
      <c r="J3274" t="s">
        <v>1786</v>
      </c>
      <c r="N3274" t="s">
        <v>5070</v>
      </c>
      <c r="O3274" t="s">
        <v>12</v>
      </c>
      <c r="P3274" t="s">
        <v>17</v>
      </c>
      <c r="Q3274" t="s">
        <v>52</v>
      </c>
      <c r="R3274" s="3">
        <f t="shared" si="180"/>
        <v>28</v>
      </c>
      <c r="S3274">
        <v>28000000</v>
      </c>
      <c r="T3274">
        <v>1993</v>
      </c>
      <c r="U3274">
        <v>7.2</v>
      </c>
      <c r="V3274" s="3">
        <f t="shared" si="181"/>
        <v>-27.330724</v>
      </c>
      <c r="W3274" s="3"/>
    </row>
    <row r="3275" spans="1:23" x14ac:dyDescent="0.3">
      <c r="A3275" t="s">
        <v>9</v>
      </c>
      <c r="B3275" t="s">
        <v>48</v>
      </c>
      <c r="C3275">
        <v>101</v>
      </c>
      <c r="D3275">
        <v>72660029</v>
      </c>
      <c r="E3275" s="3">
        <f t="shared" si="179"/>
        <v>72.660028999999994</v>
      </c>
      <c r="F3275" t="s">
        <v>171</v>
      </c>
      <c r="G3275" t="s">
        <v>134</v>
      </c>
      <c r="N3275" t="s">
        <v>5071</v>
      </c>
      <c r="O3275" t="s">
        <v>12</v>
      </c>
      <c r="P3275" t="s">
        <v>13</v>
      </c>
      <c r="Q3275" t="s">
        <v>14</v>
      </c>
      <c r="R3275" s="3">
        <f t="shared" si="180"/>
        <v>100</v>
      </c>
      <c r="S3275">
        <v>100000000</v>
      </c>
      <c r="T3275">
        <v>2014</v>
      </c>
      <c r="U3275">
        <v>6</v>
      </c>
      <c r="V3275" s="3">
        <f t="shared" si="181"/>
        <v>-27.339971000000006</v>
      </c>
      <c r="W3275" s="3"/>
    </row>
    <row r="3276" spans="1:23" x14ac:dyDescent="0.3">
      <c r="A3276" t="s">
        <v>9</v>
      </c>
      <c r="B3276" t="s">
        <v>729</v>
      </c>
      <c r="C3276">
        <v>114</v>
      </c>
      <c r="D3276">
        <v>6543194</v>
      </c>
      <c r="E3276" s="3">
        <f t="shared" si="179"/>
        <v>6.5431939999999997</v>
      </c>
      <c r="F3276" t="s">
        <v>134</v>
      </c>
      <c r="G3276" t="s">
        <v>356</v>
      </c>
      <c r="H3276" t="s">
        <v>1788</v>
      </c>
      <c r="N3276" t="s">
        <v>5072</v>
      </c>
      <c r="O3276" t="s">
        <v>12</v>
      </c>
      <c r="P3276" t="s">
        <v>13</v>
      </c>
      <c r="Q3276" t="s">
        <v>14</v>
      </c>
      <c r="R3276" s="3">
        <f t="shared" si="180"/>
        <v>34</v>
      </c>
      <c r="S3276">
        <v>34000000</v>
      </c>
      <c r="T3276">
        <v>2000</v>
      </c>
      <c r="U3276">
        <v>5.6</v>
      </c>
      <c r="V3276" s="3">
        <f t="shared" si="181"/>
        <v>-27.456806</v>
      </c>
      <c r="W3276" s="3"/>
    </row>
    <row r="3277" spans="1:23" x14ac:dyDescent="0.3">
      <c r="A3277" t="s">
        <v>9</v>
      </c>
      <c r="B3277" t="s">
        <v>351</v>
      </c>
      <c r="C3277">
        <v>152</v>
      </c>
      <c r="D3277">
        <v>32522352</v>
      </c>
      <c r="E3277" s="3">
        <f t="shared" si="179"/>
        <v>32.522351999999998</v>
      </c>
      <c r="F3277" t="s">
        <v>134</v>
      </c>
      <c r="G3277" t="s">
        <v>205</v>
      </c>
      <c r="H3277" t="s">
        <v>356</v>
      </c>
      <c r="I3277" t="s">
        <v>1798</v>
      </c>
      <c r="N3277" t="s">
        <v>5073</v>
      </c>
      <c r="O3277" t="s">
        <v>12</v>
      </c>
      <c r="P3277" t="s">
        <v>13</v>
      </c>
      <c r="Q3277" t="s">
        <v>90</v>
      </c>
      <c r="R3277" s="3">
        <f t="shared" si="180"/>
        <v>60</v>
      </c>
      <c r="S3277">
        <v>60000000</v>
      </c>
      <c r="T3277">
        <v>2000</v>
      </c>
      <c r="U3277">
        <v>7.9</v>
      </c>
      <c r="V3277" s="3">
        <f t="shared" si="181"/>
        <v>-27.477648000000002</v>
      </c>
      <c r="W3277" s="3"/>
    </row>
    <row r="3278" spans="1:23" x14ac:dyDescent="0.3">
      <c r="A3278" t="s">
        <v>9</v>
      </c>
      <c r="B3278" t="s">
        <v>261</v>
      </c>
      <c r="C3278">
        <v>121</v>
      </c>
      <c r="D3278">
        <v>22518325</v>
      </c>
      <c r="E3278" s="3">
        <f t="shared" si="179"/>
        <v>22.518325000000001</v>
      </c>
      <c r="F3278" t="s">
        <v>1792</v>
      </c>
      <c r="G3278" t="s">
        <v>356</v>
      </c>
      <c r="H3278" t="s">
        <v>1796</v>
      </c>
      <c r="I3278" t="s">
        <v>918</v>
      </c>
      <c r="N3278" t="s">
        <v>5074</v>
      </c>
      <c r="O3278" t="s">
        <v>12</v>
      </c>
      <c r="P3278" t="s">
        <v>113</v>
      </c>
      <c r="Q3278" t="s">
        <v>90</v>
      </c>
      <c r="R3278" s="3">
        <f t="shared" si="180"/>
        <v>50</v>
      </c>
      <c r="S3278">
        <v>50000000</v>
      </c>
      <c r="T3278">
        <v>2006</v>
      </c>
      <c r="U3278">
        <v>5.6</v>
      </c>
      <c r="V3278" s="3">
        <f t="shared" si="181"/>
        <v>-27.481674999999999</v>
      </c>
      <c r="W3278" s="3"/>
    </row>
    <row r="3279" spans="1:23" x14ac:dyDescent="0.3">
      <c r="A3279" t="s">
        <v>9</v>
      </c>
      <c r="B3279" t="s">
        <v>38</v>
      </c>
      <c r="C3279">
        <v>117</v>
      </c>
      <c r="D3279">
        <v>7458269</v>
      </c>
      <c r="E3279" s="3">
        <f t="shared" si="179"/>
        <v>7.4582689999999996</v>
      </c>
      <c r="F3279" t="s">
        <v>205</v>
      </c>
      <c r="G3279" t="s">
        <v>356</v>
      </c>
      <c r="H3279" t="s">
        <v>1788</v>
      </c>
      <c r="N3279" t="s">
        <v>5075</v>
      </c>
      <c r="O3279" t="s">
        <v>12</v>
      </c>
      <c r="P3279" t="s">
        <v>13</v>
      </c>
      <c r="Q3279" t="s">
        <v>14</v>
      </c>
      <c r="R3279" s="3">
        <f t="shared" si="180"/>
        <v>35</v>
      </c>
      <c r="S3279">
        <v>35000000</v>
      </c>
      <c r="T3279">
        <v>2006</v>
      </c>
      <c r="U3279">
        <v>6.9</v>
      </c>
      <c r="V3279" s="3">
        <f t="shared" si="181"/>
        <v>-27.541730999999999</v>
      </c>
      <c r="W3279" s="3"/>
    </row>
    <row r="3280" spans="1:23" x14ac:dyDescent="0.3">
      <c r="A3280" t="s">
        <v>9</v>
      </c>
      <c r="B3280" t="s">
        <v>583</v>
      </c>
      <c r="C3280">
        <v>100</v>
      </c>
      <c r="D3280">
        <v>17300889</v>
      </c>
      <c r="E3280" s="3">
        <f t="shared" si="179"/>
        <v>17.300889000000002</v>
      </c>
      <c r="F3280" t="s">
        <v>171</v>
      </c>
      <c r="G3280" t="s">
        <v>134</v>
      </c>
      <c r="H3280" t="s">
        <v>205</v>
      </c>
      <c r="I3280" t="s">
        <v>1786</v>
      </c>
      <c r="N3280" t="s">
        <v>5076</v>
      </c>
      <c r="O3280" t="s">
        <v>12</v>
      </c>
      <c r="P3280" t="s">
        <v>63</v>
      </c>
      <c r="Q3280" t="s">
        <v>24</v>
      </c>
      <c r="R3280" s="3">
        <f t="shared" si="180"/>
        <v>45</v>
      </c>
      <c r="S3280">
        <v>45000000</v>
      </c>
      <c r="T3280">
        <v>1996</v>
      </c>
      <c r="U3280">
        <v>4.9000000000000004</v>
      </c>
      <c r="V3280" s="3">
        <f t="shared" si="181"/>
        <v>-27.699110999999998</v>
      </c>
      <c r="W3280" s="3"/>
    </row>
    <row r="3281" spans="1:23" x14ac:dyDescent="0.3">
      <c r="A3281" t="s">
        <v>9</v>
      </c>
      <c r="B3281" t="s">
        <v>38</v>
      </c>
      <c r="C3281">
        <v>129</v>
      </c>
      <c r="D3281">
        <v>10300000</v>
      </c>
      <c r="E3281" s="3">
        <f t="shared" si="179"/>
        <v>10.3</v>
      </c>
      <c r="F3281" t="s">
        <v>134</v>
      </c>
      <c r="G3281" t="s">
        <v>356</v>
      </c>
      <c r="N3281" t="s">
        <v>5077</v>
      </c>
      <c r="O3281" t="s">
        <v>12</v>
      </c>
      <c r="P3281" t="s">
        <v>13</v>
      </c>
      <c r="Q3281" t="s">
        <v>14</v>
      </c>
      <c r="R3281" s="3">
        <f t="shared" si="180"/>
        <v>38</v>
      </c>
      <c r="S3281">
        <v>38000000</v>
      </c>
      <c r="T3281">
        <v>1996</v>
      </c>
      <c r="U3281">
        <v>6.6</v>
      </c>
      <c r="V3281" s="3">
        <f t="shared" si="181"/>
        <v>-27.7</v>
      </c>
      <c r="W3281" s="3"/>
    </row>
    <row r="3282" spans="1:23" x14ac:dyDescent="0.3">
      <c r="A3282" t="s">
        <v>9</v>
      </c>
      <c r="B3282" t="s">
        <v>129</v>
      </c>
      <c r="C3282">
        <v>110</v>
      </c>
      <c r="D3282">
        <v>42272747</v>
      </c>
      <c r="E3282" s="3">
        <f t="shared" si="179"/>
        <v>42.272747000000003</v>
      </c>
      <c r="F3282" t="s">
        <v>356</v>
      </c>
      <c r="G3282" t="s">
        <v>1786</v>
      </c>
      <c r="H3282" t="s">
        <v>1796</v>
      </c>
      <c r="I3282" t="s">
        <v>918</v>
      </c>
      <c r="N3282" t="s">
        <v>5078</v>
      </c>
      <c r="O3282" t="s">
        <v>12</v>
      </c>
      <c r="P3282" t="s">
        <v>13</v>
      </c>
      <c r="Q3282" t="s">
        <v>14</v>
      </c>
      <c r="R3282" s="3">
        <f t="shared" si="180"/>
        <v>70</v>
      </c>
      <c r="S3282">
        <v>70000000</v>
      </c>
      <c r="T3282">
        <v>2006</v>
      </c>
      <c r="U3282">
        <v>5.6</v>
      </c>
      <c r="V3282" s="3">
        <f t="shared" si="181"/>
        <v>-27.727252999999997</v>
      </c>
      <c r="W3282" s="3"/>
    </row>
    <row r="3283" spans="1:23" x14ac:dyDescent="0.3">
      <c r="A3283" t="s">
        <v>9</v>
      </c>
      <c r="B3283" t="s">
        <v>434</v>
      </c>
      <c r="C3283">
        <v>91</v>
      </c>
      <c r="D3283">
        <v>42194060</v>
      </c>
      <c r="E3283" s="3">
        <f t="shared" si="179"/>
        <v>42.19406</v>
      </c>
      <c r="F3283" t="s">
        <v>134</v>
      </c>
      <c r="G3283" t="s">
        <v>1790</v>
      </c>
      <c r="H3283" t="s">
        <v>205</v>
      </c>
      <c r="I3283" t="s">
        <v>1789</v>
      </c>
      <c r="J3283" t="s">
        <v>1787</v>
      </c>
      <c r="N3283" t="s">
        <v>5079</v>
      </c>
      <c r="O3283" t="s">
        <v>12</v>
      </c>
      <c r="P3283" t="s">
        <v>374</v>
      </c>
      <c r="Q3283" t="s">
        <v>24</v>
      </c>
      <c r="R3283" s="3">
        <f t="shared" si="180"/>
        <v>70</v>
      </c>
      <c r="S3283">
        <v>70000000</v>
      </c>
      <c r="T3283">
        <v>2009</v>
      </c>
      <c r="U3283">
        <v>6.1</v>
      </c>
      <c r="V3283" s="3">
        <f t="shared" si="181"/>
        <v>-27.80594</v>
      </c>
      <c r="W3283" s="3"/>
    </row>
    <row r="3284" spans="1:23" x14ac:dyDescent="0.3">
      <c r="A3284" t="s">
        <v>9</v>
      </c>
      <c r="B3284" t="s">
        <v>333</v>
      </c>
      <c r="C3284">
        <v>99</v>
      </c>
      <c r="D3284">
        <v>12181484</v>
      </c>
      <c r="E3284" s="3">
        <f t="shared" si="179"/>
        <v>12.181483999999999</v>
      </c>
      <c r="F3284" t="s">
        <v>205</v>
      </c>
      <c r="N3284" t="s">
        <v>5080</v>
      </c>
      <c r="O3284" t="s">
        <v>12</v>
      </c>
      <c r="P3284" t="s">
        <v>13</v>
      </c>
      <c r="Q3284" t="s">
        <v>14</v>
      </c>
      <c r="R3284" s="3">
        <f t="shared" si="180"/>
        <v>40</v>
      </c>
      <c r="S3284">
        <v>40000000</v>
      </c>
      <c r="T3284">
        <v>2004</v>
      </c>
      <c r="U3284">
        <v>4.8</v>
      </c>
      <c r="V3284" s="3">
        <f t="shared" si="181"/>
        <v>-27.818516000000002</v>
      </c>
      <c r="W3284" s="3"/>
    </row>
    <row r="3285" spans="1:23" x14ac:dyDescent="0.3">
      <c r="A3285" t="s">
        <v>9</v>
      </c>
      <c r="B3285" t="s">
        <v>431</v>
      </c>
      <c r="C3285">
        <v>96</v>
      </c>
      <c r="D3285">
        <v>32122249</v>
      </c>
      <c r="E3285" s="3">
        <f t="shared" si="179"/>
        <v>32.122248999999996</v>
      </c>
      <c r="F3285" t="s">
        <v>205</v>
      </c>
      <c r="G3285" t="s">
        <v>1792</v>
      </c>
      <c r="N3285" t="s">
        <v>5081</v>
      </c>
      <c r="O3285" t="s">
        <v>12</v>
      </c>
      <c r="P3285" t="s">
        <v>13</v>
      </c>
      <c r="Q3285" t="s">
        <v>90</v>
      </c>
      <c r="R3285" s="3">
        <f t="shared" si="180"/>
        <v>60</v>
      </c>
      <c r="S3285">
        <v>60000000</v>
      </c>
      <c r="T3285">
        <v>2002</v>
      </c>
      <c r="U3285">
        <v>5.9</v>
      </c>
      <c r="V3285" s="3">
        <f t="shared" si="181"/>
        <v>-27.877751000000004</v>
      </c>
      <c r="W3285" s="3"/>
    </row>
    <row r="3286" spans="1:23" x14ac:dyDescent="0.3">
      <c r="A3286" t="s">
        <v>9</v>
      </c>
      <c r="B3286" t="s">
        <v>487</v>
      </c>
      <c r="C3286">
        <v>189</v>
      </c>
      <c r="D3286">
        <v>25031037</v>
      </c>
      <c r="E3286" s="3">
        <f t="shared" si="179"/>
        <v>25.031037000000001</v>
      </c>
      <c r="F3286" t="s">
        <v>171</v>
      </c>
      <c r="G3286" t="s">
        <v>620</v>
      </c>
      <c r="H3286" t="s">
        <v>918</v>
      </c>
      <c r="N3286" t="s">
        <v>5082</v>
      </c>
      <c r="O3286" t="s">
        <v>12</v>
      </c>
      <c r="P3286" t="s">
        <v>13</v>
      </c>
      <c r="Q3286" t="s">
        <v>90</v>
      </c>
      <c r="R3286" s="3">
        <f t="shared" si="180"/>
        <v>53</v>
      </c>
      <c r="S3286">
        <v>53000000</v>
      </c>
      <c r="T3286">
        <v>2007</v>
      </c>
      <c r="U3286">
        <v>7.6</v>
      </c>
      <c r="V3286" s="3">
        <f t="shared" si="181"/>
        <v>-27.968962999999999</v>
      </c>
      <c r="W3286" s="3"/>
    </row>
    <row r="3287" spans="1:23" x14ac:dyDescent="0.3">
      <c r="A3287" t="s">
        <v>9</v>
      </c>
      <c r="B3287" t="s">
        <v>33</v>
      </c>
      <c r="C3287">
        <v>145</v>
      </c>
      <c r="D3287">
        <v>57010853</v>
      </c>
      <c r="E3287" s="3">
        <f t="shared" si="179"/>
        <v>57.010852999999997</v>
      </c>
      <c r="F3287" t="s">
        <v>356</v>
      </c>
      <c r="G3287" t="s">
        <v>1788</v>
      </c>
      <c r="N3287" t="s">
        <v>5083</v>
      </c>
      <c r="O3287" t="s">
        <v>12</v>
      </c>
      <c r="P3287" t="s">
        <v>13</v>
      </c>
      <c r="Q3287" t="s">
        <v>14</v>
      </c>
      <c r="R3287" s="3">
        <f t="shared" si="180"/>
        <v>85</v>
      </c>
      <c r="S3287">
        <v>85000000</v>
      </c>
      <c r="T3287">
        <v>2005</v>
      </c>
      <c r="U3287">
        <v>7.3</v>
      </c>
      <c r="V3287" s="3">
        <f t="shared" si="181"/>
        <v>-27.989147000000003</v>
      </c>
      <c r="W3287" s="3"/>
    </row>
    <row r="3288" spans="1:23" x14ac:dyDescent="0.3">
      <c r="A3288" t="s">
        <v>9</v>
      </c>
      <c r="B3288" t="s">
        <v>331</v>
      </c>
      <c r="C3288">
        <v>100</v>
      </c>
      <c r="D3288">
        <v>47000485</v>
      </c>
      <c r="E3288" s="3">
        <f t="shared" si="179"/>
        <v>47.000484999999998</v>
      </c>
      <c r="F3288" t="s">
        <v>171</v>
      </c>
      <c r="G3288" t="s">
        <v>205</v>
      </c>
      <c r="H3288" t="s">
        <v>1788</v>
      </c>
      <c r="I3288" t="s">
        <v>918</v>
      </c>
      <c r="N3288" t="s">
        <v>5084</v>
      </c>
      <c r="O3288" t="s">
        <v>12</v>
      </c>
      <c r="P3288" t="s">
        <v>13</v>
      </c>
      <c r="Q3288" t="s">
        <v>14</v>
      </c>
      <c r="R3288" s="3">
        <f t="shared" si="180"/>
        <v>75</v>
      </c>
      <c r="S3288">
        <v>75000000</v>
      </c>
      <c r="T3288">
        <v>2010</v>
      </c>
      <c r="U3288">
        <v>5.4</v>
      </c>
      <c r="V3288" s="3">
        <f t="shared" si="181"/>
        <v>-27.999515000000002</v>
      </c>
      <c r="W3288" s="3"/>
    </row>
    <row r="3289" spans="1:23" x14ac:dyDescent="0.3">
      <c r="A3289" t="s">
        <v>9</v>
      </c>
      <c r="B3289" t="s">
        <v>504</v>
      </c>
      <c r="C3289">
        <v>132</v>
      </c>
      <c r="D3289">
        <v>1865774</v>
      </c>
      <c r="E3289" s="3">
        <f t="shared" si="179"/>
        <v>1.865774</v>
      </c>
      <c r="F3289" t="s">
        <v>1793</v>
      </c>
      <c r="G3289" t="s">
        <v>1792</v>
      </c>
      <c r="H3289" t="s">
        <v>356</v>
      </c>
      <c r="I3289" t="s">
        <v>1794</v>
      </c>
      <c r="J3289" t="s">
        <v>918</v>
      </c>
      <c r="N3289" t="s">
        <v>5085</v>
      </c>
      <c r="O3289" t="s">
        <v>12</v>
      </c>
      <c r="P3289" t="s">
        <v>17</v>
      </c>
      <c r="Q3289" t="s">
        <v>90</v>
      </c>
      <c r="R3289" s="3">
        <f t="shared" si="180"/>
        <v>30</v>
      </c>
      <c r="S3289">
        <v>30000000</v>
      </c>
      <c r="T3289">
        <v>2015</v>
      </c>
      <c r="U3289">
        <v>7</v>
      </c>
      <c r="V3289" s="3">
        <f t="shared" si="181"/>
        <v>-28.134225999999998</v>
      </c>
      <c r="W3289" s="3"/>
    </row>
    <row r="3290" spans="1:23" x14ac:dyDescent="0.3">
      <c r="A3290" t="s">
        <v>9</v>
      </c>
      <c r="B3290" t="s">
        <v>538</v>
      </c>
      <c r="C3290">
        <v>115</v>
      </c>
      <c r="D3290">
        <v>2840417</v>
      </c>
      <c r="E3290" s="3">
        <f t="shared" si="179"/>
        <v>2.840417</v>
      </c>
      <c r="F3290" t="s">
        <v>620</v>
      </c>
      <c r="G3290" t="s">
        <v>1787</v>
      </c>
      <c r="H3290" t="s">
        <v>918</v>
      </c>
      <c r="N3290" t="s">
        <v>5086</v>
      </c>
      <c r="O3290" t="s">
        <v>12</v>
      </c>
      <c r="P3290" t="s">
        <v>49</v>
      </c>
      <c r="Q3290" t="s">
        <v>90</v>
      </c>
      <c r="R3290" s="3">
        <f t="shared" si="180"/>
        <v>31</v>
      </c>
      <c r="S3290">
        <v>31000000</v>
      </c>
      <c r="T3290">
        <v>1999</v>
      </c>
      <c r="U3290">
        <v>6.8</v>
      </c>
      <c r="V3290" s="3">
        <f t="shared" si="181"/>
        <v>-28.159583000000001</v>
      </c>
      <c r="W3290" s="3"/>
    </row>
    <row r="3291" spans="1:23" x14ac:dyDescent="0.3">
      <c r="A3291" t="s">
        <v>9</v>
      </c>
      <c r="B3291" t="s">
        <v>433</v>
      </c>
      <c r="C3291">
        <v>94</v>
      </c>
      <c r="D3291">
        <v>36830057</v>
      </c>
      <c r="E3291" s="3">
        <f t="shared" si="179"/>
        <v>36.830056999999996</v>
      </c>
      <c r="F3291" t="s">
        <v>205</v>
      </c>
      <c r="G3291" t="s">
        <v>1789</v>
      </c>
      <c r="H3291" t="s">
        <v>1787</v>
      </c>
      <c r="N3291" t="s">
        <v>5087</v>
      </c>
      <c r="O3291" t="s">
        <v>12</v>
      </c>
      <c r="P3291" t="s">
        <v>13</v>
      </c>
      <c r="Q3291" t="s">
        <v>24</v>
      </c>
      <c r="R3291" s="3">
        <f t="shared" si="180"/>
        <v>65</v>
      </c>
      <c r="S3291">
        <v>65000000</v>
      </c>
      <c r="T3291">
        <v>1999</v>
      </c>
      <c r="U3291">
        <v>4.9000000000000004</v>
      </c>
      <c r="V3291" s="3">
        <f t="shared" si="181"/>
        <v>-28.169943000000004</v>
      </c>
      <c r="W3291" s="3"/>
    </row>
    <row r="3292" spans="1:23" x14ac:dyDescent="0.3">
      <c r="A3292" t="s">
        <v>9</v>
      </c>
      <c r="B3292" t="s">
        <v>132</v>
      </c>
      <c r="C3292">
        <v>117</v>
      </c>
      <c r="D3292">
        <v>31670931</v>
      </c>
      <c r="E3292" s="3">
        <f t="shared" si="179"/>
        <v>31.670931</v>
      </c>
      <c r="F3292" t="s">
        <v>1793</v>
      </c>
      <c r="G3292" t="s">
        <v>356</v>
      </c>
      <c r="H3292" t="s">
        <v>1798</v>
      </c>
      <c r="N3292" t="s">
        <v>5088</v>
      </c>
      <c r="O3292" t="s">
        <v>12</v>
      </c>
      <c r="P3292" t="s">
        <v>17</v>
      </c>
      <c r="Q3292" t="s">
        <v>14</v>
      </c>
      <c r="R3292" s="3">
        <f t="shared" si="180"/>
        <v>60</v>
      </c>
      <c r="S3292">
        <v>60000000</v>
      </c>
      <c r="T3292">
        <v>2009</v>
      </c>
      <c r="U3292">
        <v>6.7</v>
      </c>
      <c r="V3292" s="3">
        <f t="shared" si="181"/>
        <v>-28.329069</v>
      </c>
      <c r="W3292" s="3"/>
    </row>
    <row r="3293" spans="1:23" x14ac:dyDescent="0.3">
      <c r="A3293" t="s">
        <v>9</v>
      </c>
      <c r="B3293" t="s">
        <v>540</v>
      </c>
      <c r="C3293">
        <v>102</v>
      </c>
      <c r="D3293">
        <v>21557240</v>
      </c>
      <c r="E3293" s="3">
        <f t="shared" si="179"/>
        <v>21.55724</v>
      </c>
      <c r="F3293" t="s">
        <v>134</v>
      </c>
      <c r="G3293" t="s">
        <v>205</v>
      </c>
      <c r="H3293" t="s">
        <v>1786</v>
      </c>
      <c r="N3293" t="s">
        <v>5089</v>
      </c>
      <c r="O3293" t="s">
        <v>12</v>
      </c>
      <c r="P3293" t="s">
        <v>13</v>
      </c>
      <c r="Q3293" t="s">
        <v>90</v>
      </c>
      <c r="R3293" s="3">
        <f t="shared" si="180"/>
        <v>49.9</v>
      </c>
      <c r="S3293">
        <v>49900000</v>
      </c>
      <c r="T3293">
        <v>2011</v>
      </c>
      <c r="U3293">
        <v>5.6</v>
      </c>
      <c r="V3293" s="3">
        <f t="shared" si="181"/>
        <v>-28.342759999999998</v>
      </c>
      <c r="W3293" s="3"/>
    </row>
    <row r="3294" spans="1:23" x14ac:dyDescent="0.3">
      <c r="A3294" t="s">
        <v>9</v>
      </c>
      <c r="B3294" t="s">
        <v>261</v>
      </c>
      <c r="C3294">
        <v>114</v>
      </c>
      <c r="D3294">
        <v>6592103</v>
      </c>
      <c r="E3294" s="3">
        <f t="shared" si="179"/>
        <v>6.5921029999999998</v>
      </c>
      <c r="F3294" t="s">
        <v>1792</v>
      </c>
      <c r="G3294" t="s">
        <v>356</v>
      </c>
      <c r="H3294" t="s">
        <v>1796</v>
      </c>
      <c r="I3294" t="s">
        <v>918</v>
      </c>
      <c r="N3294" t="s">
        <v>5090</v>
      </c>
      <c r="O3294" t="s">
        <v>12</v>
      </c>
      <c r="P3294" t="s">
        <v>184</v>
      </c>
      <c r="Q3294" t="s">
        <v>90</v>
      </c>
      <c r="R3294" s="3">
        <f t="shared" si="180"/>
        <v>35</v>
      </c>
      <c r="S3294">
        <v>35000000</v>
      </c>
      <c r="T3294">
        <v>2002</v>
      </c>
      <c r="U3294">
        <v>6.3</v>
      </c>
      <c r="V3294" s="3">
        <f t="shared" si="181"/>
        <v>-28.407896999999998</v>
      </c>
      <c r="W3294" s="3"/>
    </row>
    <row r="3295" spans="1:23" x14ac:dyDescent="0.3">
      <c r="A3295" t="s">
        <v>9</v>
      </c>
      <c r="B3295" t="s">
        <v>407</v>
      </c>
      <c r="C3295">
        <v>103</v>
      </c>
      <c r="D3295">
        <v>29580087</v>
      </c>
      <c r="E3295" s="3">
        <f t="shared" si="179"/>
        <v>29.580086999999999</v>
      </c>
      <c r="F3295" t="s">
        <v>205</v>
      </c>
      <c r="G3295" t="s">
        <v>356</v>
      </c>
      <c r="H3295" t="s">
        <v>1788</v>
      </c>
      <c r="N3295" t="s">
        <v>5091</v>
      </c>
      <c r="O3295" t="s">
        <v>12</v>
      </c>
      <c r="P3295" t="s">
        <v>13</v>
      </c>
      <c r="Q3295" t="s">
        <v>14</v>
      </c>
      <c r="R3295" s="3">
        <f t="shared" si="180"/>
        <v>58</v>
      </c>
      <c r="S3295">
        <v>58000000</v>
      </c>
      <c r="T3295">
        <v>2009</v>
      </c>
      <c r="U3295">
        <v>4.7</v>
      </c>
      <c r="V3295" s="3">
        <f t="shared" si="181"/>
        <v>-28.419913000000001</v>
      </c>
      <c r="W3295" s="3"/>
    </row>
    <row r="3296" spans="1:23" x14ac:dyDescent="0.3">
      <c r="A3296" t="s">
        <v>9</v>
      </c>
      <c r="B3296" t="s">
        <v>220</v>
      </c>
      <c r="C3296">
        <v>75</v>
      </c>
      <c r="D3296">
        <v>3562749</v>
      </c>
      <c r="E3296" s="3">
        <f t="shared" si="179"/>
        <v>3.5627490000000002</v>
      </c>
      <c r="F3296" t="s">
        <v>1790</v>
      </c>
      <c r="G3296" t="s">
        <v>205</v>
      </c>
      <c r="H3296" t="s">
        <v>1789</v>
      </c>
      <c r="I3296" t="s">
        <v>1786</v>
      </c>
      <c r="J3296" t="s">
        <v>1791</v>
      </c>
      <c r="N3296" t="s">
        <v>5092</v>
      </c>
      <c r="O3296" t="s">
        <v>12</v>
      </c>
      <c r="P3296" t="s">
        <v>13</v>
      </c>
      <c r="Q3296" t="s">
        <v>52</v>
      </c>
      <c r="R3296" s="3">
        <f t="shared" si="180"/>
        <v>32</v>
      </c>
      <c r="S3296">
        <v>32000000</v>
      </c>
      <c r="T3296">
        <v>1997</v>
      </c>
      <c r="U3296">
        <v>6.9</v>
      </c>
      <c r="V3296" s="3">
        <f t="shared" si="181"/>
        <v>-28.437251</v>
      </c>
      <c r="W3296" s="3"/>
    </row>
    <row r="3297" spans="1:23" x14ac:dyDescent="0.3">
      <c r="A3297" t="s">
        <v>9</v>
      </c>
      <c r="B3297" t="s">
        <v>281</v>
      </c>
      <c r="C3297">
        <v>112</v>
      </c>
      <c r="D3297">
        <v>31494270</v>
      </c>
      <c r="E3297" s="3">
        <f t="shared" si="179"/>
        <v>31.49427</v>
      </c>
      <c r="F3297" t="s">
        <v>171</v>
      </c>
      <c r="G3297" t="s">
        <v>205</v>
      </c>
      <c r="H3297" t="s">
        <v>1786</v>
      </c>
      <c r="I3297" t="s">
        <v>1788</v>
      </c>
      <c r="N3297" t="s">
        <v>5093</v>
      </c>
      <c r="O3297" t="s">
        <v>12</v>
      </c>
      <c r="P3297" t="s">
        <v>13</v>
      </c>
      <c r="Q3297" t="s">
        <v>14</v>
      </c>
      <c r="R3297" s="3">
        <f t="shared" si="180"/>
        <v>60</v>
      </c>
      <c r="S3297">
        <v>60000000</v>
      </c>
      <c r="T3297">
        <v>2010</v>
      </c>
      <c r="U3297">
        <v>7.5</v>
      </c>
      <c r="V3297" s="3">
        <f t="shared" si="181"/>
        <v>-28.50573</v>
      </c>
      <c r="W3297" s="3"/>
    </row>
    <row r="3298" spans="1:23" x14ac:dyDescent="0.3">
      <c r="A3298" t="s">
        <v>9</v>
      </c>
      <c r="B3298" t="s">
        <v>719</v>
      </c>
      <c r="C3298">
        <v>101</v>
      </c>
      <c r="D3298">
        <v>6448817</v>
      </c>
      <c r="E3298" s="3">
        <f t="shared" si="179"/>
        <v>6.448817</v>
      </c>
      <c r="F3298" t="s">
        <v>171</v>
      </c>
      <c r="G3298" t="s">
        <v>134</v>
      </c>
      <c r="H3298" t="s">
        <v>1786</v>
      </c>
      <c r="N3298" t="s">
        <v>5094</v>
      </c>
      <c r="O3298" t="s">
        <v>12</v>
      </c>
      <c r="P3298" t="s">
        <v>13</v>
      </c>
      <c r="Q3298" t="s">
        <v>24</v>
      </c>
      <c r="R3298" s="3">
        <f t="shared" si="180"/>
        <v>35</v>
      </c>
      <c r="S3298">
        <v>35000000</v>
      </c>
      <c r="T3298">
        <v>1997</v>
      </c>
      <c r="U3298">
        <v>4.5999999999999996</v>
      </c>
      <c r="V3298" s="3">
        <f t="shared" si="181"/>
        <v>-28.551183000000002</v>
      </c>
      <c r="W3298" s="3"/>
    </row>
    <row r="3299" spans="1:23" x14ac:dyDescent="0.3">
      <c r="A3299" t="s">
        <v>9</v>
      </c>
      <c r="B3299" t="s">
        <v>494</v>
      </c>
      <c r="C3299">
        <v>92</v>
      </c>
      <c r="D3299">
        <v>23324666</v>
      </c>
      <c r="E3299" s="3">
        <f t="shared" si="179"/>
        <v>23.324666000000001</v>
      </c>
      <c r="F3299" t="s">
        <v>171</v>
      </c>
      <c r="G3299" t="s">
        <v>918</v>
      </c>
      <c r="N3299" t="s">
        <v>5095</v>
      </c>
      <c r="O3299" t="s">
        <v>12</v>
      </c>
      <c r="P3299" t="s">
        <v>184</v>
      </c>
      <c r="Q3299" t="s">
        <v>90</v>
      </c>
      <c r="R3299" s="3">
        <f t="shared" si="180"/>
        <v>52</v>
      </c>
      <c r="S3299">
        <v>52000000</v>
      </c>
      <c r="T3299">
        <v>2010</v>
      </c>
      <c r="U3299">
        <v>6.5</v>
      </c>
      <c r="V3299" s="3">
        <f t="shared" si="181"/>
        <v>-28.675333999999999</v>
      </c>
      <c r="W3299" s="3"/>
    </row>
    <row r="3300" spans="1:23" x14ac:dyDescent="0.3">
      <c r="A3300" t="s">
        <v>9</v>
      </c>
      <c r="B3300" t="s">
        <v>651</v>
      </c>
      <c r="C3300">
        <v>101</v>
      </c>
      <c r="D3300">
        <v>13208023</v>
      </c>
      <c r="E3300" s="3">
        <f t="shared" si="179"/>
        <v>13.208023000000001</v>
      </c>
      <c r="F3300" t="s">
        <v>1792</v>
      </c>
      <c r="G3300" t="s">
        <v>620</v>
      </c>
      <c r="H3300" t="s">
        <v>918</v>
      </c>
      <c r="N3300" t="s">
        <v>5096</v>
      </c>
      <c r="O3300" t="s">
        <v>12</v>
      </c>
      <c r="P3300" t="s">
        <v>17</v>
      </c>
      <c r="Q3300" t="s">
        <v>90</v>
      </c>
      <c r="R3300" s="3">
        <f t="shared" si="180"/>
        <v>42</v>
      </c>
      <c r="S3300">
        <v>42000000</v>
      </c>
      <c r="T3300">
        <v>2002</v>
      </c>
      <c r="U3300">
        <v>3.3</v>
      </c>
      <c r="V3300" s="3">
        <f t="shared" si="181"/>
        <v>-28.791976999999999</v>
      </c>
      <c r="W3300" s="3"/>
    </row>
    <row r="3301" spans="1:23" x14ac:dyDescent="0.3">
      <c r="A3301" t="s">
        <v>9</v>
      </c>
      <c r="B3301" t="s">
        <v>445</v>
      </c>
      <c r="C3301">
        <v>130</v>
      </c>
      <c r="D3301">
        <v>31165421</v>
      </c>
      <c r="E3301" s="3">
        <f t="shared" si="179"/>
        <v>31.165420999999998</v>
      </c>
      <c r="F3301" t="s">
        <v>1786</v>
      </c>
      <c r="G3301" t="s">
        <v>620</v>
      </c>
      <c r="H3301" t="s">
        <v>1796</v>
      </c>
      <c r="I3301" t="s">
        <v>1788</v>
      </c>
      <c r="N3301" t="s">
        <v>5097</v>
      </c>
      <c r="O3301" t="s">
        <v>12</v>
      </c>
      <c r="P3301" t="s">
        <v>13</v>
      </c>
      <c r="Q3301" t="s">
        <v>14</v>
      </c>
      <c r="R3301" s="3">
        <f t="shared" si="180"/>
        <v>60</v>
      </c>
      <c r="S3301">
        <v>60000000</v>
      </c>
      <c r="T3301">
        <v>2013</v>
      </c>
      <c r="U3301">
        <v>6</v>
      </c>
      <c r="V3301" s="3">
        <f t="shared" si="181"/>
        <v>-28.834579000000002</v>
      </c>
      <c r="W3301" s="3"/>
    </row>
    <row r="3302" spans="1:23" x14ac:dyDescent="0.3">
      <c r="A3302" t="s">
        <v>9</v>
      </c>
      <c r="B3302" t="s">
        <v>282</v>
      </c>
      <c r="C3302">
        <v>135</v>
      </c>
      <c r="D3302">
        <v>31111260</v>
      </c>
      <c r="E3302" s="3">
        <f t="shared" si="179"/>
        <v>31.111260000000001</v>
      </c>
      <c r="F3302" t="s">
        <v>171</v>
      </c>
      <c r="G3302" t="s">
        <v>134</v>
      </c>
      <c r="H3302" t="s">
        <v>1787</v>
      </c>
      <c r="I3302" t="s">
        <v>918</v>
      </c>
      <c r="N3302" t="s">
        <v>5098</v>
      </c>
      <c r="O3302" t="s">
        <v>12</v>
      </c>
      <c r="P3302" t="s">
        <v>13</v>
      </c>
      <c r="Q3302" t="s">
        <v>14</v>
      </c>
      <c r="R3302" s="3">
        <f t="shared" si="180"/>
        <v>60</v>
      </c>
      <c r="S3302">
        <v>60000000</v>
      </c>
      <c r="T3302">
        <v>2003</v>
      </c>
      <c r="U3302">
        <v>5.4</v>
      </c>
      <c r="V3302" s="3">
        <f t="shared" si="181"/>
        <v>-28.888739999999999</v>
      </c>
      <c r="W3302" s="3"/>
    </row>
    <row r="3303" spans="1:23" x14ac:dyDescent="0.3">
      <c r="A3303" t="s">
        <v>9</v>
      </c>
      <c r="B3303" t="s">
        <v>140</v>
      </c>
      <c r="C3303">
        <v>154</v>
      </c>
      <c r="D3303">
        <v>111110575</v>
      </c>
      <c r="E3303" s="3">
        <f t="shared" si="179"/>
        <v>111.110575</v>
      </c>
      <c r="F3303" t="s">
        <v>171</v>
      </c>
      <c r="G3303" t="s">
        <v>356</v>
      </c>
      <c r="H3303" t="s">
        <v>1794</v>
      </c>
      <c r="I3303" t="s">
        <v>1795</v>
      </c>
      <c r="N3303" t="s">
        <v>5099</v>
      </c>
      <c r="O3303" t="s">
        <v>12</v>
      </c>
      <c r="P3303" t="s">
        <v>13</v>
      </c>
      <c r="Q3303" t="s">
        <v>90</v>
      </c>
      <c r="R3303" s="3">
        <f t="shared" si="180"/>
        <v>140</v>
      </c>
      <c r="S3303">
        <v>140000000</v>
      </c>
      <c r="T3303">
        <v>2003</v>
      </c>
      <c r="U3303">
        <v>7.7</v>
      </c>
      <c r="V3303" s="3">
        <f t="shared" si="181"/>
        <v>-28.889425000000003</v>
      </c>
      <c r="W3303" s="3"/>
    </row>
    <row r="3304" spans="1:23" x14ac:dyDescent="0.3">
      <c r="A3304" t="s">
        <v>9</v>
      </c>
      <c r="B3304" t="s">
        <v>619</v>
      </c>
      <c r="C3304">
        <v>123</v>
      </c>
      <c r="D3304">
        <v>64286</v>
      </c>
      <c r="E3304" s="3">
        <f t="shared" si="179"/>
        <v>6.4285999999999996E-2</v>
      </c>
      <c r="F3304" t="s">
        <v>356</v>
      </c>
      <c r="G3304" t="s">
        <v>1788</v>
      </c>
      <c r="N3304" t="s">
        <v>5100</v>
      </c>
      <c r="O3304" t="s">
        <v>12</v>
      </c>
      <c r="P3304" t="s">
        <v>13</v>
      </c>
      <c r="Q3304" t="s">
        <v>14</v>
      </c>
      <c r="R3304" s="3">
        <f t="shared" si="180"/>
        <v>29</v>
      </c>
      <c r="S3304">
        <v>29000000</v>
      </c>
      <c r="T3304">
        <v>2004</v>
      </c>
      <c r="U3304">
        <v>7.9</v>
      </c>
      <c r="V3304" s="3">
        <f t="shared" si="181"/>
        <v>-28.935714000000001</v>
      </c>
      <c r="W3304" s="3"/>
    </row>
    <row r="3305" spans="1:23" x14ac:dyDescent="0.3">
      <c r="A3305" t="s">
        <v>9</v>
      </c>
      <c r="B3305" t="s">
        <v>495</v>
      </c>
      <c r="C3305">
        <v>104</v>
      </c>
      <c r="D3305">
        <v>23020488</v>
      </c>
      <c r="E3305" s="3">
        <f t="shared" si="179"/>
        <v>23.020488</v>
      </c>
      <c r="F3305" t="s">
        <v>171</v>
      </c>
      <c r="G3305" t="s">
        <v>205</v>
      </c>
      <c r="H3305" t="s">
        <v>1786</v>
      </c>
      <c r="N3305" t="s">
        <v>5101</v>
      </c>
      <c r="O3305" t="s">
        <v>12</v>
      </c>
      <c r="P3305" t="s">
        <v>13</v>
      </c>
      <c r="Q3305" t="s">
        <v>14</v>
      </c>
      <c r="R3305" s="3">
        <f t="shared" si="180"/>
        <v>52</v>
      </c>
      <c r="S3305">
        <v>52000000</v>
      </c>
      <c r="T3305">
        <v>2003</v>
      </c>
      <c r="U3305">
        <v>5.5</v>
      </c>
      <c r="V3305" s="3">
        <f t="shared" si="181"/>
        <v>-28.979512</v>
      </c>
      <c r="W3305" s="3"/>
    </row>
    <row r="3306" spans="1:23" x14ac:dyDescent="0.3">
      <c r="A3306" t="s">
        <v>9</v>
      </c>
      <c r="B3306" t="s">
        <v>653</v>
      </c>
      <c r="C3306">
        <v>119</v>
      </c>
      <c r="D3306">
        <v>7000000</v>
      </c>
      <c r="E3306" s="3">
        <f t="shared" si="179"/>
        <v>7</v>
      </c>
      <c r="F3306" t="s">
        <v>171</v>
      </c>
      <c r="G3306" t="s">
        <v>134</v>
      </c>
      <c r="H3306" t="s">
        <v>356</v>
      </c>
      <c r="I3306" t="s">
        <v>918</v>
      </c>
      <c r="N3306" t="s">
        <v>5102</v>
      </c>
      <c r="O3306" t="s">
        <v>12</v>
      </c>
      <c r="P3306" t="s">
        <v>17</v>
      </c>
      <c r="Q3306" t="s">
        <v>24</v>
      </c>
      <c r="R3306" s="3">
        <f t="shared" si="180"/>
        <v>36</v>
      </c>
      <c r="S3306">
        <v>36000000</v>
      </c>
      <c r="T3306">
        <v>1980</v>
      </c>
      <c r="U3306">
        <v>4.7</v>
      </c>
      <c r="V3306" s="3">
        <f t="shared" si="181"/>
        <v>-29</v>
      </c>
      <c r="W3306" s="3"/>
    </row>
    <row r="3307" spans="1:23" x14ac:dyDescent="0.3">
      <c r="A3307" t="s">
        <v>9</v>
      </c>
      <c r="B3307" t="s">
        <v>140</v>
      </c>
      <c r="C3307">
        <v>116</v>
      </c>
      <c r="D3307">
        <v>40932372</v>
      </c>
      <c r="E3307" s="3">
        <f t="shared" si="179"/>
        <v>40.932372000000001</v>
      </c>
      <c r="F3307" t="s">
        <v>171</v>
      </c>
      <c r="G3307" t="s">
        <v>918</v>
      </c>
      <c r="N3307" t="s">
        <v>5103</v>
      </c>
      <c r="O3307" t="s">
        <v>12</v>
      </c>
      <c r="P3307" t="s">
        <v>13</v>
      </c>
      <c r="Q3307" t="s">
        <v>90</v>
      </c>
      <c r="R3307" s="3">
        <f t="shared" si="180"/>
        <v>70</v>
      </c>
      <c r="S3307">
        <v>70000000</v>
      </c>
      <c r="T3307">
        <v>1998</v>
      </c>
      <c r="U3307">
        <v>6.3</v>
      </c>
      <c r="V3307" s="3">
        <f t="shared" si="181"/>
        <v>-29.067627999999999</v>
      </c>
      <c r="W3307" s="3"/>
    </row>
    <row r="3308" spans="1:23" x14ac:dyDescent="0.3">
      <c r="A3308" t="s">
        <v>9</v>
      </c>
      <c r="B3308" t="s">
        <v>378</v>
      </c>
      <c r="C3308">
        <v>102</v>
      </c>
      <c r="D3308">
        <v>5932060</v>
      </c>
      <c r="E3308" s="3">
        <f t="shared" si="179"/>
        <v>5.9320599999999999</v>
      </c>
      <c r="F3308" t="s">
        <v>171</v>
      </c>
      <c r="G3308" t="s">
        <v>134</v>
      </c>
      <c r="H3308" t="s">
        <v>1786</v>
      </c>
      <c r="I3308" t="s">
        <v>1795</v>
      </c>
      <c r="N3308" t="s">
        <v>5104</v>
      </c>
      <c r="O3308" t="s">
        <v>12</v>
      </c>
      <c r="P3308" t="s">
        <v>17</v>
      </c>
      <c r="Q3308" t="s">
        <v>14</v>
      </c>
      <c r="R3308" s="3">
        <f t="shared" si="180"/>
        <v>35</v>
      </c>
      <c r="S3308">
        <v>35000000</v>
      </c>
      <c r="T3308">
        <v>2007</v>
      </c>
      <c r="U3308">
        <v>5.4</v>
      </c>
      <c r="V3308" s="3">
        <f t="shared" si="181"/>
        <v>-29.06794</v>
      </c>
      <c r="W3308" s="3"/>
    </row>
    <row r="3309" spans="1:23" x14ac:dyDescent="0.3">
      <c r="A3309" t="s">
        <v>9</v>
      </c>
      <c r="B3309" t="s">
        <v>747</v>
      </c>
      <c r="C3309">
        <v>132</v>
      </c>
      <c r="D3309">
        <v>2899970</v>
      </c>
      <c r="E3309" s="3">
        <f t="shared" si="179"/>
        <v>2.8999700000000002</v>
      </c>
      <c r="F3309" t="s">
        <v>356</v>
      </c>
      <c r="N3309" t="s">
        <v>5105</v>
      </c>
      <c r="O3309" t="s">
        <v>12</v>
      </c>
      <c r="P3309" t="s">
        <v>13</v>
      </c>
      <c r="Q3309" t="s">
        <v>90</v>
      </c>
      <c r="R3309" s="3">
        <f t="shared" si="180"/>
        <v>32</v>
      </c>
      <c r="S3309">
        <v>32000000</v>
      </c>
      <c r="T3309">
        <v>1999</v>
      </c>
      <c r="U3309">
        <v>6.9</v>
      </c>
      <c r="V3309" s="3">
        <f t="shared" si="181"/>
        <v>-29.10003</v>
      </c>
      <c r="W3309" s="3"/>
    </row>
    <row r="3310" spans="1:23" x14ac:dyDescent="0.3">
      <c r="A3310" t="s">
        <v>9</v>
      </c>
      <c r="B3310" t="s">
        <v>1101</v>
      </c>
      <c r="C3310">
        <v>100</v>
      </c>
      <c r="D3310">
        <v>1196752</v>
      </c>
      <c r="E3310" s="3">
        <f t="shared" si="179"/>
        <v>1.196752</v>
      </c>
      <c r="F3310" t="s">
        <v>1792</v>
      </c>
      <c r="G3310" t="s">
        <v>356</v>
      </c>
      <c r="H3310" t="s">
        <v>918</v>
      </c>
      <c r="N3310" t="s">
        <v>5106</v>
      </c>
      <c r="O3310" t="s">
        <v>1473</v>
      </c>
      <c r="P3310" t="s">
        <v>1095</v>
      </c>
      <c r="Q3310" t="s">
        <v>90</v>
      </c>
      <c r="R3310" s="3">
        <f t="shared" si="180"/>
        <v>30.3</v>
      </c>
      <c r="S3310">
        <v>30300000</v>
      </c>
      <c r="T3310">
        <v>2011</v>
      </c>
      <c r="U3310">
        <v>7.6</v>
      </c>
      <c r="V3310" s="3">
        <f t="shared" si="181"/>
        <v>-29.103248000000001</v>
      </c>
      <c r="W3310" s="3"/>
    </row>
    <row r="3311" spans="1:23" x14ac:dyDescent="0.3">
      <c r="A3311" t="s">
        <v>9</v>
      </c>
      <c r="B3311" t="s">
        <v>261</v>
      </c>
      <c r="C3311">
        <v>114</v>
      </c>
      <c r="D3311">
        <v>60874615</v>
      </c>
      <c r="E3311" s="3">
        <f t="shared" si="179"/>
        <v>60.874614999999999</v>
      </c>
      <c r="F3311" t="s">
        <v>134</v>
      </c>
      <c r="G3311" t="s">
        <v>1787</v>
      </c>
      <c r="H3311" t="s">
        <v>918</v>
      </c>
      <c r="N3311" t="s">
        <v>5107</v>
      </c>
      <c r="O3311" t="s">
        <v>12</v>
      </c>
      <c r="P3311" t="s">
        <v>13</v>
      </c>
      <c r="Q3311" t="s">
        <v>24</v>
      </c>
      <c r="R3311" s="3">
        <f t="shared" si="180"/>
        <v>90</v>
      </c>
      <c r="S3311">
        <v>90000000</v>
      </c>
      <c r="T3311">
        <v>2000</v>
      </c>
      <c r="U3311">
        <v>5.6</v>
      </c>
      <c r="V3311" s="3">
        <f t="shared" si="181"/>
        <v>-29.125385000000001</v>
      </c>
      <c r="W3311" s="3"/>
    </row>
    <row r="3312" spans="1:23" x14ac:dyDescent="0.3">
      <c r="A3312" t="s">
        <v>9</v>
      </c>
      <c r="B3312" t="s">
        <v>412</v>
      </c>
      <c r="C3312">
        <v>126</v>
      </c>
      <c r="D3312">
        <v>30695227</v>
      </c>
      <c r="E3312" s="3">
        <f t="shared" si="179"/>
        <v>30.695226999999999</v>
      </c>
      <c r="F3312" t="s">
        <v>356</v>
      </c>
      <c r="G3312" t="s">
        <v>1786</v>
      </c>
      <c r="H3312" t="s">
        <v>1797</v>
      </c>
      <c r="N3312" t="s">
        <v>5108</v>
      </c>
      <c r="O3312" t="s">
        <v>12</v>
      </c>
      <c r="P3312" t="s">
        <v>13</v>
      </c>
      <c r="Q3312" t="s">
        <v>14</v>
      </c>
      <c r="R3312" s="3">
        <f t="shared" si="180"/>
        <v>60</v>
      </c>
      <c r="S3312">
        <v>60000000</v>
      </c>
      <c r="T3312">
        <v>2000</v>
      </c>
      <c r="U3312">
        <v>6.7</v>
      </c>
      <c r="V3312" s="3">
        <f t="shared" si="181"/>
        <v>-29.304773000000001</v>
      </c>
      <c r="W3312" s="3"/>
    </row>
    <row r="3313" spans="1:23" x14ac:dyDescent="0.3">
      <c r="A3313" t="s">
        <v>9</v>
      </c>
      <c r="B3313" t="s">
        <v>199</v>
      </c>
      <c r="C3313">
        <v>117</v>
      </c>
      <c r="D3313">
        <v>65653758</v>
      </c>
      <c r="E3313" s="3">
        <f t="shared" si="179"/>
        <v>65.653757999999996</v>
      </c>
      <c r="F3313" t="s">
        <v>171</v>
      </c>
      <c r="G3313" t="s">
        <v>134</v>
      </c>
      <c r="H3313" t="s">
        <v>1786</v>
      </c>
      <c r="N3313" t="s">
        <v>5109</v>
      </c>
      <c r="O3313" t="s">
        <v>12</v>
      </c>
      <c r="P3313" t="s">
        <v>13</v>
      </c>
      <c r="Q3313" t="s">
        <v>14</v>
      </c>
      <c r="R3313" s="3">
        <f t="shared" si="180"/>
        <v>95</v>
      </c>
      <c r="S3313">
        <v>95000000</v>
      </c>
      <c r="T3313">
        <v>2003</v>
      </c>
      <c r="U3313">
        <v>5.5</v>
      </c>
      <c r="V3313" s="3">
        <f t="shared" si="181"/>
        <v>-29.346242000000004</v>
      </c>
      <c r="W3313" s="3"/>
    </row>
    <row r="3314" spans="1:23" x14ac:dyDescent="0.3">
      <c r="A3314" t="s">
        <v>9</v>
      </c>
      <c r="B3314" t="s">
        <v>494</v>
      </c>
      <c r="C3314">
        <v>115</v>
      </c>
      <c r="D3314">
        <v>10640645</v>
      </c>
      <c r="E3314" s="3">
        <f t="shared" si="179"/>
        <v>10.640644999999999</v>
      </c>
      <c r="F3314" t="s">
        <v>171</v>
      </c>
      <c r="G3314" t="s">
        <v>1792</v>
      </c>
      <c r="H3314" t="s">
        <v>356</v>
      </c>
      <c r="I3314" t="s">
        <v>1796</v>
      </c>
      <c r="J3314" t="s">
        <v>918</v>
      </c>
      <c r="N3314" t="s">
        <v>5110</v>
      </c>
      <c r="O3314" t="s">
        <v>12</v>
      </c>
      <c r="P3314" t="s">
        <v>13</v>
      </c>
      <c r="Q3314" t="s">
        <v>90</v>
      </c>
      <c r="R3314" s="3">
        <f t="shared" si="180"/>
        <v>40</v>
      </c>
      <c r="S3314">
        <v>40000000</v>
      </c>
      <c r="T3314">
        <v>2015</v>
      </c>
      <c r="U3314">
        <v>5.8</v>
      </c>
      <c r="V3314" s="3">
        <f t="shared" si="181"/>
        <v>-29.359355000000001</v>
      </c>
      <c r="W3314" s="3"/>
    </row>
    <row r="3315" spans="1:23" x14ac:dyDescent="0.3">
      <c r="A3315" t="s">
        <v>9</v>
      </c>
      <c r="B3315" t="s">
        <v>279</v>
      </c>
      <c r="C3315">
        <v>107</v>
      </c>
      <c r="D3315">
        <v>20550712</v>
      </c>
      <c r="E3315" s="3">
        <f t="shared" si="179"/>
        <v>20.550712000000001</v>
      </c>
      <c r="F3315" t="s">
        <v>171</v>
      </c>
      <c r="G3315" t="s">
        <v>356</v>
      </c>
      <c r="H3315" t="s">
        <v>1787</v>
      </c>
      <c r="I3315" t="s">
        <v>918</v>
      </c>
      <c r="N3315" t="s">
        <v>5111</v>
      </c>
      <c r="O3315" t="s">
        <v>12</v>
      </c>
      <c r="P3315" t="s">
        <v>13</v>
      </c>
      <c r="Q3315" t="s">
        <v>14</v>
      </c>
      <c r="R3315" s="3">
        <f t="shared" si="180"/>
        <v>50</v>
      </c>
      <c r="S3315">
        <v>50000000</v>
      </c>
      <c r="T3315">
        <v>1996</v>
      </c>
      <c r="U3315">
        <v>5.6</v>
      </c>
      <c r="V3315" s="3">
        <f t="shared" si="181"/>
        <v>-29.449287999999999</v>
      </c>
      <c r="W3315" s="3"/>
    </row>
    <row r="3316" spans="1:23" x14ac:dyDescent="0.3">
      <c r="A3316" t="s">
        <v>9</v>
      </c>
      <c r="B3316" t="s">
        <v>242</v>
      </c>
      <c r="C3316">
        <v>126</v>
      </c>
      <c r="D3316">
        <v>63540020</v>
      </c>
      <c r="E3316" s="3">
        <f t="shared" si="179"/>
        <v>63.540019999999998</v>
      </c>
      <c r="F3316" t="s">
        <v>171</v>
      </c>
      <c r="G3316" t="s">
        <v>134</v>
      </c>
      <c r="H3316" t="s">
        <v>1787</v>
      </c>
      <c r="N3316" t="s">
        <v>5112</v>
      </c>
      <c r="O3316" t="s">
        <v>12</v>
      </c>
      <c r="P3316" t="s">
        <v>184</v>
      </c>
      <c r="Q3316" t="s">
        <v>14</v>
      </c>
      <c r="R3316" s="3">
        <f t="shared" si="180"/>
        <v>93</v>
      </c>
      <c r="S3316">
        <v>93000000</v>
      </c>
      <c r="T3316">
        <v>1997</v>
      </c>
      <c r="U3316">
        <v>7.7</v>
      </c>
      <c r="V3316" s="3">
        <f t="shared" si="181"/>
        <v>-29.459980000000002</v>
      </c>
      <c r="W3316" s="3"/>
    </row>
    <row r="3317" spans="1:23" x14ac:dyDescent="0.3">
      <c r="A3317" t="s">
        <v>9</v>
      </c>
      <c r="B3317" t="s">
        <v>30</v>
      </c>
      <c r="C3317">
        <v>129</v>
      </c>
      <c r="D3317">
        <v>537580</v>
      </c>
      <c r="E3317" s="3">
        <f t="shared" si="179"/>
        <v>0.53757999999999995</v>
      </c>
      <c r="F3317" t="s">
        <v>171</v>
      </c>
      <c r="G3317" t="s">
        <v>1793</v>
      </c>
      <c r="H3317" t="s">
        <v>1792</v>
      </c>
      <c r="I3317" t="s">
        <v>356</v>
      </c>
      <c r="N3317" t="s">
        <v>5113</v>
      </c>
      <c r="O3317" t="s">
        <v>12</v>
      </c>
      <c r="P3317" t="s">
        <v>13</v>
      </c>
      <c r="Q3317" t="s">
        <v>90</v>
      </c>
      <c r="R3317" s="3">
        <f t="shared" si="180"/>
        <v>30</v>
      </c>
      <c r="S3317">
        <v>30000000</v>
      </c>
      <c r="T3317">
        <v>2011</v>
      </c>
      <c r="U3317">
        <v>6.8</v>
      </c>
      <c r="V3317" s="3">
        <f t="shared" si="181"/>
        <v>-29.462420000000002</v>
      </c>
      <c r="W3317" s="3"/>
    </row>
    <row r="3318" spans="1:23" x14ac:dyDescent="0.3">
      <c r="A3318" t="s">
        <v>9</v>
      </c>
      <c r="B3318" t="s">
        <v>394</v>
      </c>
      <c r="C3318">
        <v>128</v>
      </c>
      <c r="D3318">
        <v>15523168</v>
      </c>
      <c r="E3318" s="3">
        <f t="shared" si="179"/>
        <v>15.523168</v>
      </c>
      <c r="F3318" t="s">
        <v>1796</v>
      </c>
      <c r="G3318" t="s">
        <v>918</v>
      </c>
      <c r="N3318" t="s">
        <v>5114</v>
      </c>
      <c r="O3318" t="s">
        <v>12</v>
      </c>
      <c r="P3318" t="s">
        <v>184</v>
      </c>
      <c r="Q3318" t="s">
        <v>14</v>
      </c>
      <c r="R3318" s="3">
        <f t="shared" si="180"/>
        <v>45</v>
      </c>
      <c r="S3318">
        <v>45000000</v>
      </c>
      <c r="T3318">
        <v>2010</v>
      </c>
      <c r="U3318">
        <v>7.2</v>
      </c>
      <c r="V3318" s="3">
        <f t="shared" si="181"/>
        <v>-29.476832000000002</v>
      </c>
      <c r="W3318" s="3"/>
    </row>
    <row r="3319" spans="1:23" x14ac:dyDescent="0.3">
      <c r="A3319" t="s">
        <v>9</v>
      </c>
      <c r="B3319" t="s">
        <v>344</v>
      </c>
      <c r="C3319">
        <v>120</v>
      </c>
      <c r="D3319">
        <v>499263</v>
      </c>
      <c r="E3319" s="3">
        <f t="shared" si="179"/>
        <v>0.49926300000000001</v>
      </c>
      <c r="F3319" t="s">
        <v>356</v>
      </c>
      <c r="N3319" t="s">
        <v>5115</v>
      </c>
      <c r="O3319" t="s">
        <v>843</v>
      </c>
      <c r="P3319" t="s">
        <v>13</v>
      </c>
      <c r="Q3319" t="s">
        <v>90</v>
      </c>
      <c r="R3319" s="3">
        <f t="shared" si="180"/>
        <v>30</v>
      </c>
      <c r="S3319">
        <v>30000000</v>
      </c>
      <c r="T3319">
        <v>2004</v>
      </c>
      <c r="U3319">
        <v>7.1</v>
      </c>
      <c r="V3319" s="3">
        <f t="shared" si="181"/>
        <v>-29.500737000000001</v>
      </c>
      <c r="W3319" s="3"/>
    </row>
    <row r="3320" spans="1:23" x14ac:dyDescent="0.3">
      <c r="A3320" t="s">
        <v>9</v>
      </c>
      <c r="B3320" t="s">
        <v>458</v>
      </c>
      <c r="C3320">
        <v>95</v>
      </c>
      <c r="D3320">
        <v>20488579</v>
      </c>
      <c r="E3320" s="3">
        <f t="shared" si="179"/>
        <v>20.488579000000001</v>
      </c>
      <c r="F3320" t="s">
        <v>171</v>
      </c>
      <c r="G3320" t="s">
        <v>1787</v>
      </c>
      <c r="H3320" t="s">
        <v>918</v>
      </c>
      <c r="N3320" t="s">
        <v>5116</v>
      </c>
      <c r="O3320" t="s">
        <v>12</v>
      </c>
      <c r="P3320" t="s">
        <v>13</v>
      </c>
      <c r="Q3320" t="s">
        <v>90</v>
      </c>
      <c r="R3320" s="3">
        <f t="shared" si="180"/>
        <v>50</v>
      </c>
      <c r="S3320">
        <v>50000000</v>
      </c>
      <c r="T3320">
        <v>2009</v>
      </c>
      <c r="U3320">
        <v>5.8</v>
      </c>
      <c r="V3320" s="3">
        <f t="shared" si="181"/>
        <v>-29.511420999999999</v>
      </c>
      <c r="W3320" s="3"/>
    </row>
    <row r="3321" spans="1:23" x14ac:dyDescent="0.3">
      <c r="A3321" t="s">
        <v>9</v>
      </c>
      <c r="B3321" t="s">
        <v>166</v>
      </c>
      <c r="C3321">
        <v>116</v>
      </c>
      <c r="D3321">
        <v>45434443</v>
      </c>
      <c r="E3321" s="3">
        <f t="shared" si="179"/>
        <v>45.434443000000002</v>
      </c>
      <c r="F3321" t="s">
        <v>171</v>
      </c>
      <c r="G3321" t="s">
        <v>134</v>
      </c>
      <c r="H3321" t="s">
        <v>205</v>
      </c>
      <c r="N3321" t="s">
        <v>5117</v>
      </c>
      <c r="O3321" t="s">
        <v>12</v>
      </c>
      <c r="P3321" t="s">
        <v>13</v>
      </c>
      <c r="Q3321" t="s">
        <v>14</v>
      </c>
      <c r="R3321" s="3">
        <f t="shared" si="180"/>
        <v>75</v>
      </c>
      <c r="S3321">
        <v>75000000</v>
      </c>
      <c r="T3321">
        <v>2015</v>
      </c>
      <c r="U3321">
        <v>7.3</v>
      </c>
      <c r="V3321" s="3">
        <f t="shared" si="181"/>
        <v>-29.565556999999998</v>
      </c>
      <c r="W3321" s="3"/>
    </row>
    <row r="3322" spans="1:23" x14ac:dyDescent="0.3">
      <c r="A3322" t="s">
        <v>9</v>
      </c>
      <c r="B3322" t="s">
        <v>64</v>
      </c>
      <c r="C3322">
        <v>124</v>
      </c>
      <c r="D3322">
        <v>8406264</v>
      </c>
      <c r="E3322" s="3">
        <f t="shared" si="179"/>
        <v>8.4062640000000002</v>
      </c>
      <c r="F3322" t="s">
        <v>205</v>
      </c>
      <c r="G3322" t="s">
        <v>356</v>
      </c>
      <c r="H3322" t="s">
        <v>1788</v>
      </c>
      <c r="N3322" t="s">
        <v>5118</v>
      </c>
      <c r="O3322" t="s">
        <v>12</v>
      </c>
      <c r="P3322" t="s">
        <v>13</v>
      </c>
      <c r="Q3322" t="s">
        <v>90</v>
      </c>
      <c r="R3322" s="3">
        <f t="shared" si="180"/>
        <v>38</v>
      </c>
      <c r="S3322">
        <v>38000000</v>
      </c>
      <c r="T3322">
        <v>1999</v>
      </c>
      <c r="U3322">
        <v>6</v>
      </c>
      <c r="V3322" s="3">
        <f t="shared" si="181"/>
        <v>-29.593736</v>
      </c>
      <c r="W3322" s="3"/>
    </row>
    <row r="3323" spans="1:23" x14ac:dyDescent="0.3">
      <c r="A3323" t="s">
        <v>9</v>
      </c>
      <c r="B3323" t="s">
        <v>268</v>
      </c>
      <c r="C3323">
        <v>139</v>
      </c>
      <c r="D3323">
        <v>20389967</v>
      </c>
      <c r="E3323" s="3">
        <f t="shared" si="179"/>
        <v>20.389966999999999</v>
      </c>
      <c r="F3323" t="s">
        <v>171</v>
      </c>
      <c r="G3323" t="s">
        <v>1793</v>
      </c>
      <c r="H3323" t="s">
        <v>356</v>
      </c>
      <c r="I3323" t="s">
        <v>1794</v>
      </c>
      <c r="J3323" t="s">
        <v>1795</v>
      </c>
      <c r="N3323" t="s">
        <v>5119</v>
      </c>
      <c r="O3323" t="s">
        <v>12</v>
      </c>
      <c r="P3323" t="s">
        <v>13</v>
      </c>
      <c r="Q3323" t="s">
        <v>90</v>
      </c>
      <c r="R3323" s="3">
        <f t="shared" si="180"/>
        <v>50</v>
      </c>
      <c r="S3323">
        <v>50000000</v>
      </c>
      <c r="T3323">
        <v>2016</v>
      </c>
      <c r="U3323">
        <v>6.7</v>
      </c>
      <c r="V3323" s="3">
        <f t="shared" si="181"/>
        <v>-29.610033000000001</v>
      </c>
      <c r="W3323" s="3"/>
    </row>
    <row r="3324" spans="1:23" x14ac:dyDescent="0.3">
      <c r="A3324" t="s">
        <v>9</v>
      </c>
      <c r="B3324" t="s">
        <v>56</v>
      </c>
      <c r="C3324">
        <v>129</v>
      </c>
      <c r="D3324">
        <v>45356386</v>
      </c>
      <c r="E3324" s="3">
        <f t="shared" si="179"/>
        <v>45.356386000000001</v>
      </c>
      <c r="F3324" t="s">
        <v>171</v>
      </c>
      <c r="G3324" t="s">
        <v>134</v>
      </c>
      <c r="H3324" t="s">
        <v>1304</v>
      </c>
      <c r="N3324" t="s">
        <v>5120</v>
      </c>
      <c r="O3324" t="s">
        <v>306</v>
      </c>
      <c r="P3324" t="s">
        <v>13</v>
      </c>
      <c r="Q3324" t="s">
        <v>24</v>
      </c>
      <c r="R3324" s="3">
        <f t="shared" si="180"/>
        <v>75</v>
      </c>
      <c r="S3324">
        <v>75000000</v>
      </c>
      <c r="T3324">
        <v>2005</v>
      </c>
      <c r="U3324">
        <v>5.9</v>
      </c>
      <c r="V3324" s="3">
        <f t="shared" si="181"/>
        <v>-29.643613999999999</v>
      </c>
      <c r="W3324" s="3"/>
    </row>
    <row r="3325" spans="1:23" x14ac:dyDescent="0.3">
      <c r="A3325" t="s">
        <v>9</v>
      </c>
      <c r="B3325" t="s">
        <v>307</v>
      </c>
      <c r="C3325">
        <v>113</v>
      </c>
      <c r="D3325">
        <v>55350897</v>
      </c>
      <c r="E3325" s="3">
        <f t="shared" si="179"/>
        <v>55.350897000000003</v>
      </c>
      <c r="F3325" t="s">
        <v>356</v>
      </c>
      <c r="G3325" t="s">
        <v>1786</v>
      </c>
      <c r="H3325" t="s">
        <v>1788</v>
      </c>
      <c r="N3325" t="s">
        <v>5121</v>
      </c>
      <c r="O3325" t="s">
        <v>12</v>
      </c>
      <c r="P3325" t="s">
        <v>13</v>
      </c>
      <c r="Q3325" t="s">
        <v>14</v>
      </c>
      <c r="R3325" s="3">
        <f t="shared" si="180"/>
        <v>85</v>
      </c>
      <c r="S3325">
        <v>85000000</v>
      </c>
      <c r="T3325">
        <v>1998</v>
      </c>
      <c r="U3325">
        <v>7</v>
      </c>
      <c r="V3325" s="3">
        <f t="shared" si="181"/>
        <v>-29.649102999999997</v>
      </c>
      <c r="W3325" s="3"/>
    </row>
    <row r="3326" spans="1:23" x14ac:dyDescent="0.3">
      <c r="A3326" t="s">
        <v>9</v>
      </c>
      <c r="B3326" t="s">
        <v>48</v>
      </c>
      <c r="C3326">
        <v>97</v>
      </c>
      <c r="D3326">
        <v>28328132</v>
      </c>
      <c r="E3326" s="3">
        <f t="shared" si="179"/>
        <v>28.328132</v>
      </c>
      <c r="F3326" t="s">
        <v>171</v>
      </c>
      <c r="G3326" t="s">
        <v>205</v>
      </c>
      <c r="H3326" t="s">
        <v>1792</v>
      </c>
      <c r="I3326" t="s">
        <v>356</v>
      </c>
      <c r="N3326" t="s">
        <v>5122</v>
      </c>
      <c r="O3326" t="s">
        <v>12</v>
      </c>
      <c r="P3326" t="s">
        <v>13</v>
      </c>
      <c r="Q3326" t="s">
        <v>14</v>
      </c>
      <c r="R3326" s="3">
        <f t="shared" si="180"/>
        <v>58</v>
      </c>
      <c r="S3326">
        <v>58000000</v>
      </c>
      <c r="T3326">
        <v>2004</v>
      </c>
      <c r="U3326">
        <v>6.3</v>
      </c>
      <c r="V3326" s="3">
        <f t="shared" si="181"/>
        <v>-29.671868</v>
      </c>
      <c r="W3326" s="3"/>
    </row>
    <row r="3327" spans="1:23" x14ac:dyDescent="0.3">
      <c r="A3327" t="s">
        <v>9</v>
      </c>
      <c r="B3327" t="s">
        <v>401</v>
      </c>
      <c r="C3327">
        <v>87</v>
      </c>
      <c r="D3327">
        <v>32178777</v>
      </c>
      <c r="E3327" s="3">
        <f t="shared" si="179"/>
        <v>32.178776999999997</v>
      </c>
      <c r="F3327" t="s">
        <v>205</v>
      </c>
      <c r="G3327" t="s">
        <v>1788</v>
      </c>
      <c r="H3327" t="s">
        <v>1797</v>
      </c>
      <c r="N3327" t="s">
        <v>5123</v>
      </c>
      <c r="O3327" t="s">
        <v>12</v>
      </c>
      <c r="P3327" t="s">
        <v>13</v>
      </c>
      <c r="Q3327" t="s">
        <v>14</v>
      </c>
      <c r="R3327" s="3">
        <f t="shared" si="180"/>
        <v>62</v>
      </c>
      <c r="S3327">
        <v>62000000</v>
      </c>
      <c r="T3327">
        <v>2008</v>
      </c>
      <c r="U3327">
        <v>3.8</v>
      </c>
      <c r="V3327" s="3">
        <f t="shared" si="181"/>
        <v>-29.821223000000003</v>
      </c>
      <c r="W3327" s="3"/>
    </row>
    <row r="3328" spans="1:23" x14ac:dyDescent="0.3">
      <c r="A3328" t="s">
        <v>9</v>
      </c>
      <c r="B3328" t="s">
        <v>80</v>
      </c>
      <c r="C3328">
        <v>104</v>
      </c>
      <c r="D3328">
        <v>30063805</v>
      </c>
      <c r="E3328" s="3">
        <f t="shared" si="179"/>
        <v>30.063804999999999</v>
      </c>
      <c r="F3328" t="s">
        <v>356</v>
      </c>
      <c r="G3328" t="s">
        <v>1786</v>
      </c>
      <c r="H3328" t="s">
        <v>1796</v>
      </c>
      <c r="I3328" t="s">
        <v>1788</v>
      </c>
      <c r="J3328" t="s">
        <v>918</v>
      </c>
      <c r="N3328" t="s">
        <v>5124</v>
      </c>
      <c r="O3328" t="s">
        <v>12</v>
      </c>
      <c r="P3328" t="s">
        <v>13</v>
      </c>
      <c r="Q3328" t="s">
        <v>14</v>
      </c>
      <c r="R3328" s="3">
        <f t="shared" si="180"/>
        <v>60</v>
      </c>
      <c r="S3328">
        <v>60000000</v>
      </c>
      <c r="T3328">
        <v>2002</v>
      </c>
      <c r="U3328">
        <v>6.1</v>
      </c>
      <c r="V3328" s="3">
        <f t="shared" si="181"/>
        <v>-29.936195000000001</v>
      </c>
      <c r="W3328" s="3"/>
    </row>
    <row r="3329" spans="1:23" x14ac:dyDescent="0.3">
      <c r="A3329" t="s">
        <v>9</v>
      </c>
      <c r="B3329" t="s">
        <v>133</v>
      </c>
      <c r="C3329">
        <v>104</v>
      </c>
      <c r="D3329">
        <v>25040293</v>
      </c>
      <c r="E3329" s="3">
        <f t="shared" si="179"/>
        <v>25.040292999999998</v>
      </c>
      <c r="F3329" t="s">
        <v>171</v>
      </c>
      <c r="G3329" t="s">
        <v>134</v>
      </c>
      <c r="H3329" t="s">
        <v>1786</v>
      </c>
      <c r="N3329" t="s">
        <v>5125</v>
      </c>
      <c r="O3329" t="s">
        <v>12</v>
      </c>
      <c r="P3329" t="s">
        <v>13</v>
      </c>
      <c r="Q3329" t="s">
        <v>14</v>
      </c>
      <c r="R3329" s="3">
        <f t="shared" si="180"/>
        <v>55</v>
      </c>
      <c r="S3329">
        <v>55000000</v>
      </c>
      <c r="T3329">
        <v>2008</v>
      </c>
      <c r="U3329">
        <v>6.6</v>
      </c>
      <c r="V3329" s="3">
        <f t="shared" si="181"/>
        <v>-29.959707000000002</v>
      </c>
      <c r="W3329" s="3"/>
    </row>
    <row r="3330" spans="1:23" x14ac:dyDescent="0.3">
      <c r="A3330" t="s">
        <v>9</v>
      </c>
      <c r="B3330" t="s">
        <v>351</v>
      </c>
      <c r="C3330">
        <v>123</v>
      </c>
      <c r="D3330">
        <v>26838389</v>
      </c>
      <c r="E3330" s="3">
        <f t="shared" ref="E3330:E3393" si="182">D3330/1000000</f>
        <v>26.838388999999999</v>
      </c>
      <c r="F3330" t="s">
        <v>205</v>
      </c>
      <c r="G3330" t="s">
        <v>356</v>
      </c>
      <c r="H3330" t="s">
        <v>1788</v>
      </c>
      <c r="N3330" t="s">
        <v>5126</v>
      </c>
      <c r="O3330" t="s">
        <v>12</v>
      </c>
      <c r="P3330" t="s">
        <v>13</v>
      </c>
      <c r="Q3330" t="s">
        <v>14</v>
      </c>
      <c r="R3330" s="3">
        <f t="shared" ref="R3330:R3393" si="183">S3330/1000000</f>
        <v>57</v>
      </c>
      <c r="S3330">
        <v>57000000</v>
      </c>
      <c r="T3330">
        <v>2005</v>
      </c>
      <c r="U3330">
        <v>6.4</v>
      </c>
      <c r="V3330" s="3">
        <f t="shared" ref="V3330:V3393" si="184">E3330-R3330</f>
        <v>-30.161611000000001</v>
      </c>
      <c r="W3330" s="3"/>
    </row>
    <row r="3331" spans="1:23" x14ac:dyDescent="0.3">
      <c r="A3331" t="s">
        <v>9</v>
      </c>
      <c r="B3331" t="s">
        <v>504</v>
      </c>
      <c r="C3331">
        <v>102</v>
      </c>
      <c r="D3331">
        <v>7659747</v>
      </c>
      <c r="E3331" s="3">
        <f t="shared" si="182"/>
        <v>7.6597470000000003</v>
      </c>
      <c r="F3331" t="s">
        <v>171</v>
      </c>
      <c r="G3331" t="s">
        <v>1796</v>
      </c>
      <c r="H3331" t="s">
        <v>918</v>
      </c>
      <c r="N3331" t="s">
        <v>5127</v>
      </c>
      <c r="O3331" t="s">
        <v>12</v>
      </c>
      <c r="P3331" t="s">
        <v>13</v>
      </c>
      <c r="Q3331" t="s">
        <v>90</v>
      </c>
      <c r="R3331" s="3">
        <f t="shared" si="183"/>
        <v>38</v>
      </c>
      <c r="S3331">
        <v>38000000</v>
      </c>
      <c r="T3331">
        <v>2003</v>
      </c>
      <c r="U3331">
        <v>5.0999999999999996</v>
      </c>
      <c r="V3331" s="3">
        <f t="shared" si="184"/>
        <v>-30.340253000000001</v>
      </c>
      <c r="W3331" s="3"/>
    </row>
    <row r="3332" spans="1:23" x14ac:dyDescent="0.3">
      <c r="A3332" t="s">
        <v>9</v>
      </c>
      <c r="B3332" t="s">
        <v>545</v>
      </c>
      <c r="C3332">
        <v>89</v>
      </c>
      <c r="D3332">
        <v>9652000</v>
      </c>
      <c r="E3332" s="3">
        <f t="shared" si="182"/>
        <v>9.6519999999999992</v>
      </c>
      <c r="F3332" t="s">
        <v>205</v>
      </c>
      <c r="N3332" t="s">
        <v>5128</v>
      </c>
      <c r="O3332" t="s">
        <v>12</v>
      </c>
      <c r="P3332" t="s">
        <v>13</v>
      </c>
      <c r="Q3332" t="s">
        <v>14</v>
      </c>
      <c r="R3332" s="3">
        <f t="shared" si="183"/>
        <v>40</v>
      </c>
      <c r="S3332">
        <v>40000000</v>
      </c>
      <c r="T3332">
        <v>2003</v>
      </c>
      <c r="U3332">
        <v>5.8</v>
      </c>
      <c r="V3332" s="3">
        <f t="shared" si="184"/>
        <v>-30.347999999999999</v>
      </c>
      <c r="W3332" s="3"/>
    </row>
    <row r="3333" spans="1:23" x14ac:dyDescent="0.3">
      <c r="A3333" t="s">
        <v>9</v>
      </c>
      <c r="B3333" t="s">
        <v>144</v>
      </c>
      <c r="C3333">
        <v>114</v>
      </c>
      <c r="D3333">
        <v>4651977</v>
      </c>
      <c r="E3333" s="3">
        <f t="shared" si="182"/>
        <v>4.6519769999999996</v>
      </c>
      <c r="F3333" t="s">
        <v>356</v>
      </c>
      <c r="N3333" t="s">
        <v>5129</v>
      </c>
      <c r="O3333" t="s">
        <v>12</v>
      </c>
      <c r="P3333" t="s">
        <v>13</v>
      </c>
      <c r="Q3333" t="s">
        <v>14</v>
      </c>
      <c r="R3333" s="3">
        <f t="shared" si="183"/>
        <v>35</v>
      </c>
      <c r="S3333">
        <v>35000000</v>
      </c>
      <c r="T3333">
        <v>1992</v>
      </c>
      <c r="U3333">
        <v>6.9</v>
      </c>
      <c r="V3333" s="3">
        <f t="shared" si="184"/>
        <v>-30.348023000000001</v>
      </c>
      <c r="W3333" s="3"/>
    </row>
    <row r="3334" spans="1:23" x14ac:dyDescent="0.3">
      <c r="A3334" t="s">
        <v>9</v>
      </c>
      <c r="B3334" t="s">
        <v>469</v>
      </c>
      <c r="C3334">
        <v>130</v>
      </c>
      <c r="D3334">
        <v>19593740</v>
      </c>
      <c r="E3334" s="3">
        <f t="shared" si="182"/>
        <v>19.59374</v>
      </c>
      <c r="F3334" t="s">
        <v>1792</v>
      </c>
      <c r="G3334" t="s">
        <v>356</v>
      </c>
      <c r="H3334" t="s">
        <v>918</v>
      </c>
      <c r="N3334" t="s">
        <v>5130</v>
      </c>
      <c r="O3334" t="s">
        <v>12</v>
      </c>
      <c r="P3334" t="s">
        <v>13</v>
      </c>
      <c r="Q3334" t="s">
        <v>90</v>
      </c>
      <c r="R3334" s="3">
        <f t="shared" si="183"/>
        <v>50</v>
      </c>
      <c r="S3334">
        <v>50000000</v>
      </c>
      <c r="T3334">
        <v>2003</v>
      </c>
      <c r="U3334">
        <v>7.5</v>
      </c>
      <c r="V3334" s="3">
        <f t="shared" si="184"/>
        <v>-30.40626</v>
      </c>
      <c r="W3334" s="3"/>
    </row>
    <row r="3335" spans="1:23" x14ac:dyDescent="0.3">
      <c r="A3335" t="s">
        <v>111</v>
      </c>
      <c r="B3335" t="s">
        <v>515</v>
      </c>
      <c r="C3335">
        <v>130</v>
      </c>
      <c r="D3335">
        <v>9589875</v>
      </c>
      <c r="E3335" s="3">
        <f t="shared" si="182"/>
        <v>9.5898749999999993</v>
      </c>
      <c r="F3335" t="s">
        <v>1793</v>
      </c>
      <c r="G3335" t="s">
        <v>356</v>
      </c>
      <c r="H3335" t="s">
        <v>1797</v>
      </c>
      <c r="N3335" t="s">
        <v>5131</v>
      </c>
      <c r="O3335" t="s">
        <v>12</v>
      </c>
      <c r="P3335" t="s">
        <v>13</v>
      </c>
      <c r="Q3335" t="s">
        <v>24</v>
      </c>
      <c r="R3335" s="3">
        <f t="shared" si="183"/>
        <v>40</v>
      </c>
      <c r="S3335">
        <v>40000000</v>
      </c>
      <c r="T3335">
        <v>2008</v>
      </c>
      <c r="U3335">
        <v>7.3</v>
      </c>
      <c r="V3335" s="3">
        <f t="shared" si="184"/>
        <v>-30.410125000000001</v>
      </c>
      <c r="W3335" s="3"/>
    </row>
    <row r="3336" spans="1:23" x14ac:dyDescent="0.3">
      <c r="A3336" t="s">
        <v>9</v>
      </c>
      <c r="B3336" t="s">
        <v>390</v>
      </c>
      <c r="C3336">
        <v>330</v>
      </c>
      <c r="D3336">
        <v>4496583</v>
      </c>
      <c r="E3336" s="3">
        <f t="shared" si="182"/>
        <v>4.4965830000000002</v>
      </c>
      <c r="F3336" t="s">
        <v>1792</v>
      </c>
      <c r="G3336" t="s">
        <v>356</v>
      </c>
      <c r="N3336" t="s">
        <v>5132</v>
      </c>
      <c r="O3336" t="s">
        <v>12</v>
      </c>
      <c r="P3336" t="s">
        <v>13</v>
      </c>
      <c r="Q3336" t="s">
        <v>90</v>
      </c>
      <c r="R3336" s="3">
        <f t="shared" si="183"/>
        <v>35</v>
      </c>
      <c r="S3336">
        <v>35000000</v>
      </c>
      <c r="T3336">
        <v>1993</v>
      </c>
      <c r="U3336">
        <v>8</v>
      </c>
      <c r="V3336" s="3">
        <f t="shared" si="184"/>
        <v>-30.503416999999999</v>
      </c>
      <c r="W3336" s="3"/>
    </row>
    <row r="3337" spans="1:23" x14ac:dyDescent="0.3">
      <c r="A3337" t="s">
        <v>9</v>
      </c>
      <c r="B3337" t="s">
        <v>671</v>
      </c>
      <c r="C3337">
        <v>118</v>
      </c>
      <c r="D3337">
        <v>6482195</v>
      </c>
      <c r="E3337" s="3">
        <f t="shared" si="182"/>
        <v>6.4821949999999999</v>
      </c>
      <c r="F3337" t="s">
        <v>1792</v>
      </c>
      <c r="G3337" t="s">
        <v>1796</v>
      </c>
      <c r="H3337" t="s">
        <v>918</v>
      </c>
      <c r="N3337" t="s">
        <v>5133</v>
      </c>
      <c r="O3337" t="s">
        <v>12</v>
      </c>
      <c r="P3337" t="s">
        <v>13</v>
      </c>
      <c r="Q3337" t="s">
        <v>90</v>
      </c>
      <c r="R3337" s="3">
        <f t="shared" si="183"/>
        <v>37</v>
      </c>
      <c r="S3337">
        <v>37000000</v>
      </c>
      <c r="T3337">
        <v>1997</v>
      </c>
      <c r="U3337">
        <v>6.4</v>
      </c>
      <c r="V3337" s="3">
        <f t="shared" si="184"/>
        <v>-30.517804999999999</v>
      </c>
      <c r="W3337" s="3"/>
    </row>
    <row r="3338" spans="1:23" x14ac:dyDescent="0.3">
      <c r="A3338" t="s">
        <v>9</v>
      </c>
      <c r="B3338" t="s">
        <v>240</v>
      </c>
      <c r="C3338">
        <v>93</v>
      </c>
      <c r="D3338">
        <v>59475623</v>
      </c>
      <c r="E3338" s="3">
        <f t="shared" si="182"/>
        <v>59.475622999999999</v>
      </c>
      <c r="F3338" t="s">
        <v>205</v>
      </c>
      <c r="G3338" t="s">
        <v>1787</v>
      </c>
      <c r="H3338" t="s">
        <v>918</v>
      </c>
      <c r="N3338" t="s">
        <v>5134</v>
      </c>
      <c r="O3338" t="s">
        <v>12</v>
      </c>
      <c r="P3338" t="s">
        <v>13</v>
      </c>
      <c r="Q3338" t="s">
        <v>14</v>
      </c>
      <c r="R3338" s="3">
        <f t="shared" si="183"/>
        <v>90</v>
      </c>
      <c r="S3338">
        <v>90000000</v>
      </c>
      <c r="T3338">
        <v>2004</v>
      </c>
      <c r="U3338">
        <v>5.2</v>
      </c>
      <c r="V3338" s="3">
        <f t="shared" si="184"/>
        <v>-30.524377000000001</v>
      </c>
      <c r="W3338" s="3"/>
    </row>
    <row r="3339" spans="1:23" x14ac:dyDescent="0.3">
      <c r="A3339" t="s">
        <v>9</v>
      </c>
      <c r="B3339" t="s">
        <v>56</v>
      </c>
      <c r="C3339">
        <v>127</v>
      </c>
      <c r="D3339">
        <v>4426297</v>
      </c>
      <c r="E3339" s="3">
        <f t="shared" si="182"/>
        <v>4.4262969999999999</v>
      </c>
      <c r="F3339" t="s">
        <v>134</v>
      </c>
      <c r="G3339" t="s">
        <v>356</v>
      </c>
      <c r="H3339" t="s">
        <v>1788</v>
      </c>
      <c r="I3339" t="s">
        <v>1795</v>
      </c>
      <c r="N3339" t="s">
        <v>5135</v>
      </c>
      <c r="O3339" t="s">
        <v>12</v>
      </c>
      <c r="P3339" t="s">
        <v>13</v>
      </c>
      <c r="Q3339" t="s">
        <v>90</v>
      </c>
      <c r="R3339" s="3">
        <f t="shared" si="183"/>
        <v>35</v>
      </c>
      <c r="S3339">
        <v>35000000</v>
      </c>
      <c r="T3339">
        <v>2003</v>
      </c>
      <c r="U3339">
        <v>6.5</v>
      </c>
      <c r="V3339" s="3">
        <f t="shared" si="184"/>
        <v>-30.573703000000002</v>
      </c>
      <c r="W3339" s="3"/>
    </row>
    <row r="3340" spans="1:23" x14ac:dyDescent="0.3">
      <c r="A3340" t="s">
        <v>9</v>
      </c>
      <c r="B3340" t="s">
        <v>122</v>
      </c>
      <c r="C3340">
        <v>88</v>
      </c>
      <c r="D3340">
        <v>119420252</v>
      </c>
      <c r="E3340" s="3">
        <f t="shared" si="182"/>
        <v>119.420252</v>
      </c>
      <c r="F3340" t="s">
        <v>171</v>
      </c>
      <c r="G3340" t="s">
        <v>134</v>
      </c>
      <c r="H3340" t="s">
        <v>1790</v>
      </c>
      <c r="I3340" t="s">
        <v>205</v>
      </c>
      <c r="J3340" t="s">
        <v>1789</v>
      </c>
      <c r="K3340" t="s">
        <v>1786</v>
      </c>
      <c r="L3340" t="s">
        <v>1787</v>
      </c>
      <c r="N3340" t="s">
        <v>5136</v>
      </c>
      <c r="O3340" t="s">
        <v>12</v>
      </c>
      <c r="P3340" t="s">
        <v>13</v>
      </c>
      <c r="Q3340" t="s">
        <v>24</v>
      </c>
      <c r="R3340" s="3">
        <f t="shared" si="183"/>
        <v>150</v>
      </c>
      <c r="S3340">
        <v>150000000</v>
      </c>
      <c r="T3340">
        <v>2009</v>
      </c>
      <c r="U3340">
        <v>5.0999999999999996</v>
      </c>
      <c r="V3340" s="3">
        <f t="shared" si="184"/>
        <v>-30.579747999999995</v>
      </c>
      <c r="W3340" s="3"/>
    </row>
    <row r="3341" spans="1:23" x14ac:dyDescent="0.3">
      <c r="A3341" t="s">
        <v>9</v>
      </c>
      <c r="B3341" t="s">
        <v>38</v>
      </c>
      <c r="C3341">
        <v>128</v>
      </c>
      <c r="D3341">
        <v>39380442</v>
      </c>
      <c r="E3341" s="3">
        <f t="shared" si="182"/>
        <v>39.380442000000002</v>
      </c>
      <c r="F3341" t="s">
        <v>171</v>
      </c>
      <c r="G3341" t="s">
        <v>356</v>
      </c>
      <c r="H3341" t="s">
        <v>918</v>
      </c>
      <c r="N3341" t="s">
        <v>5137</v>
      </c>
      <c r="O3341" t="s">
        <v>12</v>
      </c>
      <c r="P3341" t="s">
        <v>13</v>
      </c>
      <c r="Q3341" t="s">
        <v>90</v>
      </c>
      <c r="R3341" s="3">
        <f t="shared" si="183"/>
        <v>70</v>
      </c>
      <c r="S3341">
        <v>70000000</v>
      </c>
      <c r="T3341">
        <v>2008</v>
      </c>
      <c r="U3341">
        <v>7.1</v>
      </c>
      <c r="V3341" s="3">
        <f t="shared" si="184"/>
        <v>-30.619557999999998</v>
      </c>
      <c r="W3341" s="3"/>
    </row>
    <row r="3342" spans="1:23" x14ac:dyDescent="0.3">
      <c r="A3342" t="s">
        <v>111</v>
      </c>
      <c r="B3342" t="s">
        <v>194</v>
      </c>
      <c r="C3342">
        <v>105</v>
      </c>
      <c r="D3342">
        <v>1304837</v>
      </c>
      <c r="E3342" s="3">
        <f t="shared" si="182"/>
        <v>1.304837</v>
      </c>
      <c r="F3342" t="s">
        <v>356</v>
      </c>
      <c r="G3342" t="s">
        <v>1796</v>
      </c>
      <c r="H3342" t="s">
        <v>918</v>
      </c>
      <c r="N3342" t="s">
        <v>5138</v>
      </c>
      <c r="O3342" t="s">
        <v>12</v>
      </c>
      <c r="P3342" t="s">
        <v>13</v>
      </c>
      <c r="Q3342" t="s">
        <v>90</v>
      </c>
      <c r="R3342" s="3">
        <f t="shared" si="183"/>
        <v>32</v>
      </c>
      <c r="S3342">
        <v>32000000</v>
      </c>
      <c r="T3342">
        <v>2006</v>
      </c>
      <c r="U3342">
        <v>6.1</v>
      </c>
      <c r="V3342" s="3">
        <f t="shared" si="184"/>
        <v>-30.695163000000001</v>
      </c>
      <c r="W3342" s="3"/>
    </row>
    <row r="3343" spans="1:23" x14ac:dyDescent="0.3">
      <c r="A3343" t="s">
        <v>9</v>
      </c>
      <c r="B3343" t="s">
        <v>139</v>
      </c>
      <c r="C3343">
        <v>116</v>
      </c>
      <c r="D3343">
        <v>53215979</v>
      </c>
      <c r="E3343" s="3">
        <f t="shared" si="182"/>
        <v>53.215978999999997</v>
      </c>
      <c r="F3343" t="s">
        <v>171</v>
      </c>
      <c r="G3343" t="s">
        <v>205</v>
      </c>
      <c r="H3343" t="s">
        <v>1792</v>
      </c>
      <c r="I3343" t="s">
        <v>918</v>
      </c>
      <c r="N3343" t="s">
        <v>5139</v>
      </c>
      <c r="O3343" t="s">
        <v>12</v>
      </c>
      <c r="P3343" t="s">
        <v>13</v>
      </c>
      <c r="Q3343" t="s">
        <v>14</v>
      </c>
      <c r="R3343" s="3">
        <f t="shared" si="183"/>
        <v>84</v>
      </c>
      <c r="S3343">
        <v>84000000</v>
      </c>
      <c r="T3343">
        <v>2013</v>
      </c>
      <c r="U3343">
        <v>6.7</v>
      </c>
      <c r="V3343" s="3">
        <f t="shared" si="184"/>
        <v>-30.784021000000003</v>
      </c>
      <c r="W3343" s="3"/>
    </row>
    <row r="3344" spans="1:23" x14ac:dyDescent="0.3">
      <c r="A3344" t="s">
        <v>9</v>
      </c>
      <c r="B3344" t="s">
        <v>439</v>
      </c>
      <c r="C3344">
        <v>87</v>
      </c>
      <c r="D3344">
        <v>29136626</v>
      </c>
      <c r="E3344" s="3">
        <f t="shared" si="182"/>
        <v>29.136626</v>
      </c>
      <c r="F3344" t="s">
        <v>171</v>
      </c>
      <c r="G3344" t="s">
        <v>1786</v>
      </c>
      <c r="H3344" t="s">
        <v>620</v>
      </c>
      <c r="I3344" t="s">
        <v>1787</v>
      </c>
      <c r="J3344" t="s">
        <v>918</v>
      </c>
      <c r="N3344" t="s">
        <v>5140</v>
      </c>
      <c r="O3344" t="s">
        <v>12</v>
      </c>
      <c r="P3344" t="s">
        <v>13</v>
      </c>
      <c r="Q3344" t="s">
        <v>14</v>
      </c>
      <c r="R3344" s="3">
        <f t="shared" si="183"/>
        <v>60</v>
      </c>
      <c r="S3344">
        <v>60000000</v>
      </c>
      <c r="T3344">
        <v>2011</v>
      </c>
      <c r="U3344">
        <v>5.7</v>
      </c>
      <c r="V3344" s="3">
        <f t="shared" si="184"/>
        <v>-30.863374</v>
      </c>
      <c r="W3344" s="3"/>
    </row>
    <row r="3345" spans="1:23" x14ac:dyDescent="0.3">
      <c r="A3345" t="s">
        <v>111</v>
      </c>
      <c r="B3345" t="s">
        <v>237</v>
      </c>
      <c r="C3345">
        <v>80</v>
      </c>
      <c r="D3345">
        <v>84961</v>
      </c>
      <c r="E3345" s="3">
        <f t="shared" si="182"/>
        <v>8.4960999999999995E-2</v>
      </c>
      <c r="F3345" t="s">
        <v>171</v>
      </c>
      <c r="G3345" t="s">
        <v>134</v>
      </c>
      <c r="H3345" t="s">
        <v>1794</v>
      </c>
      <c r="N3345" t="s">
        <v>5141</v>
      </c>
      <c r="O3345" t="s">
        <v>238</v>
      </c>
      <c r="P3345" t="s">
        <v>125</v>
      </c>
      <c r="Q3345" t="s">
        <v>14</v>
      </c>
      <c r="R3345" s="3">
        <f t="shared" si="183"/>
        <v>31</v>
      </c>
      <c r="S3345">
        <v>31000000</v>
      </c>
      <c r="T3345">
        <v>2002</v>
      </c>
      <c r="U3345">
        <v>7.9</v>
      </c>
      <c r="V3345" s="3">
        <f t="shared" si="184"/>
        <v>-30.915039</v>
      </c>
      <c r="W3345" s="3"/>
    </row>
    <row r="3346" spans="1:23" x14ac:dyDescent="0.3">
      <c r="A3346" t="s">
        <v>9</v>
      </c>
      <c r="B3346" t="s">
        <v>54</v>
      </c>
      <c r="C3346">
        <v>124</v>
      </c>
      <c r="D3346">
        <v>89021735</v>
      </c>
      <c r="E3346" s="3">
        <f t="shared" si="182"/>
        <v>89.021735000000007</v>
      </c>
      <c r="F3346" t="s">
        <v>171</v>
      </c>
      <c r="G3346" t="s">
        <v>134</v>
      </c>
      <c r="H3346" t="s">
        <v>1796</v>
      </c>
      <c r="I3346" t="s">
        <v>1787</v>
      </c>
      <c r="N3346" t="s">
        <v>5142</v>
      </c>
      <c r="O3346" t="s">
        <v>12</v>
      </c>
      <c r="P3346" t="s">
        <v>13</v>
      </c>
      <c r="Q3346" t="s">
        <v>14</v>
      </c>
      <c r="R3346" s="3">
        <f t="shared" si="183"/>
        <v>120</v>
      </c>
      <c r="S3346">
        <v>120000000</v>
      </c>
      <c r="T3346">
        <v>2013</v>
      </c>
      <c r="U3346">
        <v>7</v>
      </c>
      <c r="V3346" s="3">
        <f t="shared" si="184"/>
        <v>-30.978264999999993</v>
      </c>
      <c r="W3346" s="3"/>
    </row>
    <row r="3347" spans="1:23" x14ac:dyDescent="0.3">
      <c r="A3347" t="s">
        <v>9</v>
      </c>
      <c r="B3347" t="s">
        <v>459</v>
      </c>
      <c r="C3347">
        <v>131</v>
      </c>
      <c r="D3347">
        <v>25528495</v>
      </c>
      <c r="E3347" s="3">
        <f t="shared" si="182"/>
        <v>25.528494999999999</v>
      </c>
      <c r="F3347" t="s">
        <v>356</v>
      </c>
      <c r="G3347" t="s">
        <v>1798</v>
      </c>
      <c r="H3347" t="s">
        <v>1788</v>
      </c>
      <c r="I3347" t="s">
        <v>1795</v>
      </c>
      <c r="N3347" t="s">
        <v>5143</v>
      </c>
      <c r="O3347" t="s">
        <v>12</v>
      </c>
      <c r="P3347" t="s">
        <v>17</v>
      </c>
      <c r="Q3347" t="s">
        <v>90</v>
      </c>
      <c r="R3347" s="3">
        <f t="shared" si="183"/>
        <v>57</v>
      </c>
      <c r="S3347">
        <v>57000000</v>
      </c>
      <c r="T3347">
        <v>2001</v>
      </c>
      <c r="U3347">
        <v>5.9</v>
      </c>
      <c r="V3347" s="3">
        <f t="shared" si="184"/>
        <v>-31.471505000000001</v>
      </c>
      <c r="W3347" s="3"/>
    </row>
    <row r="3348" spans="1:23" x14ac:dyDescent="0.3">
      <c r="A3348" t="s">
        <v>9</v>
      </c>
      <c r="B3348" t="s">
        <v>558</v>
      </c>
      <c r="C3348">
        <v>75</v>
      </c>
      <c r="D3348">
        <v>15519841</v>
      </c>
      <c r="E3348" s="3">
        <f t="shared" si="182"/>
        <v>15.519841</v>
      </c>
      <c r="F3348" t="s">
        <v>134</v>
      </c>
      <c r="G3348" t="s">
        <v>1790</v>
      </c>
      <c r="H3348" t="s">
        <v>205</v>
      </c>
      <c r="I3348" t="s">
        <v>1789</v>
      </c>
      <c r="J3348" t="s">
        <v>1786</v>
      </c>
      <c r="N3348" t="s">
        <v>5144</v>
      </c>
      <c r="O3348" t="s">
        <v>12</v>
      </c>
      <c r="P3348" t="s">
        <v>13</v>
      </c>
      <c r="Q3348" t="s">
        <v>24</v>
      </c>
      <c r="R3348" s="3">
        <f t="shared" si="183"/>
        <v>47</v>
      </c>
      <c r="S3348">
        <v>47000000</v>
      </c>
      <c r="T3348">
        <v>2006</v>
      </c>
      <c r="U3348">
        <v>4.5</v>
      </c>
      <c r="V3348" s="3">
        <f t="shared" si="184"/>
        <v>-31.480159</v>
      </c>
      <c r="W3348" s="3"/>
    </row>
    <row r="3349" spans="1:23" x14ac:dyDescent="0.3">
      <c r="A3349" t="s">
        <v>9</v>
      </c>
      <c r="B3349" t="s">
        <v>255</v>
      </c>
      <c r="C3349">
        <v>105</v>
      </c>
      <c r="D3349">
        <v>37516013</v>
      </c>
      <c r="E3349" s="3">
        <f t="shared" si="182"/>
        <v>37.516013000000001</v>
      </c>
      <c r="F3349" t="s">
        <v>171</v>
      </c>
      <c r="G3349" t="s">
        <v>1786</v>
      </c>
      <c r="H3349" t="s">
        <v>620</v>
      </c>
      <c r="N3349" t="s">
        <v>5145</v>
      </c>
      <c r="O3349" t="s">
        <v>12</v>
      </c>
      <c r="P3349" t="s">
        <v>13</v>
      </c>
      <c r="Q3349" t="s">
        <v>90</v>
      </c>
      <c r="R3349" s="3">
        <f t="shared" si="183"/>
        <v>69</v>
      </c>
      <c r="S3349">
        <v>69000000</v>
      </c>
      <c r="T3349">
        <v>2012</v>
      </c>
      <c r="U3349">
        <v>5.9</v>
      </c>
      <c r="V3349" s="3">
        <f t="shared" si="184"/>
        <v>-31.483986999999999</v>
      </c>
      <c r="W3349" s="3"/>
    </row>
    <row r="3350" spans="1:23" x14ac:dyDescent="0.3">
      <c r="A3350" t="s">
        <v>9</v>
      </c>
      <c r="B3350" t="s">
        <v>539</v>
      </c>
      <c r="C3350">
        <v>110</v>
      </c>
      <c r="D3350">
        <v>18472363</v>
      </c>
      <c r="E3350" s="3">
        <f t="shared" si="182"/>
        <v>18.472363000000001</v>
      </c>
      <c r="F3350" t="s">
        <v>171</v>
      </c>
      <c r="G3350" t="s">
        <v>134</v>
      </c>
      <c r="H3350" t="s">
        <v>1792</v>
      </c>
      <c r="I3350" t="s">
        <v>918</v>
      </c>
      <c r="N3350" t="s">
        <v>5146</v>
      </c>
      <c r="O3350" t="s">
        <v>12</v>
      </c>
      <c r="P3350" t="s">
        <v>13</v>
      </c>
      <c r="Q3350" t="s">
        <v>14</v>
      </c>
      <c r="R3350" s="3">
        <f t="shared" si="183"/>
        <v>50</v>
      </c>
      <c r="S3350">
        <v>50000000</v>
      </c>
      <c r="T3350">
        <v>2005</v>
      </c>
      <c r="U3350">
        <v>5.8</v>
      </c>
      <c r="V3350" s="3">
        <f t="shared" si="184"/>
        <v>-31.527636999999999</v>
      </c>
      <c r="W3350" s="3"/>
    </row>
    <row r="3351" spans="1:23" x14ac:dyDescent="0.3">
      <c r="A3351" t="s">
        <v>9</v>
      </c>
      <c r="B3351" t="s">
        <v>30</v>
      </c>
      <c r="C3351">
        <v>106</v>
      </c>
      <c r="D3351">
        <v>168368427</v>
      </c>
      <c r="E3351" s="3">
        <f t="shared" si="182"/>
        <v>168.368427</v>
      </c>
      <c r="F3351" t="s">
        <v>171</v>
      </c>
      <c r="G3351" t="s">
        <v>134</v>
      </c>
      <c r="N3351" t="s">
        <v>5147</v>
      </c>
      <c r="O3351" t="s">
        <v>12</v>
      </c>
      <c r="P3351" t="s">
        <v>17</v>
      </c>
      <c r="Q3351" t="s">
        <v>14</v>
      </c>
      <c r="R3351" s="3">
        <f t="shared" si="183"/>
        <v>200</v>
      </c>
      <c r="S3351">
        <v>200000000</v>
      </c>
      <c r="T3351">
        <v>2008</v>
      </c>
      <c r="U3351">
        <v>6.7</v>
      </c>
      <c r="V3351" s="3">
        <f t="shared" si="184"/>
        <v>-31.631573000000003</v>
      </c>
      <c r="W3351" s="3"/>
    </row>
    <row r="3352" spans="1:23" x14ac:dyDescent="0.3">
      <c r="A3352" t="s">
        <v>9</v>
      </c>
      <c r="B3352" t="s">
        <v>102</v>
      </c>
      <c r="C3352">
        <v>127</v>
      </c>
      <c r="D3352">
        <v>38345403</v>
      </c>
      <c r="E3352" s="3">
        <f t="shared" si="182"/>
        <v>38.345402999999997</v>
      </c>
      <c r="F3352" t="s">
        <v>134</v>
      </c>
      <c r="G3352" t="s">
        <v>1789</v>
      </c>
      <c r="H3352" t="s">
        <v>1786</v>
      </c>
      <c r="I3352" t="s">
        <v>1788</v>
      </c>
      <c r="N3352" t="s">
        <v>5148</v>
      </c>
      <c r="O3352" t="s">
        <v>12</v>
      </c>
      <c r="P3352" t="s">
        <v>17</v>
      </c>
      <c r="Q3352" t="s">
        <v>14</v>
      </c>
      <c r="R3352" s="3">
        <f t="shared" si="183"/>
        <v>70</v>
      </c>
      <c r="S3352">
        <v>70000000</v>
      </c>
      <c r="T3352">
        <v>2007</v>
      </c>
      <c r="U3352">
        <v>7.7</v>
      </c>
      <c r="V3352" s="3">
        <f t="shared" si="184"/>
        <v>-31.654597000000003</v>
      </c>
      <c r="W3352" s="3"/>
    </row>
    <row r="3353" spans="1:23" x14ac:dyDescent="0.3">
      <c r="A3353" t="s">
        <v>9</v>
      </c>
      <c r="B3353" t="s">
        <v>251</v>
      </c>
      <c r="C3353">
        <v>121</v>
      </c>
      <c r="D3353">
        <v>33328051</v>
      </c>
      <c r="E3353" s="3">
        <f t="shared" si="182"/>
        <v>33.328051000000002</v>
      </c>
      <c r="F3353" t="s">
        <v>171</v>
      </c>
      <c r="G3353" t="s">
        <v>1792</v>
      </c>
      <c r="H3353" t="s">
        <v>356</v>
      </c>
      <c r="I3353" t="s">
        <v>1796</v>
      </c>
      <c r="J3353" t="s">
        <v>918</v>
      </c>
      <c r="N3353" t="s">
        <v>5149</v>
      </c>
      <c r="O3353" t="s">
        <v>12</v>
      </c>
      <c r="P3353" t="s">
        <v>13</v>
      </c>
      <c r="Q3353" t="s">
        <v>90</v>
      </c>
      <c r="R3353" s="3">
        <f t="shared" si="183"/>
        <v>65</v>
      </c>
      <c r="S3353">
        <v>65000000</v>
      </c>
      <c r="T3353">
        <v>1996</v>
      </c>
      <c r="U3353">
        <v>6.7</v>
      </c>
      <c r="V3353" s="3">
        <f t="shared" si="184"/>
        <v>-31.671948999999998</v>
      </c>
      <c r="W3353" s="3"/>
    </row>
    <row r="3354" spans="1:23" x14ac:dyDescent="0.3">
      <c r="A3354" t="s">
        <v>9</v>
      </c>
      <c r="B3354" t="s">
        <v>253</v>
      </c>
      <c r="C3354">
        <v>114</v>
      </c>
      <c r="D3354">
        <v>58229120</v>
      </c>
      <c r="E3354" s="3">
        <f t="shared" si="182"/>
        <v>58.229120000000002</v>
      </c>
      <c r="F3354" t="s">
        <v>134</v>
      </c>
      <c r="G3354" t="s">
        <v>205</v>
      </c>
      <c r="H3354" t="s">
        <v>356</v>
      </c>
      <c r="I3354" t="s">
        <v>1786</v>
      </c>
      <c r="J3354" t="s">
        <v>1788</v>
      </c>
      <c r="N3354" t="s">
        <v>5150</v>
      </c>
      <c r="O3354" t="s">
        <v>12</v>
      </c>
      <c r="P3354" t="s">
        <v>13</v>
      </c>
      <c r="Q3354" t="s">
        <v>24</v>
      </c>
      <c r="R3354" s="3">
        <f t="shared" si="183"/>
        <v>90</v>
      </c>
      <c r="S3354">
        <v>90000000</v>
      </c>
      <c r="T3354">
        <v>2013</v>
      </c>
      <c r="U3354">
        <v>7.3</v>
      </c>
      <c r="V3354" s="3">
        <f t="shared" si="184"/>
        <v>-31.770879999999998</v>
      </c>
      <c r="W3354" s="3"/>
    </row>
    <row r="3355" spans="1:23" x14ac:dyDescent="0.3">
      <c r="A3355" t="s">
        <v>9</v>
      </c>
      <c r="B3355" t="s">
        <v>101</v>
      </c>
      <c r="C3355">
        <v>162</v>
      </c>
      <c r="D3355">
        <v>33048353</v>
      </c>
      <c r="E3355" s="3">
        <f t="shared" si="182"/>
        <v>33.048352999999999</v>
      </c>
      <c r="F3355" t="s">
        <v>1792</v>
      </c>
      <c r="G3355" t="s">
        <v>356</v>
      </c>
      <c r="H3355" t="s">
        <v>1794</v>
      </c>
      <c r="I3355" t="s">
        <v>1796</v>
      </c>
      <c r="J3355" t="s">
        <v>918</v>
      </c>
      <c r="N3355" t="s">
        <v>5151</v>
      </c>
      <c r="O3355" t="s">
        <v>12</v>
      </c>
      <c r="P3355" t="s">
        <v>13</v>
      </c>
      <c r="Q3355" t="s">
        <v>90</v>
      </c>
      <c r="R3355" s="3">
        <f t="shared" si="183"/>
        <v>65</v>
      </c>
      <c r="S3355">
        <v>65000000</v>
      </c>
      <c r="T3355">
        <v>2007</v>
      </c>
      <c r="U3355">
        <v>7.7</v>
      </c>
      <c r="V3355" s="3">
        <f t="shared" si="184"/>
        <v>-31.951647000000001</v>
      </c>
      <c r="W3355" s="3"/>
    </row>
    <row r="3356" spans="1:23" x14ac:dyDescent="0.3">
      <c r="A3356" t="s">
        <v>9</v>
      </c>
      <c r="B3356" t="s">
        <v>358</v>
      </c>
      <c r="C3356">
        <v>113</v>
      </c>
      <c r="D3356">
        <v>28031250</v>
      </c>
      <c r="E3356" s="3">
        <f t="shared" si="182"/>
        <v>28.03125</v>
      </c>
      <c r="F3356" t="s">
        <v>171</v>
      </c>
      <c r="G3356" t="s">
        <v>134</v>
      </c>
      <c r="H3356" t="s">
        <v>620</v>
      </c>
      <c r="I3356" t="s">
        <v>1787</v>
      </c>
      <c r="N3356" t="s">
        <v>5152</v>
      </c>
      <c r="O3356" t="s">
        <v>12</v>
      </c>
      <c r="P3356" t="s">
        <v>17</v>
      </c>
      <c r="Q3356" t="s">
        <v>90</v>
      </c>
      <c r="R3356" s="3">
        <f t="shared" si="183"/>
        <v>60</v>
      </c>
      <c r="S3356">
        <v>60000000</v>
      </c>
      <c r="T3356">
        <v>2005</v>
      </c>
      <c r="U3356">
        <v>5.2</v>
      </c>
      <c r="V3356" s="3">
        <f t="shared" si="184"/>
        <v>-31.96875</v>
      </c>
      <c r="W3356" s="3"/>
    </row>
    <row r="3357" spans="1:23" x14ac:dyDescent="0.3">
      <c r="A3357" t="s">
        <v>9</v>
      </c>
      <c r="B3357" t="s">
        <v>666</v>
      </c>
      <c r="C3357">
        <v>122</v>
      </c>
      <c r="D3357">
        <v>6594136</v>
      </c>
      <c r="E3357" s="3">
        <f t="shared" si="182"/>
        <v>6.5941359999999998</v>
      </c>
      <c r="F3357" t="s">
        <v>171</v>
      </c>
      <c r="G3357" t="s">
        <v>1793</v>
      </c>
      <c r="H3357" t="s">
        <v>356</v>
      </c>
      <c r="N3357" t="s">
        <v>5153</v>
      </c>
      <c r="O3357" t="s">
        <v>238</v>
      </c>
      <c r="P3357" t="s">
        <v>397</v>
      </c>
      <c r="Q3357" t="s">
        <v>14</v>
      </c>
      <c r="R3357" s="3">
        <f t="shared" si="183"/>
        <v>38.6</v>
      </c>
      <c r="S3357">
        <v>38600000</v>
      </c>
      <c r="T3357">
        <v>2013</v>
      </c>
      <c r="U3357">
        <v>6.5</v>
      </c>
      <c r="V3357" s="3">
        <f t="shared" si="184"/>
        <v>-32.005864000000003</v>
      </c>
      <c r="W3357" s="3"/>
    </row>
    <row r="3358" spans="1:23" x14ac:dyDescent="0.3">
      <c r="A3358" t="s">
        <v>9</v>
      </c>
      <c r="B3358" t="s">
        <v>276</v>
      </c>
      <c r="C3358">
        <v>136</v>
      </c>
      <c r="D3358">
        <v>37901509</v>
      </c>
      <c r="E3358" s="3">
        <f t="shared" si="182"/>
        <v>37.901508999999997</v>
      </c>
      <c r="F3358" t="s">
        <v>134</v>
      </c>
      <c r="G3358" t="s">
        <v>1793</v>
      </c>
      <c r="H3358" t="s">
        <v>356</v>
      </c>
      <c r="I3358" t="s">
        <v>1794</v>
      </c>
      <c r="J3358" t="s">
        <v>1795</v>
      </c>
      <c r="N3358" t="s">
        <v>5154</v>
      </c>
      <c r="O3358" t="s">
        <v>12</v>
      </c>
      <c r="P3358" t="s">
        <v>13</v>
      </c>
      <c r="Q3358" t="s">
        <v>14</v>
      </c>
      <c r="R3358" s="3">
        <f t="shared" si="183"/>
        <v>70</v>
      </c>
      <c r="S3358">
        <v>70000000</v>
      </c>
      <c r="T3358">
        <v>1997</v>
      </c>
      <c r="U3358">
        <v>7</v>
      </c>
      <c r="V3358" s="3">
        <f t="shared" si="184"/>
        <v>-32.098491000000003</v>
      </c>
      <c r="W3358" s="3"/>
    </row>
    <row r="3359" spans="1:23" x14ac:dyDescent="0.3">
      <c r="A3359" t="s">
        <v>9</v>
      </c>
      <c r="B3359" t="s">
        <v>484</v>
      </c>
      <c r="C3359">
        <v>123</v>
      </c>
      <c r="D3359">
        <v>25900000</v>
      </c>
      <c r="E3359" s="3">
        <f t="shared" si="182"/>
        <v>25.9</v>
      </c>
      <c r="F3359" t="s">
        <v>1792</v>
      </c>
      <c r="G3359" t="s">
        <v>356</v>
      </c>
      <c r="H3359" t="s">
        <v>1798</v>
      </c>
      <c r="N3359" t="s">
        <v>5155</v>
      </c>
      <c r="O3359" t="s">
        <v>12</v>
      </c>
      <c r="P3359" t="s">
        <v>13</v>
      </c>
      <c r="Q3359" t="s">
        <v>90</v>
      </c>
      <c r="R3359" s="3">
        <f t="shared" si="183"/>
        <v>58</v>
      </c>
      <c r="S3359">
        <v>58000000</v>
      </c>
      <c r="T3359">
        <v>1984</v>
      </c>
      <c r="U3359">
        <v>6.5</v>
      </c>
      <c r="V3359" s="3">
        <f t="shared" si="184"/>
        <v>-32.1</v>
      </c>
      <c r="W3359" s="3"/>
    </row>
    <row r="3360" spans="1:23" x14ac:dyDescent="0.3">
      <c r="A3360" t="s">
        <v>9</v>
      </c>
      <c r="B3360" t="s">
        <v>304</v>
      </c>
      <c r="C3360">
        <v>172</v>
      </c>
      <c r="D3360">
        <v>22843047</v>
      </c>
      <c r="E3360" s="3">
        <f t="shared" si="182"/>
        <v>22.843046999999999</v>
      </c>
      <c r="F3360" t="s">
        <v>356</v>
      </c>
      <c r="G3360" t="s">
        <v>1794</v>
      </c>
      <c r="H3360" t="s">
        <v>620</v>
      </c>
      <c r="N3360" t="s">
        <v>5156</v>
      </c>
      <c r="O3360" t="s">
        <v>12</v>
      </c>
      <c r="P3360" t="s">
        <v>13</v>
      </c>
      <c r="Q3360" t="s">
        <v>90</v>
      </c>
      <c r="R3360" s="3">
        <f t="shared" si="183"/>
        <v>55</v>
      </c>
      <c r="S3360">
        <v>55000000</v>
      </c>
      <c r="T3360">
        <v>1998</v>
      </c>
      <c r="U3360">
        <v>5.9</v>
      </c>
      <c r="V3360" s="3">
        <f t="shared" si="184"/>
        <v>-32.156953000000001</v>
      </c>
      <c r="W3360" s="3"/>
    </row>
    <row r="3361" spans="1:23" x14ac:dyDescent="0.3">
      <c r="A3361" t="s">
        <v>9</v>
      </c>
      <c r="B3361" t="s">
        <v>367</v>
      </c>
      <c r="C3361">
        <v>106</v>
      </c>
      <c r="D3361">
        <v>37760080</v>
      </c>
      <c r="E3361" s="3">
        <f t="shared" si="182"/>
        <v>37.760080000000002</v>
      </c>
      <c r="F3361" t="s">
        <v>171</v>
      </c>
      <c r="G3361" t="s">
        <v>134</v>
      </c>
      <c r="H3361" t="s">
        <v>1796</v>
      </c>
      <c r="I3361" t="s">
        <v>1787</v>
      </c>
      <c r="J3361" t="s">
        <v>918</v>
      </c>
      <c r="N3361" t="s">
        <v>5157</v>
      </c>
      <c r="O3361" t="s">
        <v>12</v>
      </c>
      <c r="P3361" t="s">
        <v>13</v>
      </c>
      <c r="Q3361" t="s">
        <v>24</v>
      </c>
      <c r="R3361" s="3">
        <f t="shared" si="183"/>
        <v>70</v>
      </c>
      <c r="S3361">
        <v>70000000</v>
      </c>
      <c r="T3361">
        <v>2004</v>
      </c>
      <c r="U3361">
        <v>6.1</v>
      </c>
      <c r="V3361" s="3">
        <f t="shared" si="184"/>
        <v>-32.239919999999998</v>
      </c>
      <c r="W3361" s="3"/>
    </row>
    <row r="3362" spans="1:23" x14ac:dyDescent="0.3">
      <c r="A3362" t="s">
        <v>9</v>
      </c>
      <c r="B3362" t="s">
        <v>47</v>
      </c>
      <c r="C3362">
        <v>106</v>
      </c>
      <c r="D3362">
        <v>37754208</v>
      </c>
      <c r="E3362" s="3">
        <f t="shared" si="182"/>
        <v>37.754207999999998</v>
      </c>
      <c r="F3362" t="s">
        <v>171</v>
      </c>
      <c r="G3362" t="s">
        <v>205</v>
      </c>
      <c r="H3362" t="s">
        <v>1787</v>
      </c>
      <c r="N3362" t="s">
        <v>5158</v>
      </c>
      <c r="O3362" t="s">
        <v>12</v>
      </c>
      <c r="P3362" t="s">
        <v>13</v>
      </c>
      <c r="Q3362" t="s">
        <v>14</v>
      </c>
      <c r="R3362" s="3">
        <f t="shared" si="183"/>
        <v>70</v>
      </c>
      <c r="S3362">
        <v>70000000</v>
      </c>
      <c r="T3362">
        <v>1996</v>
      </c>
      <c r="U3362">
        <v>6.3</v>
      </c>
      <c r="V3362" s="3">
        <f t="shared" si="184"/>
        <v>-32.245792000000002</v>
      </c>
      <c r="W3362" s="3"/>
    </row>
    <row r="3363" spans="1:23" x14ac:dyDescent="0.3">
      <c r="A3363" t="s">
        <v>9</v>
      </c>
      <c r="B3363" t="s">
        <v>309</v>
      </c>
      <c r="C3363">
        <v>123</v>
      </c>
      <c r="D3363">
        <v>7689458</v>
      </c>
      <c r="E3363" s="3">
        <f t="shared" si="182"/>
        <v>7.6894580000000001</v>
      </c>
      <c r="F3363" t="s">
        <v>134</v>
      </c>
      <c r="G3363" t="s">
        <v>1786</v>
      </c>
      <c r="H3363" t="s">
        <v>1796</v>
      </c>
      <c r="N3363" t="s">
        <v>5159</v>
      </c>
      <c r="O3363" t="s">
        <v>12</v>
      </c>
      <c r="P3363" t="s">
        <v>17</v>
      </c>
      <c r="Q3363" t="s">
        <v>14</v>
      </c>
      <c r="R3363" s="3">
        <f t="shared" si="183"/>
        <v>40</v>
      </c>
      <c r="S3363">
        <v>40000000</v>
      </c>
      <c r="T3363">
        <v>2009</v>
      </c>
      <c r="U3363">
        <v>6.8</v>
      </c>
      <c r="V3363" s="3">
        <f t="shared" si="184"/>
        <v>-32.310541999999998</v>
      </c>
      <c r="W3363" s="3"/>
    </row>
    <row r="3364" spans="1:23" x14ac:dyDescent="0.3">
      <c r="A3364" t="s">
        <v>9</v>
      </c>
      <c r="B3364" t="s">
        <v>226</v>
      </c>
      <c r="C3364">
        <v>103</v>
      </c>
      <c r="D3364">
        <v>67631157</v>
      </c>
      <c r="E3364" s="3">
        <f t="shared" si="182"/>
        <v>67.631157000000002</v>
      </c>
      <c r="F3364" t="s">
        <v>171</v>
      </c>
      <c r="G3364" t="s">
        <v>1788</v>
      </c>
      <c r="H3364" t="s">
        <v>918</v>
      </c>
      <c r="N3364" t="s">
        <v>5160</v>
      </c>
      <c r="O3364" t="s">
        <v>12</v>
      </c>
      <c r="P3364" t="s">
        <v>13</v>
      </c>
      <c r="Q3364" t="s">
        <v>14</v>
      </c>
      <c r="R3364" s="3">
        <f t="shared" si="183"/>
        <v>100</v>
      </c>
      <c r="S3364">
        <v>100000000</v>
      </c>
      <c r="T3364">
        <v>2010</v>
      </c>
      <c r="U3364">
        <v>6</v>
      </c>
      <c r="V3364" s="3">
        <f t="shared" si="184"/>
        <v>-32.368842999999998</v>
      </c>
      <c r="W3364" s="3"/>
    </row>
    <row r="3365" spans="1:23" x14ac:dyDescent="0.3">
      <c r="A3365" t="s">
        <v>9</v>
      </c>
      <c r="B3365" t="s">
        <v>390</v>
      </c>
      <c r="C3365">
        <v>135</v>
      </c>
      <c r="D3365">
        <v>32598931</v>
      </c>
      <c r="E3365" s="3">
        <f t="shared" si="182"/>
        <v>32.598931</v>
      </c>
      <c r="F3365" t="s">
        <v>171</v>
      </c>
      <c r="G3365" t="s">
        <v>356</v>
      </c>
      <c r="H3365" t="s">
        <v>918</v>
      </c>
      <c r="N3365" t="s">
        <v>5161</v>
      </c>
      <c r="O3365" t="s">
        <v>12</v>
      </c>
      <c r="P3365" t="s">
        <v>13</v>
      </c>
      <c r="Q3365" t="s">
        <v>90</v>
      </c>
      <c r="R3365" s="3">
        <f t="shared" si="183"/>
        <v>65</v>
      </c>
      <c r="S3365">
        <v>65000000</v>
      </c>
      <c r="T3365">
        <v>2000</v>
      </c>
      <c r="U3365">
        <v>6.2</v>
      </c>
      <c r="V3365" s="3">
        <f t="shared" si="184"/>
        <v>-32.401069</v>
      </c>
      <c r="W3365" s="3"/>
    </row>
    <row r="3366" spans="1:23" x14ac:dyDescent="0.3">
      <c r="A3366" t="s">
        <v>9</v>
      </c>
      <c r="B3366" t="s">
        <v>119</v>
      </c>
      <c r="C3366">
        <v>122</v>
      </c>
      <c r="D3366">
        <v>22362500</v>
      </c>
      <c r="E3366" s="3">
        <f t="shared" si="182"/>
        <v>22.362500000000001</v>
      </c>
      <c r="F3366" t="s">
        <v>205</v>
      </c>
      <c r="G3366" t="s">
        <v>356</v>
      </c>
      <c r="N3366" t="s">
        <v>5162</v>
      </c>
      <c r="O3366" t="s">
        <v>12</v>
      </c>
      <c r="P3366" t="s">
        <v>13</v>
      </c>
      <c r="Q3366" t="s">
        <v>14</v>
      </c>
      <c r="R3366" s="3">
        <f t="shared" si="183"/>
        <v>55</v>
      </c>
      <c r="S3366">
        <v>55000000</v>
      </c>
      <c r="T3366">
        <v>1999</v>
      </c>
      <c r="U3366">
        <v>6.1</v>
      </c>
      <c r="V3366" s="3">
        <f t="shared" si="184"/>
        <v>-32.637500000000003</v>
      </c>
      <c r="W3366" s="3"/>
    </row>
    <row r="3367" spans="1:23" x14ac:dyDescent="0.3">
      <c r="A3367" t="s">
        <v>9</v>
      </c>
      <c r="B3367" t="s">
        <v>372</v>
      </c>
      <c r="C3367">
        <v>105</v>
      </c>
      <c r="D3367">
        <v>35324232</v>
      </c>
      <c r="E3367" s="3">
        <f t="shared" si="182"/>
        <v>35.324232000000002</v>
      </c>
      <c r="F3367" t="s">
        <v>171</v>
      </c>
      <c r="G3367" t="s">
        <v>205</v>
      </c>
      <c r="H3367" t="s">
        <v>1792</v>
      </c>
      <c r="I3367" t="s">
        <v>356</v>
      </c>
      <c r="J3367" t="s">
        <v>918</v>
      </c>
      <c r="N3367" t="s">
        <v>5163</v>
      </c>
      <c r="O3367" t="s">
        <v>12</v>
      </c>
      <c r="P3367" t="s">
        <v>13</v>
      </c>
      <c r="Q3367" t="s">
        <v>90</v>
      </c>
      <c r="R3367" s="3">
        <f t="shared" si="183"/>
        <v>68</v>
      </c>
      <c r="S3367">
        <v>68000000</v>
      </c>
      <c r="T3367">
        <v>1995</v>
      </c>
      <c r="U3367">
        <v>5.6</v>
      </c>
      <c r="V3367" s="3">
        <f t="shared" si="184"/>
        <v>-32.675767999999998</v>
      </c>
      <c r="W3367" s="3"/>
    </row>
    <row r="3368" spans="1:23" x14ac:dyDescent="0.3">
      <c r="A3368" t="s">
        <v>9</v>
      </c>
      <c r="B3368" t="s">
        <v>126</v>
      </c>
      <c r="C3368">
        <v>136</v>
      </c>
      <c r="D3368">
        <v>67286731</v>
      </c>
      <c r="E3368" s="3">
        <f t="shared" si="182"/>
        <v>67.286731000000003</v>
      </c>
      <c r="F3368" t="s">
        <v>171</v>
      </c>
      <c r="G3368" t="s">
        <v>134</v>
      </c>
      <c r="H3368" t="s">
        <v>1304</v>
      </c>
      <c r="N3368" t="s">
        <v>5164</v>
      </c>
      <c r="O3368" t="s">
        <v>12</v>
      </c>
      <c r="P3368" t="s">
        <v>13</v>
      </c>
      <c r="Q3368" t="s">
        <v>14</v>
      </c>
      <c r="R3368" s="3">
        <f t="shared" si="183"/>
        <v>100</v>
      </c>
      <c r="S3368">
        <v>100000000</v>
      </c>
      <c r="T3368">
        <v>2004</v>
      </c>
      <c r="U3368">
        <v>6.7</v>
      </c>
      <c r="V3368" s="3">
        <f t="shared" si="184"/>
        <v>-32.713268999999997</v>
      </c>
      <c r="W3368" s="3"/>
    </row>
    <row r="3369" spans="1:23" x14ac:dyDescent="0.3">
      <c r="A3369" t="s">
        <v>9</v>
      </c>
      <c r="B3369" t="s">
        <v>34</v>
      </c>
      <c r="C3369">
        <v>74</v>
      </c>
      <c r="D3369">
        <v>7262288</v>
      </c>
      <c r="E3369" s="3">
        <f t="shared" si="182"/>
        <v>7.2622879999999999</v>
      </c>
      <c r="F3369" t="s">
        <v>205</v>
      </c>
      <c r="G3369" t="s">
        <v>1792</v>
      </c>
      <c r="H3369" t="s">
        <v>918</v>
      </c>
      <c r="N3369" t="s">
        <v>5165</v>
      </c>
      <c r="O3369" t="s">
        <v>12</v>
      </c>
      <c r="P3369" t="s">
        <v>13</v>
      </c>
      <c r="Q3369" t="s">
        <v>14</v>
      </c>
      <c r="R3369" s="3">
        <f t="shared" si="183"/>
        <v>40</v>
      </c>
      <c r="S3369">
        <v>40000000</v>
      </c>
      <c r="T3369">
        <v>2002</v>
      </c>
      <c r="U3369">
        <v>6.5</v>
      </c>
      <c r="V3369" s="3">
        <f t="shared" si="184"/>
        <v>-32.737712000000002</v>
      </c>
      <c r="W3369" s="3"/>
    </row>
    <row r="3370" spans="1:23" x14ac:dyDescent="0.3">
      <c r="A3370" t="s">
        <v>9</v>
      </c>
      <c r="B3370" t="s">
        <v>720</v>
      </c>
      <c r="C3370">
        <v>121</v>
      </c>
      <c r="D3370">
        <v>2221994</v>
      </c>
      <c r="E3370" s="3">
        <f t="shared" si="182"/>
        <v>2.221994</v>
      </c>
      <c r="F3370" t="s">
        <v>171</v>
      </c>
      <c r="G3370" t="s">
        <v>356</v>
      </c>
      <c r="H3370" t="s">
        <v>1787</v>
      </c>
      <c r="I3370" t="s">
        <v>918</v>
      </c>
      <c r="N3370" t="s">
        <v>5166</v>
      </c>
      <c r="O3370" t="s">
        <v>12</v>
      </c>
      <c r="P3370" t="s">
        <v>721</v>
      </c>
      <c r="Q3370" t="s">
        <v>90</v>
      </c>
      <c r="R3370" s="3">
        <f t="shared" si="183"/>
        <v>35</v>
      </c>
      <c r="S3370">
        <v>35000000</v>
      </c>
      <c r="T3370">
        <v>1997</v>
      </c>
      <c r="U3370">
        <v>6.4</v>
      </c>
      <c r="V3370" s="3">
        <f t="shared" si="184"/>
        <v>-32.778005999999998</v>
      </c>
      <c r="W3370" s="3"/>
    </row>
    <row r="3371" spans="1:23" x14ac:dyDescent="0.3">
      <c r="A3371" t="s">
        <v>9</v>
      </c>
      <c r="B3371" t="s">
        <v>426</v>
      </c>
      <c r="C3371">
        <v>105</v>
      </c>
      <c r="D3371">
        <v>99462</v>
      </c>
      <c r="E3371" s="3">
        <f t="shared" si="182"/>
        <v>9.9461999999999995E-2</v>
      </c>
      <c r="F3371" t="s">
        <v>171</v>
      </c>
      <c r="G3371" t="s">
        <v>134</v>
      </c>
      <c r="H3371" t="s">
        <v>356</v>
      </c>
      <c r="I3371" t="s">
        <v>1789</v>
      </c>
      <c r="N3371" t="s">
        <v>5167</v>
      </c>
      <c r="O3371" t="s">
        <v>12</v>
      </c>
      <c r="P3371" t="s">
        <v>184</v>
      </c>
      <c r="Q3371" t="s">
        <v>24</v>
      </c>
      <c r="R3371" s="3">
        <f t="shared" si="183"/>
        <v>33</v>
      </c>
      <c r="S3371">
        <v>33000000</v>
      </c>
      <c r="T3371">
        <v>2013</v>
      </c>
      <c r="U3371">
        <v>7.1</v>
      </c>
      <c r="V3371" s="3">
        <f t="shared" si="184"/>
        <v>-32.900537999999997</v>
      </c>
      <c r="W3371" s="3"/>
    </row>
    <row r="3372" spans="1:23" x14ac:dyDescent="0.3">
      <c r="A3372" t="s">
        <v>9</v>
      </c>
      <c r="B3372" t="s">
        <v>258</v>
      </c>
      <c r="C3372">
        <v>133</v>
      </c>
      <c r="D3372">
        <v>31054924</v>
      </c>
      <c r="E3372" s="3">
        <f t="shared" si="182"/>
        <v>31.054924</v>
      </c>
      <c r="F3372" t="s">
        <v>356</v>
      </c>
      <c r="G3372" t="s">
        <v>1796</v>
      </c>
      <c r="H3372" t="s">
        <v>1788</v>
      </c>
      <c r="N3372" t="s">
        <v>5168</v>
      </c>
      <c r="O3372" t="s">
        <v>12</v>
      </c>
      <c r="P3372" t="s">
        <v>13</v>
      </c>
      <c r="Q3372" t="s">
        <v>90</v>
      </c>
      <c r="R3372" s="3">
        <f t="shared" si="183"/>
        <v>64</v>
      </c>
      <c r="S3372">
        <v>64000000</v>
      </c>
      <c r="T3372">
        <v>1999</v>
      </c>
      <c r="U3372">
        <v>5.0999999999999996</v>
      </c>
      <c r="V3372" s="3">
        <f t="shared" si="184"/>
        <v>-32.945076</v>
      </c>
      <c r="W3372" s="3"/>
    </row>
    <row r="3373" spans="1:23" x14ac:dyDescent="0.3">
      <c r="A3373" t="s">
        <v>9</v>
      </c>
      <c r="B3373" t="s">
        <v>796</v>
      </c>
      <c r="C3373">
        <v>107</v>
      </c>
      <c r="D3373">
        <v>12026670</v>
      </c>
      <c r="E3373" s="3">
        <f t="shared" si="182"/>
        <v>12.026669999999999</v>
      </c>
      <c r="F3373" t="s">
        <v>171</v>
      </c>
      <c r="G3373" t="s">
        <v>1792</v>
      </c>
      <c r="H3373" t="s">
        <v>918</v>
      </c>
      <c r="N3373" t="s">
        <v>5169</v>
      </c>
      <c r="O3373" t="s">
        <v>12</v>
      </c>
      <c r="P3373" t="s">
        <v>13</v>
      </c>
      <c r="Q3373" t="s">
        <v>90</v>
      </c>
      <c r="R3373" s="3">
        <f t="shared" si="183"/>
        <v>45</v>
      </c>
      <c r="S3373">
        <v>45000000</v>
      </c>
      <c r="T3373">
        <v>2013</v>
      </c>
      <c r="U3373">
        <v>6.4</v>
      </c>
      <c r="V3373" s="3">
        <f t="shared" si="184"/>
        <v>-32.973330000000004</v>
      </c>
      <c r="W3373" s="3"/>
    </row>
    <row r="3374" spans="1:23" x14ac:dyDescent="0.3">
      <c r="A3374" t="s">
        <v>9</v>
      </c>
      <c r="B3374" t="s">
        <v>532</v>
      </c>
      <c r="C3374">
        <v>95</v>
      </c>
      <c r="D3374">
        <v>2954405</v>
      </c>
      <c r="E3374" s="3">
        <f t="shared" si="182"/>
        <v>2.9544049999999999</v>
      </c>
      <c r="F3374" t="s">
        <v>1793</v>
      </c>
      <c r="G3374" t="s">
        <v>205</v>
      </c>
      <c r="H3374" t="s">
        <v>1788</v>
      </c>
      <c r="N3374" t="s">
        <v>5170</v>
      </c>
      <c r="O3374" t="s">
        <v>12</v>
      </c>
      <c r="P3374" t="s">
        <v>13</v>
      </c>
      <c r="Q3374" t="s">
        <v>90</v>
      </c>
      <c r="R3374" s="3">
        <f t="shared" si="183"/>
        <v>36</v>
      </c>
      <c r="S3374">
        <v>36000000</v>
      </c>
      <c r="T3374">
        <v>2000</v>
      </c>
      <c r="U3374">
        <v>5.3</v>
      </c>
      <c r="V3374" s="3">
        <f t="shared" si="184"/>
        <v>-33.045594999999999</v>
      </c>
      <c r="W3374" s="3"/>
    </row>
    <row r="3375" spans="1:23" x14ac:dyDescent="0.3">
      <c r="A3375" t="s">
        <v>9</v>
      </c>
      <c r="B3375" t="s">
        <v>457</v>
      </c>
      <c r="C3375">
        <v>116</v>
      </c>
      <c r="D3375">
        <v>36931089</v>
      </c>
      <c r="E3375" s="3">
        <f t="shared" si="182"/>
        <v>36.931089</v>
      </c>
      <c r="F3375" t="s">
        <v>205</v>
      </c>
      <c r="N3375" t="s">
        <v>5171</v>
      </c>
      <c r="O3375" t="s">
        <v>12</v>
      </c>
      <c r="P3375" t="s">
        <v>13</v>
      </c>
      <c r="Q3375" t="s">
        <v>90</v>
      </c>
      <c r="R3375" s="3">
        <f t="shared" si="183"/>
        <v>70</v>
      </c>
      <c r="S3375">
        <v>70000000</v>
      </c>
      <c r="T3375">
        <v>2012</v>
      </c>
      <c r="U3375">
        <v>5.6</v>
      </c>
      <c r="V3375" s="3">
        <f t="shared" si="184"/>
        <v>-33.068911</v>
      </c>
      <c r="W3375" s="3"/>
    </row>
    <row r="3376" spans="1:23" x14ac:dyDescent="0.3">
      <c r="A3376" t="s">
        <v>9</v>
      </c>
      <c r="B3376" t="s">
        <v>468</v>
      </c>
      <c r="C3376">
        <v>110</v>
      </c>
      <c r="D3376">
        <v>5881504</v>
      </c>
      <c r="E3376" s="3">
        <f t="shared" si="182"/>
        <v>5.8815039999999996</v>
      </c>
      <c r="F3376" t="s">
        <v>1793</v>
      </c>
      <c r="G3376" t="s">
        <v>356</v>
      </c>
      <c r="H3376" t="s">
        <v>1788</v>
      </c>
      <c r="I3376" t="s">
        <v>1797</v>
      </c>
      <c r="N3376" t="s">
        <v>5172</v>
      </c>
      <c r="O3376" t="s">
        <v>12</v>
      </c>
      <c r="P3376" t="s">
        <v>13</v>
      </c>
      <c r="Q3376" t="s">
        <v>14</v>
      </c>
      <c r="R3376" s="3">
        <f t="shared" si="183"/>
        <v>39</v>
      </c>
      <c r="S3376">
        <v>39000000</v>
      </c>
      <c r="T3376">
        <v>2004</v>
      </c>
      <c r="U3376">
        <v>5.3</v>
      </c>
      <c r="V3376" s="3">
        <f t="shared" si="184"/>
        <v>-33.118496</v>
      </c>
      <c r="W3376" s="3"/>
    </row>
    <row r="3377" spans="1:23" x14ac:dyDescent="0.3">
      <c r="A3377" t="s">
        <v>9</v>
      </c>
      <c r="B3377" t="s">
        <v>543</v>
      </c>
      <c r="C3377">
        <v>99</v>
      </c>
      <c r="D3377">
        <v>16671505</v>
      </c>
      <c r="E3377" s="3">
        <f t="shared" si="182"/>
        <v>16.671505</v>
      </c>
      <c r="F3377" t="s">
        <v>134</v>
      </c>
      <c r="G3377" t="s">
        <v>205</v>
      </c>
      <c r="H3377" t="s">
        <v>1792</v>
      </c>
      <c r="I3377" t="s">
        <v>356</v>
      </c>
      <c r="J3377" t="s">
        <v>1789</v>
      </c>
      <c r="N3377" t="s">
        <v>5173</v>
      </c>
      <c r="O3377" t="s">
        <v>12</v>
      </c>
      <c r="P3377" t="s">
        <v>13</v>
      </c>
      <c r="Q3377" t="s">
        <v>24</v>
      </c>
      <c r="R3377" s="3">
        <f t="shared" si="183"/>
        <v>50</v>
      </c>
      <c r="S3377">
        <v>50000000</v>
      </c>
      <c r="T3377">
        <v>1994</v>
      </c>
      <c r="U3377">
        <v>5.9</v>
      </c>
      <c r="V3377" s="3">
        <f t="shared" si="184"/>
        <v>-33.328495000000004</v>
      </c>
      <c r="W3377" s="3"/>
    </row>
    <row r="3378" spans="1:23" x14ac:dyDescent="0.3">
      <c r="A3378" t="s">
        <v>9</v>
      </c>
      <c r="B3378" t="s">
        <v>269</v>
      </c>
      <c r="C3378">
        <v>130</v>
      </c>
      <c r="D3378">
        <v>26616590</v>
      </c>
      <c r="E3378" s="3">
        <f t="shared" si="182"/>
        <v>26.616589999999999</v>
      </c>
      <c r="F3378" t="s">
        <v>620</v>
      </c>
      <c r="G3378" t="s">
        <v>1787</v>
      </c>
      <c r="H3378" t="s">
        <v>918</v>
      </c>
      <c r="N3378" t="s">
        <v>5174</v>
      </c>
      <c r="O3378" t="s">
        <v>12</v>
      </c>
      <c r="P3378" t="s">
        <v>17</v>
      </c>
      <c r="Q3378" t="s">
        <v>90</v>
      </c>
      <c r="R3378" s="3">
        <f t="shared" si="183"/>
        <v>60</v>
      </c>
      <c r="S3378">
        <v>60000000</v>
      </c>
      <c r="T3378">
        <v>1997</v>
      </c>
      <c r="U3378">
        <v>6.7</v>
      </c>
      <c r="V3378" s="3">
        <f t="shared" si="184"/>
        <v>-33.383409999999998</v>
      </c>
      <c r="W3378" s="3"/>
    </row>
    <row r="3379" spans="1:23" x14ac:dyDescent="0.3">
      <c r="A3379" t="s">
        <v>9</v>
      </c>
      <c r="B3379" t="s">
        <v>133</v>
      </c>
      <c r="C3379">
        <v>92</v>
      </c>
      <c r="D3379">
        <v>111505642</v>
      </c>
      <c r="E3379" s="3">
        <f t="shared" si="182"/>
        <v>111.50564199999999</v>
      </c>
      <c r="F3379" t="s">
        <v>134</v>
      </c>
      <c r="G3379" t="s">
        <v>1790</v>
      </c>
      <c r="H3379" t="s">
        <v>205</v>
      </c>
      <c r="I3379" t="s">
        <v>1789</v>
      </c>
      <c r="J3379" t="s">
        <v>1787</v>
      </c>
      <c r="N3379" t="s">
        <v>5175</v>
      </c>
      <c r="O3379" t="s">
        <v>12</v>
      </c>
      <c r="P3379" t="s">
        <v>13</v>
      </c>
      <c r="Q3379" t="s">
        <v>24</v>
      </c>
      <c r="R3379" s="3">
        <f t="shared" si="183"/>
        <v>145</v>
      </c>
      <c r="S3379">
        <v>145000000</v>
      </c>
      <c r="T3379">
        <v>2014</v>
      </c>
      <c r="U3379">
        <v>6.9</v>
      </c>
      <c r="V3379" s="3">
        <f t="shared" si="184"/>
        <v>-33.494358000000005</v>
      </c>
      <c r="W3379" s="3"/>
    </row>
    <row r="3380" spans="1:23" x14ac:dyDescent="0.3">
      <c r="A3380" t="s">
        <v>9</v>
      </c>
      <c r="B3380" t="s">
        <v>472</v>
      </c>
      <c r="C3380">
        <v>102</v>
      </c>
      <c r="D3380">
        <v>34350553</v>
      </c>
      <c r="E3380" s="3">
        <f t="shared" si="182"/>
        <v>34.350552999999998</v>
      </c>
      <c r="F3380" t="s">
        <v>171</v>
      </c>
      <c r="G3380" t="s">
        <v>205</v>
      </c>
      <c r="H3380" t="s">
        <v>1787</v>
      </c>
      <c r="N3380" t="s">
        <v>5176</v>
      </c>
      <c r="O3380" t="s">
        <v>12</v>
      </c>
      <c r="P3380" t="s">
        <v>13</v>
      </c>
      <c r="Q3380" t="s">
        <v>90</v>
      </c>
      <c r="R3380" s="3">
        <f t="shared" si="183"/>
        <v>68</v>
      </c>
      <c r="S3380">
        <v>68000000</v>
      </c>
      <c r="T3380">
        <v>2012</v>
      </c>
      <c r="U3380">
        <v>5.7</v>
      </c>
      <c r="V3380" s="3">
        <f t="shared" si="184"/>
        <v>-33.649447000000002</v>
      </c>
      <c r="W3380" s="3"/>
    </row>
    <row r="3381" spans="1:23" x14ac:dyDescent="0.3">
      <c r="A3381" t="s">
        <v>9</v>
      </c>
      <c r="B3381" t="s">
        <v>440</v>
      </c>
      <c r="C3381">
        <v>85</v>
      </c>
      <c r="D3381">
        <v>26288320</v>
      </c>
      <c r="E3381" s="3">
        <f t="shared" si="182"/>
        <v>26.288319999999999</v>
      </c>
      <c r="F3381" t="s">
        <v>134</v>
      </c>
      <c r="G3381" t="s">
        <v>1790</v>
      </c>
      <c r="H3381" t="s">
        <v>205</v>
      </c>
      <c r="I3381" t="s">
        <v>356</v>
      </c>
      <c r="J3381" t="s">
        <v>1789</v>
      </c>
      <c r="K3381" t="s">
        <v>1786</v>
      </c>
      <c r="L3381" t="s">
        <v>1788</v>
      </c>
      <c r="N3381" t="s">
        <v>5177</v>
      </c>
      <c r="O3381" t="s">
        <v>12</v>
      </c>
      <c r="P3381" t="s">
        <v>13</v>
      </c>
      <c r="Q3381" t="s">
        <v>24</v>
      </c>
      <c r="R3381" s="3">
        <f t="shared" si="183"/>
        <v>60</v>
      </c>
      <c r="S3381">
        <v>60000000</v>
      </c>
      <c r="T3381">
        <v>2003</v>
      </c>
      <c r="U3381">
        <v>6.7</v>
      </c>
      <c r="V3381" s="3">
        <f t="shared" si="184"/>
        <v>-33.711680000000001</v>
      </c>
      <c r="W3381" s="3"/>
    </row>
    <row r="3382" spans="1:23" x14ac:dyDescent="0.3">
      <c r="A3382" t="s">
        <v>9</v>
      </c>
      <c r="B3382" t="s">
        <v>541</v>
      </c>
      <c r="C3382">
        <v>84</v>
      </c>
      <c r="D3382">
        <v>21283440</v>
      </c>
      <c r="E3382" s="3">
        <f t="shared" si="182"/>
        <v>21.283439999999999</v>
      </c>
      <c r="F3382" t="s">
        <v>356</v>
      </c>
      <c r="G3382" t="s">
        <v>1796</v>
      </c>
      <c r="H3382" t="s">
        <v>918</v>
      </c>
      <c r="N3382" t="s">
        <v>5178</v>
      </c>
      <c r="O3382" t="s">
        <v>12</v>
      </c>
      <c r="P3382" t="s">
        <v>13</v>
      </c>
      <c r="Q3382" t="s">
        <v>14</v>
      </c>
      <c r="R3382" s="3">
        <f t="shared" si="183"/>
        <v>55</v>
      </c>
      <c r="S3382">
        <v>55000000</v>
      </c>
      <c r="T3382">
        <v>2011</v>
      </c>
      <c r="U3382">
        <v>6</v>
      </c>
      <c r="V3382" s="3">
        <f t="shared" si="184"/>
        <v>-33.716560000000001</v>
      </c>
      <c r="W3382" s="3"/>
    </row>
    <row r="3383" spans="1:23" x14ac:dyDescent="0.3">
      <c r="A3383" t="s">
        <v>9</v>
      </c>
      <c r="B3383" t="s">
        <v>405</v>
      </c>
      <c r="C3383">
        <v>100</v>
      </c>
      <c r="D3383">
        <v>7204138</v>
      </c>
      <c r="E3383" s="3">
        <f t="shared" si="182"/>
        <v>7.2041380000000004</v>
      </c>
      <c r="F3383" t="s">
        <v>205</v>
      </c>
      <c r="N3383" t="s">
        <v>5179</v>
      </c>
      <c r="O3383" t="s">
        <v>12</v>
      </c>
      <c r="P3383" t="s">
        <v>13</v>
      </c>
      <c r="Q3383" t="s">
        <v>24</v>
      </c>
      <c r="R3383" s="3">
        <f t="shared" si="183"/>
        <v>41</v>
      </c>
      <c r="S3383">
        <v>41000000</v>
      </c>
      <c r="T3383">
        <v>2011</v>
      </c>
      <c r="U3383">
        <v>6.2</v>
      </c>
      <c r="V3383" s="3">
        <f t="shared" si="184"/>
        <v>-33.795862</v>
      </c>
      <c r="W3383" s="3"/>
    </row>
    <row r="3384" spans="1:23" x14ac:dyDescent="0.3">
      <c r="A3384" t="s">
        <v>9</v>
      </c>
      <c r="B3384" t="s">
        <v>83</v>
      </c>
      <c r="C3384">
        <v>106</v>
      </c>
      <c r="D3384">
        <v>11146409</v>
      </c>
      <c r="E3384" s="3">
        <f t="shared" si="182"/>
        <v>11.146409</v>
      </c>
      <c r="F3384" t="s">
        <v>171</v>
      </c>
      <c r="G3384" t="s">
        <v>134</v>
      </c>
      <c r="H3384" t="s">
        <v>620</v>
      </c>
      <c r="I3384" t="s">
        <v>1787</v>
      </c>
      <c r="N3384" t="s">
        <v>5180</v>
      </c>
      <c r="O3384" t="s">
        <v>12</v>
      </c>
      <c r="P3384" t="s">
        <v>13</v>
      </c>
      <c r="Q3384" t="s">
        <v>90</v>
      </c>
      <c r="R3384" s="3">
        <f t="shared" si="183"/>
        <v>45</v>
      </c>
      <c r="S3384">
        <v>45000000</v>
      </c>
      <c r="T3384">
        <v>1998</v>
      </c>
      <c r="U3384">
        <v>6</v>
      </c>
      <c r="V3384" s="3">
        <f t="shared" si="184"/>
        <v>-33.853591000000002</v>
      </c>
      <c r="W3384" s="3"/>
    </row>
    <row r="3385" spans="1:23" x14ac:dyDescent="0.3">
      <c r="A3385" t="s">
        <v>9</v>
      </c>
      <c r="B3385" t="s">
        <v>688</v>
      </c>
      <c r="C3385">
        <v>105</v>
      </c>
      <c r="D3385">
        <v>2126511</v>
      </c>
      <c r="E3385" s="3">
        <f t="shared" si="182"/>
        <v>2.1265109999999998</v>
      </c>
      <c r="F3385" t="s">
        <v>171</v>
      </c>
      <c r="G3385" t="s">
        <v>1793</v>
      </c>
      <c r="H3385" t="s">
        <v>356</v>
      </c>
      <c r="I3385" t="s">
        <v>1794</v>
      </c>
      <c r="N3385" t="s">
        <v>5181</v>
      </c>
      <c r="O3385" t="s">
        <v>689</v>
      </c>
      <c r="P3385" t="s">
        <v>397</v>
      </c>
      <c r="Q3385" t="s">
        <v>14</v>
      </c>
      <c r="R3385" s="3">
        <f t="shared" si="183"/>
        <v>36</v>
      </c>
      <c r="S3385">
        <v>36000000</v>
      </c>
      <c r="T3385">
        <v>2015</v>
      </c>
      <c r="U3385">
        <v>7.2</v>
      </c>
      <c r="V3385" s="3">
        <f t="shared" si="184"/>
        <v>-33.873488999999999</v>
      </c>
      <c r="W3385" s="3"/>
    </row>
    <row r="3386" spans="1:23" x14ac:dyDescent="0.3">
      <c r="A3386" t="s">
        <v>9</v>
      </c>
      <c r="B3386" t="s">
        <v>515</v>
      </c>
      <c r="C3386">
        <v>102</v>
      </c>
      <c r="D3386">
        <v>6114237</v>
      </c>
      <c r="E3386" s="3">
        <f t="shared" si="182"/>
        <v>6.1142370000000001</v>
      </c>
      <c r="F3386" t="s">
        <v>356</v>
      </c>
      <c r="G3386" t="s">
        <v>1796</v>
      </c>
      <c r="H3386" t="s">
        <v>1787</v>
      </c>
      <c r="I3386" t="s">
        <v>918</v>
      </c>
      <c r="N3386" t="s">
        <v>5182</v>
      </c>
      <c r="O3386" t="s">
        <v>12</v>
      </c>
      <c r="P3386" t="s">
        <v>13</v>
      </c>
      <c r="Q3386" t="s">
        <v>90</v>
      </c>
      <c r="R3386" s="3">
        <f t="shared" si="183"/>
        <v>40</v>
      </c>
      <c r="S3386">
        <v>40000000</v>
      </c>
      <c r="T3386">
        <v>2001</v>
      </c>
      <c r="U3386">
        <v>6.2</v>
      </c>
      <c r="V3386" s="3">
        <f t="shared" si="184"/>
        <v>-33.885762999999997</v>
      </c>
      <c r="W3386" s="3"/>
    </row>
    <row r="3387" spans="1:23" x14ac:dyDescent="0.3">
      <c r="A3387" t="s">
        <v>9</v>
      </c>
      <c r="B3387" t="s">
        <v>70</v>
      </c>
      <c r="C3387">
        <v>158</v>
      </c>
      <c r="D3387">
        <v>166112167</v>
      </c>
      <c r="E3387" s="3">
        <f t="shared" si="182"/>
        <v>166.112167</v>
      </c>
      <c r="F3387" t="s">
        <v>171</v>
      </c>
      <c r="G3387" t="s">
        <v>134</v>
      </c>
      <c r="H3387" t="s">
        <v>1787</v>
      </c>
      <c r="N3387" t="s">
        <v>5183</v>
      </c>
      <c r="O3387" t="s">
        <v>12</v>
      </c>
      <c r="P3387" t="s">
        <v>13</v>
      </c>
      <c r="Q3387" t="s">
        <v>14</v>
      </c>
      <c r="R3387" s="3">
        <f t="shared" si="183"/>
        <v>200</v>
      </c>
      <c r="S3387">
        <v>200000000</v>
      </c>
      <c r="T3387">
        <v>2009</v>
      </c>
      <c r="U3387">
        <v>5.8</v>
      </c>
      <c r="V3387" s="3">
        <f t="shared" si="184"/>
        <v>-33.887833000000001</v>
      </c>
      <c r="W3387" s="3"/>
    </row>
    <row r="3388" spans="1:23" x14ac:dyDescent="0.3">
      <c r="A3388" t="s">
        <v>9</v>
      </c>
      <c r="B3388" t="s">
        <v>197</v>
      </c>
      <c r="C3388">
        <v>105</v>
      </c>
      <c r="D3388">
        <v>71017784</v>
      </c>
      <c r="E3388" s="3">
        <f t="shared" si="182"/>
        <v>71.017784000000006</v>
      </c>
      <c r="F3388" t="s">
        <v>134</v>
      </c>
      <c r="G3388" t="s">
        <v>1790</v>
      </c>
      <c r="H3388" t="s">
        <v>205</v>
      </c>
      <c r="I3388" t="s">
        <v>1789</v>
      </c>
      <c r="J3388" t="s">
        <v>1786</v>
      </c>
      <c r="N3388" t="s">
        <v>5184</v>
      </c>
      <c r="O3388" t="s">
        <v>12</v>
      </c>
      <c r="P3388" t="s">
        <v>13</v>
      </c>
      <c r="Q3388" t="s">
        <v>24</v>
      </c>
      <c r="R3388" s="3">
        <f t="shared" si="183"/>
        <v>105</v>
      </c>
      <c r="S3388">
        <v>105000000</v>
      </c>
      <c r="T3388">
        <v>2013</v>
      </c>
      <c r="U3388">
        <v>5.4</v>
      </c>
      <c r="V3388" s="3">
        <f t="shared" si="184"/>
        <v>-33.982215999999994</v>
      </c>
      <c r="W3388" s="3"/>
    </row>
    <row r="3389" spans="1:23" x14ac:dyDescent="0.3">
      <c r="A3389" t="s">
        <v>9</v>
      </c>
      <c r="B3389" t="s">
        <v>593</v>
      </c>
      <c r="C3389">
        <v>110</v>
      </c>
      <c r="D3389">
        <v>5773519</v>
      </c>
      <c r="E3389" s="3">
        <f t="shared" si="182"/>
        <v>5.7735190000000003</v>
      </c>
      <c r="F3389" t="s">
        <v>356</v>
      </c>
      <c r="G3389" t="s">
        <v>620</v>
      </c>
      <c r="H3389" t="s">
        <v>1787</v>
      </c>
      <c r="I3389" t="s">
        <v>918</v>
      </c>
      <c r="N3389" t="s">
        <v>5185</v>
      </c>
      <c r="O3389" t="s">
        <v>12</v>
      </c>
      <c r="P3389" t="s">
        <v>13</v>
      </c>
      <c r="Q3389" t="s">
        <v>14</v>
      </c>
      <c r="R3389" s="3">
        <f t="shared" si="183"/>
        <v>40</v>
      </c>
      <c r="S3389">
        <v>40000000</v>
      </c>
      <c r="T3389">
        <v>2015</v>
      </c>
      <c r="U3389">
        <v>6</v>
      </c>
      <c r="V3389" s="3">
        <f t="shared" si="184"/>
        <v>-34.226481</v>
      </c>
      <c r="W3389" s="3"/>
    </row>
    <row r="3390" spans="1:23" x14ac:dyDescent="0.3">
      <c r="A3390" t="s">
        <v>9</v>
      </c>
      <c r="B3390" t="s">
        <v>380</v>
      </c>
      <c r="C3390">
        <v>136</v>
      </c>
      <c r="D3390">
        <v>33685268</v>
      </c>
      <c r="E3390" s="3">
        <f t="shared" si="182"/>
        <v>33.685268000000001</v>
      </c>
      <c r="F3390" t="s">
        <v>356</v>
      </c>
      <c r="G3390" t="s">
        <v>620</v>
      </c>
      <c r="H3390" t="s">
        <v>1787</v>
      </c>
      <c r="I3390" t="s">
        <v>918</v>
      </c>
      <c r="N3390" t="s">
        <v>5186</v>
      </c>
      <c r="O3390" t="s">
        <v>12</v>
      </c>
      <c r="P3390" t="s">
        <v>13</v>
      </c>
      <c r="Q3390" t="s">
        <v>90</v>
      </c>
      <c r="R3390" s="3">
        <f t="shared" si="183"/>
        <v>68</v>
      </c>
      <c r="S3390">
        <v>68000000</v>
      </c>
      <c r="T3390">
        <v>2003</v>
      </c>
      <c r="U3390">
        <v>5.5</v>
      </c>
      <c r="V3390" s="3">
        <f t="shared" si="184"/>
        <v>-34.314731999999999</v>
      </c>
      <c r="W3390" s="3"/>
    </row>
    <row r="3391" spans="1:23" x14ac:dyDescent="0.3">
      <c r="A3391" t="s">
        <v>9</v>
      </c>
      <c r="B3391" t="s">
        <v>145</v>
      </c>
      <c r="C3391">
        <v>148</v>
      </c>
      <c r="D3391">
        <v>630779</v>
      </c>
      <c r="E3391" s="3">
        <f t="shared" si="182"/>
        <v>0.63077899999999998</v>
      </c>
      <c r="F3391" t="s">
        <v>356</v>
      </c>
      <c r="G3391" t="s">
        <v>1788</v>
      </c>
      <c r="H3391" t="s">
        <v>1795</v>
      </c>
      <c r="I3391" t="s">
        <v>1304</v>
      </c>
      <c r="N3391" t="s">
        <v>5187</v>
      </c>
      <c r="O3391" t="s">
        <v>12</v>
      </c>
      <c r="P3391" t="s">
        <v>13</v>
      </c>
      <c r="Q3391" t="s">
        <v>90</v>
      </c>
      <c r="R3391" s="3">
        <f t="shared" si="183"/>
        <v>35</v>
      </c>
      <c r="S3391">
        <v>35000000</v>
      </c>
      <c r="T3391">
        <v>1999</v>
      </c>
      <c r="U3391">
        <v>6.8</v>
      </c>
      <c r="V3391" s="3">
        <f t="shared" si="184"/>
        <v>-34.369221000000003</v>
      </c>
      <c r="W3391" s="3"/>
    </row>
    <row r="3392" spans="1:23" x14ac:dyDescent="0.3">
      <c r="A3392" t="s">
        <v>9</v>
      </c>
      <c r="B3392" t="s">
        <v>213</v>
      </c>
      <c r="C3392">
        <v>106</v>
      </c>
      <c r="D3392">
        <v>65452312</v>
      </c>
      <c r="E3392" s="3">
        <f t="shared" si="182"/>
        <v>65.452312000000006</v>
      </c>
      <c r="F3392" t="s">
        <v>171</v>
      </c>
      <c r="G3392" t="s">
        <v>1792</v>
      </c>
      <c r="H3392" t="s">
        <v>918</v>
      </c>
      <c r="N3392" t="s">
        <v>5188</v>
      </c>
      <c r="O3392" t="s">
        <v>12</v>
      </c>
      <c r="P3392" t="s">
        <v>13</v>
      </c>
      <c r="Q3392" t="s">
        <v>90</v>
      </c>
      <c r="R3392" s="3">
        <f t="shared" si="183"/>
        <v>100</v>
      </c>
      <c r="S3392">
        <v>100000000</v>
      </c>
      <c r="T3392">
        <v>2009</v>
      </c>
      <c r="U3392">
        <v>6.4</v>
      </c>
      <c r="V3392" s="3">
        <f t="shared" si="184"/>
        <v>-34.547687999999994</v>
      </c>
      <c r="W3392" s="3"/>
    </row>
    <row r="3393" spans="1:23" x14ac:dyDescent="0.3">
      <c r="A3393" t="s">
        <v>9</v>
      </c>
      <c r="B3393" t="s">
        <v>663</v>
      </c>
      <c r="C3393">
        <v>126</v>
      </c>
      <c r="D3393">
        <v>4563029</v>
      </c>
      <c r="E3393" s="3">
        <f t="shared" si="182"/>
        <v>4.5630290000000002</v>
      </c>
      <c r="F3393" t="s">
        <v>171</v>
      </c>
      <c r="G3393" t="s">
        <v>356</v>
      </c>
      <c r="H3393" t="s">
        <v>1787</v>
      </c>
      <c r="I3393" t="s">
        <v>918</v>
      </c>
      <c r="N3393" t="s">
        <v>5189</v>
      </c>
      <c r="O3393" t="s">
        <v>12</v>
      </c>
      <c r="P3393" t="s">
        <v>563</v>
      </c>
      <c r="Q3393" t="s">
        <v>90</v>
      </c>
      <c r="R3393" s="3">
        <f t="shared" si="183"/>
        <v>39.200000000000003</v>
      </c>
      <c r="S3393">
        <v>39200000</v>
      </c>
      <c r="T3393">
        <v>2013</v>
      </c>
      <c r="U3393">
        <v>7</v>
      </c>
      <c r="V3393" s="3">
        <f t="shared" si="184"/>
        <v>-34.636971000000003</v>
      </c>
      <c r="W3393" s="3"/>
    </row>
    <row r="3394" spans="1:23" x14ac:dyDescent="0.3">
      <c r="A3394" t="s">
        <v>9</v>
      </c>
      <c r="B3394" t="s">
        <v>221</v>
      </c>
      <c r="C3394">
        <v>96</v>
      </c>
      <c r="D3394">
        <v>183125</v>
      </c>
      <c r="E3394" s="3">
        <f t="shared" ref="E3394:E3457" si="185">D3394/1000000</f>
        <v>0.18312500000000001</v>
      </c>
      <c r="F3394" t="s">
        <v>171</v>
      </c>
      <c r="G3394" t="s">
        <v>1792</v>
      </c>
      <c r="H3394" t="s">
        <v>356</v>
      </c>
      <c r="I3394" t="s">
        <v>918</v>
      </c>
      <c r="N3394" t="s">
        <v>5190</v>
      </c>
      <c r="O3394" t="s">
        <v>12</v>
      </c>
      <c r="P3394" t="s">
        <v>13</v>
      </c>
      <c r="Q3394" t="s">
        <v>90</v>
      </c>
      <c r="R3394" s="3">
        <f t="shared" ref="R3394:R3457" si="186">S3394/1000000</f>
        <v>35</v>
      </c>
      <c r="S3394">
        <v>35000000</v>
      </c>
      <c r="T3394">
        <v>2012</v>
      </c>
      <c r="U3394">
        <v>5.5</v>
      </c>
      <c r="V3394" s="3">
        <f t="shared" ref="V3394:V3457" si="187">E3394-R3394</f>
        <v>-34.816875000000003</v>
      </c>
      <c r="W3394" s="3"/>
    </row>
    <row r="3395" spans="1:23" x14ac:dyDescent="0.3">
      <c r="A3395" t="s">
        <v>9</v>
      </c>
      <c r="B3395" t="s">
        <v>88</v>
      </c>
      <c r="C3395">
        <v>102</v>
      </c>
      <c r="D3395">
        <v>1068392</v>
      </c>
      <c r="E3395" s="3">
        <f t="shared" si="185"/>
        <v>1.068392</v>
      </c>
      <c r="F3395" t="s">
        <v>1793</v>
      </c>
      <c r="G3395" t="s">
        <v>356</v>
      </c>
      <c r="H3395" t="s">
        <v>1795</v>
      </c>
      <c r="N3395" t="s">
        <v>5191</v>
      </c>
      <c r="O3395" t="s">
        <v>12</v>
      </c>
      <c r="P3395" t="s">
        <v>374</v>
      </c>
      <c r="Q3395" t="s">
        <v>14</v>
      </c>
      <c r="R3395" s="3">
        <f t="shared" si="186"/>
        <v>36</v>
      </c>
      <c r="S3395">
        <v>36000000</v>
      </c>
      <c r="T3395">
        <v>2011</v>
      </c>
      <c r="U3395">
        <v>5.9</v>
      </c>
      <c r="V3395" s="3">
        <f t="shared" si="187"/>
        <v>-34.931607999999997</v>
      </c>
      <c r="W3395" s="3"/>
    </row>
    <row r="3396" spans="1:23" x14ac:dyDescent="0.3">
      <c r="A3396" t="s">
        <v>9</v>
      </c>
      <c r="B3396" t="s">
        <v>1524</v>
      </c>
      <c r="C3396">
        <v>110</v>
      </c>
      <c r="D3396">
        <v>49413</v>
      </c>
      <c r="E3396" s="3">
        <f t="shared" si="185"/>
        <v>4.9412999999999999E-2</v>
      </c>
      <c r="F3396" t="s">
        <v>171</v>
      </c>
      <c r="G3396" t="s">
        <v>1792</v>
      </c>
      <c r="H3396" t="s">
        <v>918</v>
      </c>
      <c r="N3396" t="s">
        <v>5192</v>
      </c>
      <c r="O3396" t="s">
        <v>689</v>
      </c>
      <c r="P3396" t="s">
        <v>397</v>
      </c>
      <c r="Q3396" t="s">
        <v>90</v>
      </c>
      <c r="R3396" s="3">
        <f t="shared" si="186"/>
        <v>35</v>
      </c>
      <c r="S3396">
        <v>35000000</v>
      </c>
      <c r="T3396">
        <v>2006</v>
      </c>
      <c r="U3396">
        <v>7.3</v>
      </c>
      <c r="V3396" s="3">
        <f t="shared" si="187"/>
        <v>-34.950586999999999</v>
      </c>
      <c r="W3396" s="3"/>
    </row>
    <row r="3397" spans="1:23" x14ac:dyDescent="0.3">
      <c r="A3397" t="s">
        <v>9</v>
      </c>
      <c r="B3397" t="s">
        <v>636</v>
      </c>
      <c r="C3397">
        <v>93</v>
      </c>
      <c r="D3397">
        <v>4835968</v>
      </c>
      <c r="E3397" s="3">
        <f t="shared" si="185"/>
        <v>4.8359680000000003</v>
      </c>
      <c r="F3397" t="s">
        <v>171</v>
      </c>
      <c r="G3397" t="s">
        <v>134</v>
      </c>
      <c r="H3397" t="s">
        <v>918</v>
      </c>
      <c r="N3397" t="s">
        <v>5193</v>
      </c>
      <c r="O3397" t="s">
        <v>12</v>
      </c>
      <c r="P3397" t="s">
        <v>17</v>
      </c>
      <c r="Q3397" t="s">
        <v>14</v>
      </c>
      <c r="R3397" s="3">
        <f t="shared" si="186"/>
        <v>40</v>
      </c>
      <c r="S3397">
        <v>40000000</v>
      </c>
      <c r="T3397">
        <v>2002</v>
      </c>
      <c r="U3397">
        <v>4.5</v>
      </c>
      <c r="V3397" s="3">
        <f t="shared" si="187"/>
        <v>-35.164031999999999</v>
      </c>
      <c r="W3397" s="3"/>
    </row>
    <row r="3398" spans="1:23" x14ac:dyDescent="0.3">
      <c r="A3398" t="s">
        <v>9</v>
      </c>
      <c r="B3398" t="s">
        <v>656</v>
      </c>
      <c r="C3398">
        <v>84</v>
      </c>
      <c r="D3398">
        <v>4777007</v>
      </c>
      <c r="E3398" s="3">
        <f t="shared" si="185"/>
        <v>4.7770070000000002</v>
      </c>
      <c r="F3398" t="s">
        <v>205</v>
      </c>
      <c r="G3398" t="s">
        <v>1786</v>
      </c>
      <c r="H3398" t="s">
        <v>1787</v>
      </c>
      <c r="N3398" t="s">
        <v>5194</v>
      </c>
      <c r="O3398" t="s">
        <v>12</v>
      </c>
      <c r="P3398" t="s">
        <v>184</v>
      </c>
      <c r="Q3398" t="s">
        <v>14</v>
      </c>
      <c r="R3398" s="3">
        <f t="shared" si="186"/>
        <v>40</v>
      </c>
      <c r="S3398">
        <v>40000000</v>
      </c>
      <c r="T3398">
        <v>2001</v>
      </c>
      <c r="U3398">
        <v>5.8</v>
      </c>
      <c r="V3398" s="3">
        <f t="shared" si="187"/>
        <v>-35.222993000000002</v>
      </c>
      <c r="W3398" s="3"/>
    </row>
    <row r="3399" spans="1:23" x14ac:dyDescent="0.3">
      <c r="A3399" t="s">
        <v>9</v>
      </c>
      <c r="B3399" t="s">
        <v>375</v>
      </c>
      <c r="C3399">
        <v>121</v>
      </c>
      <c r="D3399">
        <v>29655590</v>
      </c>
      <c r="E3399" s="3">
        <f t="shared" si="185"/>
        <v>29.65559</v>
      </c>
      <c r="F3399" t="s">
        <v>171</v>
      </c>
      <c r="G3399" t="s">
        <v>205</v>
      </c>
      <c r="H3399" t="s">
        <v>1786</v>
      </c>
      <c r="I3399" t="s">
        <v>1787</v>
      </c>
      <c r="N3399" t="s">
        <v>5195</v>
      </c>
      <c r="O3399" t="s">
        <v>12</v>
      </c>
      <c r="P3399" t="s">
        <v>13</v>
      </c>
      <c r="Q3399" t="s">
        <v>14</v>
      </c>
      <c r="R3399" s="3">
        <f t="shared" si="186"/>
        <v>65</v>
      </c>
      <c r="S3399">
        <v>65000000</v>
      </c>
      <c r="T3399">
        <v>1999</v>
      </c>
      <c r="U3399">
        <v>6</v>
      </c>
      <c r="V3399" s="3">
        <f t="shared" si="187"/>
        <v>-35.344409999999996</v>
      </c>
      <c r="W3399" s="3"/>
    </row>
    <row r="3400" spans="1:23" x14ac:dyDescent="0.3">
      <c r="A3400" t="s">
        <v>9</v>
      </c>
      <c r="B3400" t="s">
        <v>488</v>
      </c>
      <c r="C3400">
        <v>107</v>
      </c>
      <c r="D3400">
        <v>19389454</v>
      </c>
      <c r="E3400" s="3">
        <f t="shared" si="185"/>
        <v>19.389454000000001</v>
      </c>
      <c r="F3400" t="s">
        <v>205</v>
      </c>
      <c r="G3400" t="s">
        <v>356</v>
      </c>
      <c r="N3400" t="s">
        <v>5196</v>
      </c>
      <c r="O3400" t="s">
        <v>12</v>
      </c>
      <c r="P3400" t="s">
        <v>13</v>
      </c>
      <c r="Q3400" t="s">
        <v>90</v>
      </c>
      <c r="R3400" s="3">
        <f t="shared" si="186"/>
        <v>55</v>
      </c>
      <c r="S3400">
        <v>55000000</v>
      </c>
      <c r="T3400">
        <v>2000</v>
      </c>
      <c r="U3400">
        <v>7.4</v>
      </c>
      <c r="V3400" s="3">
        <f t="shared" si="187"/>
        <v>-35.610545999999999</v>
      </c>
      <c r="W3400" s="3"/>
    </row>
    <row r="3401" spans="1:23" x14ac:dyDescent="0.3">
      <c r="A3401" t="s">
        <v>9</v>
      </c>
      <c r="B3401" t="s">
        <v>549</v>
      </c>
      <c r="C3401">
        <v>100</v>
      </c>
      <c r="D3401">
        <v>9353573</v>
      </c>
      <c r="E3401" s="3">
        <f t="shared" si="185"/>
        <v>9.3535730000000008</v>
      </c>
      <c r="F3401" t="s">
        <v>171</v>
      </c>
      <c r="G3401" t="s">
        <v>134</v>
      </c>
      <c r="H3401" t="s">
        <v>1786</v>
      </c>
      <c r="I3401" t="s">
        <v>1787</v>
      </c>
      <c r="J3401" t="s">
        <v>918</v>
      </c>
      <c r="N3401" t="s">
        <v>5197</v>
      </c>
      <c r="O3401" t="s">
        <v>12</v>
      </c>
      <c r="P3401" t="s">
        <v>13</v>
      </c>
      <c r="Q3401" t="s">
        <v>24</v>
      </c>
      <c r="R3401" s="3">
        <f t="shared" si="186"/>
        <v>45</v>
      </c>
      <c r="S3401">
        <v>45000000</v>
      </c>
      <c r="T3401">
        <v>2009</v>
      </c>
      <c r="U3401">
        <v>2.7</v>
      </c>
      <c r="V3401" s="3">
        <f t="shared" si="187"/>
        <v>-35.646427000000003</v>
      </c>
      <c r="W3401" s="3"/>
    </row>
    <row r="3402" spans="1:23" x14ac:dyDescent="0.3">
      <c r="A3402" t="s">
        <v>9</v>
      </c>
      <c r="B3402" t="s">
        <v>335</v>
      </c>
      <c r="C3402">
        <v>148</v>
      </c>
      <c r="D3402">
        <v>39251128</v>
      </c>
      <c r="E3402" s="3">
        <f t="shared" si="185"/>
        <v>39.251128000000001</v>
      </c>
      <c r="F3402" t="s">
        <v>356</v>
      </c>
      <c r="G3402" t="s">
        <v>1794</v>
      </c>
      <c r="H3402" t="s">
        <v>1788</v>
      </c>
      <c r="N3402" t="s">
        <v>5198</v>
      </c>
      <c r="O3402" t="s">
        <v>12</v>
      </c>
      <c r="P3402" t="s">
        <v>13</v>
      </c>
      <c r="Q3402" t="s">
        <v>14</v>
      </c>
      <c r="R3402" s="3">
        <f t="shared" si="186"/>
        <v>75</v>
      </c>
      <c r="S3402">
        <v>75000000</v>
      </c>
      <c r="T3402">
        <v>1999</v>
      </c>
      <c r="U3402">
        <v>6.7</v>
      </c>
      <c r="V3402" s="3">
        <f t="shared" si="187"/>
        <v>-35.748871999999999</v>
      </c>
      <c r="W3402" s="3"/>
    </row>
    <row r="3403" spans="1:23" x14ac:dyDescent="0.3">
      <c r="A3403" t="s">
        <v>9</v>
      </c>
      <c r="B3403" t="s">
        <v>121</v>
      </c>
      <c r="C3403">
        <v>96</v>
      </c>
      <c r="D3403">
        <v>114053579</v>
      </c>
      <c r="E3403" s="3">
        <f t="shared" si="185"/>
        <v>114.053579</v>
      </c>
      <c r="F3403" t="s">
        <v>134</v>
      </c>
      <c r="G3403" t="s">
        <v>1790</v>
      </c>
      <c r="H3403" t="s">
        <v>205</v>
      </c>
      <c r="I3403" t="s">
        <v>356</v>
      </c>
      <c r="J3403" t="s">
        <v>1789</v>
      </c>
      <c r="N3403" t="s">
        <v>5199</v>
      </c>
      <c r="O3403" t="s">
        <v>12</v>
      </c>
      <c r="P3403" t="s">
        <v>13</v>
      </c>
      <c r="Q3403" t="s">
        <v>24</v>
      </c>
      <c r="R3403" s="3">
        <f t="shared" si="186"/>
        <v>150</v>
      </c>
      <c r="S3403">
        <v>150000000</v>
      </c>
      <c r="T3403">
        <v>2008</v>
      </c>
      <c r="U3403">
        <v>6.9</v>
      </c>
      <c r="V3403" s="3">
        <f t="shared" si="187"/>
        <v>-35.946421000000001</v>
      </c>
      <c r="W3403" s="3"/>
    </row>
    <row r="3404" spans="1:23" x14ac:dyDescent="0.3">
      <c r="A3404" t="s">
        <v>9</v>
      </c>
      <c r="B3404" t="s">
        <v>218</v>
      </c>
      <c r="C3404">
        <v>95</v>
      </c>
      <c r="D3404">
        <v>84037039</v>
      </c>
      <c r="E3404" s="3">
        <f t="shared" si="185"/>
        <v>84.037038999999993</v>
      </c>
      <c r="F3404" t="s">
        <v>171</v>
      </c>
      <c r="G3404" t="s">
        <v>134</v>
      </c>
      <c r="H3404" t="s">
        <v>1790</v>
      </c>
      <c r="I3404" t="s">
        <v>1789</v>
      </c>
      <c r="J3404" t="s">
        <v>1786</v>
      </c>
      <c r="K3404" t="s">
        <v>1787</v>
      </c>
      <c r="N3404" t="s">
        <v>5200</v>
      </c>
      <c r="O3404" t="s">
        <v>12</v>
      </c>
      <c r="P3404" t="s">
        <v>13</v>
      </c>
      <c r="Q3404" t="s">
        <v>24</v>
      </c>
      <c r="R3404" s="3">
        <f t="shared" si="186"/>
        <v>120</v>
      </c>
      <c r="S3404">
        <v>120000000</v>
      </c>
      <c r="T3404">
        <v>2001</v>
      </c>
      <c r="U3404">
        <v>6.8</v>
      </c>
      <c r="V3404" s="3">
        <f t="shared" si="187"/>
        <v>-35.962961000000007</v>
      </c>
      <c r="W3404" s="3"/>
    </row>
    <row r="3405" spans="1:23" x14ac:dyDescent="0.3">
      <c r="A3405" t="s">
        <v>9</v>
      </c>
      <c r="B3405" t="s">
        <v>477</v>
      </c>
      <c r="C3405">
        <v>93</v>
      </c>
      <c r="D3405">
        <v>25857987</v>
      </c>
      <c r="E3405" s="3">
        <f t="shared" si="185"/>
        <v>25.857987000000001</v>
      </c>
      <c r="F3405" t="s">
        <v>171</v>
      </c>
      <c r="G3405" t="s">
        <v>1787</v>
      </c>
      <c r="N3405" t="s">
        <v>5201</v>
      </c>
      <c r="O3405" t="s">
        <v>12</v>
      </c>
      <c r="P3405" t="s">
        <v>13</v>
      </c>
      <c r="Q3405" t="s">
        <v>14</v>
      </c>
      <c r="R3405" s="3">
        <f t="shared" si="186"/>
        <v>62</v>
      </c>
      <c r="S3405">
        <v>62000000</v>
      </c>
      <c r="T3405">
        <v>2005</v>
      </c>
      <c r="U3405">
        <v>5.5</v>
      </c>
      <c r="V3405" s="3">
        <f t="shared" si="187"/>
        <v>-36.142012999999999</v>
      </c>
      <c r="W3405" s="3"/>
    </row>
    <row r="3406" spans="1:23" x14ac:dyDescent="0.3">
      <c r="A3406" t="s">
        <v>9</v>
      </c>
      <c r="B3406" t="s">
        <v>213</v>
      </c>
      <c r="C3406">
        <v>116</v>
      </c>
      <c r="D3406">
        <v>18573791</v>
      </c>
      <c r="E3406" s="3">
        <f t="shared" si="185"/>
        <v>18.573791</v>
      </c>
      <c r="F3406" t="s">
        <v>171</v>
      </c>
      <c r="G3406" t="s">
        <v>356</v>
      </c>
      <c r="H3406" t="s">
        <v>1797</v>
      </c>
      <c r="I3406" t="s">
        <v>918</v>
      </c>
      <c r="N3406" t="s">
        <v>5202</v>
      </c>
      <c r="O3406" t="s">
        <v>12</v>
      </c>
      <c r="P3406" t="s">
        <v>13</v>
      </c>
      <c r="Q3406" t="s">
        <v>90</v>
      </c>
      <c r="R3406" s="3">
        <f t="shared" si="186"/>
        <v>55</v>
      </c>
      <c r="S3406">
        <v>55000000</v>
      </c>
      <c r="T3406">
        <v>1996</v>
      </c>
      <c r="U3406">
        <v>5.8</v>
      </c>
      <c r="V3406" s="3">
        <f t="shared" si="187"/>
        <v>-36.426209</v>
      </c>
      <c r="W3406" s="3"/>
    </row>
    <row r="3407" spans="1:23" x14ac:dyDescent="0.3">
      <c r="A3407" t="s">
        <v>111</v>
      </c>
      <c r="B3407" t="s">
        <v>112</v>
      </c>
      <c r="C3407">
        <v>212</v>
      </c>
      <c r="D3407">
        <v>13560960</v>
      </c>
      <c r="E3407" s="3">
        <f t="shared" si="185"/>
        <v>13.56096</v>
      </c>
      <c r="F3407" t="s">
        <v>1793</v>
      </c>
      <c r="G3407" t="s">
        <v>356</v>
      </c>
      <c r="H3407" t="s">
        <v>1794</v>
      </c>
      <c r="N3407" t="s">
        <v>5203</v>
      </c>
      <c r="O3407" t="s">
        <v>12</v>
      </c>
      <c r="P3407" t="s">
        <v>13</v>
      </c>
      <c r="Q3407" t="s">
        <v>90</v>
      </c>
      <c r="R3407" s="3">
        <f t="shared" si="186"/>
        <v>50</v>
      </c>
      <c r="S3407">
        <v>50000000</v>
      </c>
      <c r="T3407">
        <v>1995</v>
      </c>
      <c r="U3407">
        <v>7.1</v>
      </c>
      <c r="V3407" s="3">
        <f t="shared" si="187"/>
        <v>-36.439039999999999</v>
      </c>
      <c r="W3407" s="3"/>
    </row>
    <row r="3408" spans="1:23" x14ac:dyDescent="0.3">
      <c r="A3408" t="s">
        <v>9</v>
      </c>
      <c r="B3408" t="s">
        <v>467</v>
      </c>
      <c r="C3408">
        <v>81</v>
      </c>
      <c r="D3408">
        <v>10539414</v>
      </c>
      <c r="E3408" s="3">
        <f t="shared" si="185"/>
        <v>10.539414000000001</v>
      </c>
      <c r="F3408" t="s">
        <v>171</v>
      </c>
      <c r="G3408" t="s">
        <v>356</v>
      </c>
      <c r="H3408" t="s">
        <v>1786</v>
      </c>
      <c r="I3408" t="s">
        <v>918</v>
      </c>
      <c r="J3408" t="s">
        <v>1304</v>
      </c>
      <c r="N3408" t="s">
        <v>5204</v>
      </c>
      <c r="O3408" t="s">
        <v>12</v>
      </c>
      <c r="P3408" t="s">
        <v>13</v>
      </c>
      <c r="Q3408" t="s">
        <v>14</v>
      </c>
      <c r="R3408" s="3">
        <f t="shared" si="186"/>
        <v>47</v>
      </c>
      <c r="S3408">
        <v>47000000</v>
      </c>
      <c r="T3408">
        <v>2010</v>
      </c>
      <c r="U3408">
        <v>4.7</v>
      </c>
      <c r="V3408" s="3">
        <f t="shared" si="187"/>
        <v>-36.460585999999999</v>
      </c>
      <c r="W3408" s="3"/>
    </row>
    <row r="3409" spans="1:23" x14ac:dyDescent="0.3">
      <c r="A3409" t="s">
        <v>9</v>
      </c>
      <c r="B3409" t="s">
        <v>293</v>
      </c>
      <c r="C3409">
        <v>136</v>
      </c>
      <c r="D3409">
        <v>38509342</v>
      </c>
      <c r="E3409" s="3">
        <f t="shared" si="185"/>
        <v>38.509341999999997</v>
      </c>
      <c r="F3409" t="s">
        <v>205</v>
      </c>
      <c r="G3409" t="s">
        <v>356</v>
      </c>
      <c r="H3409" t="s">
        <v>1791</v>
      </c>
      <c r="I3409" t="s">
        <v>1788</v>
      </c>
      <c r="N3409" t="s">
        <v>5205</v>
      </c>
      <c r="O3409" t="s">
        <v>12</v>
      </c>
      <c r="P3409" t="s">
        <v>13</v>
      </c>
      <c r="Q3409" t="s">
        <v>14</v>
      </c>
      <c r="R3409" s="3">
        <f t="shared" si="186"/>
        <v>75</v>
      </c>
      <c r="S3409">
        <v>75000000</v>
      </c>
      <c r="T3409">
        <v>2012</v>
      </c>
      <c r="U3409">
        <v>5.9</v>
      </c>
      <c r="V3409" s="3">
        <f t="shared" si="187"/>
        <v>-36.490658000000003</v>
      </c>
      <c r="W3409" s="3"/>
    </row>
    <row r="3410" spans="1:23" x14ac:dyDescent="0.3">
      <c r="A3410" t="s">
        <v>9</v>
      </c>
      <c r="B3410" t="s">
        <v>646</v>
      </c>
      <c r="C3410">
        <v>107</v>
      </c>
      <c r="D3410">
        <v>14375181</v>
      </c>
      <c r="E3410" s="3">
        <f t="shared" si="185"/>
        <v>14.375181</v>
      </c>
      <c r="F3410" t="s">
        <v>171</v>
      </c>
      <c r="G3410" t="s">
        <v>134</v>
      </c>
      <c r="H3410" t="s">
        <v>205</v>
      </c>
      <c r="I3410" t="s">
        <v>1798</v>
      </c>
      <c r="J3410" t="s">
        <v>918</v>
      </c>
      <c r="N3410" t="s">
        <v>5206</v>
      </c>
      <c r="O3410" t="s">
        <v>12</v>
      </c>
      <c r="P3410" t="s">
        <v>13</v>
      </c>
      <c r="Q3410" t="s">
        <v>14</v>
      </c>
      <c r="R3410" s="3">
        <f t="shared" si="186"/>
        <v>51</v>
      </c>
      <c r="S3410">
        <v>51000000</v>
      </c>
      <c r="T3410">
        <v>1987</v>
      </c>
      <c r="U3410">
        <v>4.2</v>
      </c>
      <c r="V3410" s="3">
        <f t="shared" si="187"/>
        <v>-36.624819000000002</v>
      </c>
      <c r="W3410" s="3"/>
    </row>
    <row r="3411" spans="1:23" x14ac:dyDescent="0.3">
      <c r="A3411" t="s">
        <v>9</v>
      </c>
      <c r="B3411" t="s">
        <v>56</v>
      </c>
      <c r="C3411">
        <v>117</v>
      </c>
      <c r="D3411">
        <v>43290977</v>
      </c>
      <c r="E3411" s="3">
        <f t="shared" si="185"/>
        <v>43.290976999999998</v>
      </c>
      <c r="F3411" t="s">
        <v>1792</v>
      </c>
      <c r="G3411" t="s">
        <v>356</v>
      </c>
      <c r="H3411" t="s">
        <v>1796</v>
      </c>
      <c r="I3411" t="s">
        <v>918</v>
      </c>
      <c r="N3411" t="s">
        <v>5207</v>
      </c>
      <c r="O3411" t="s">
        <v>12</v>
      </c>
      <c r="P3411" t="s">
        <v>17</v>
      </c>
      <c r="Q3411" t="s">
        <v>90</v>
      </c>
      <c r="R3411" s="3">
        <f t="shared" si="186"/>
        <v>80</v>
      </c>
      <c r="S3411">
        <v>80000000</v>
      </c>
      <c r="T3411">
        <v>2010</v>
      </c>
      <c r="U3411">
        <v>6.6</v>
      </c>
      <c r="V3411" s="3">
        <f t="shared" si="187"/>
        <v>-36.709023000000002</v>
      </c>
      <c r="W3411" s="3"/>
    </row>
    <row r="3412" spans="1:23" x14ac:dyDescent="0.3">
      <c r="A3412" t="s">
        <v>9</v>
      </c>
      <c r="B3412" t="s">
        <v>587</v>
      </c>
      <c r="C3412">
        <v>101</v>
      </c>
      <c r="D3412">
        <v>8129455</v>
      </c>
      <c r="E3412" s="3">
        <f t="shared" si="185"/>
        <v>8.1294550000000001</v>
      </c>
      <c r="F3412" t="s">
        <v>171</v>
      </c>
      <c r="G3412" t="s">
        <v>134</v>
      </c>
      <c r="H3412" t="s">
        <v>205</v>
      </c>
      <c r="I3412" t="s">
        <v>1792</v>
      </c>
      <c r="N3412" t="s">
        <v>5208</v>
      </c>
      <c r="O3412" t="s">
        <v>12</v>
      </c>
      <c r="P3412" t="s">
        <v>13</v>
      </c>
      <c r="Q3412" t="s">
        <v>24</v>
      </c>
      <c r="R3412" s="3">
        <f t="shared" si="186"/>
        <v>45</v>
      </c>
      <c r="S3412">
        <v>45000000</v>
      </c>
      <c r="T3412">
        <v>2011</v>
      </c>
      <c r="U3412">
        <v>6.3</v>
      </c>
      <c r="V3412" s="3">
        <f t="shared" si="187"/>
        <v>-36.870545</v>
      </c>
      <c r="W3412" s="3"/>
    </row>
    <row r="3413" spans="1:23" x14ac:dyDescent="0.3">
      <c r="A3413" t="s">
        <v>9</v>
      </c>
      <c r="B3413" t="s">
        <v>347</v>
      </c>
      <c r="C3413">
        <v>97</v>
      </c>
      <c r="D3413">
        <v>33105600</v>
      </c>
      <c r="E3413" s="3">
        <f t="shared" si="185"/>
        <v>33.105600000000003</v>
      </c>
      <c r="F3413" t="s">
        <v>171</v>
      </c>
      <c r="G3413" t="s">
        <v>134</v>
      </c>
      <c r="H3413" t="s">
        <v>205</v>
      </c>
      <c r="I3413" t="s">
        <v>918</v>
      </c>
      <c r="N3413" t="s">
        <v>5209</v>
      </c>
      <c r="O3413" t="s">
        <v>12</v>
      </c>
      <c r="P3413" t="s">
        <v>13</v>
      </c>
      <c r="Q3413" t="s">
        <v>14</v>
      </c>
      <c r="R3413" s="3">
        <f t="shared" si="186"/>
        <v>70</v>
      </c>
      <c r="S3413">
        <v>70000000</v>
      </c>
      <c r="T3413">
        <v>2002</v>
      </c>
      <c r="U3413">
        <v>5.4</v>
      </c>
      <c r="V3413" s="3">
        <f t="shared" si="187"/>
        <v>-36.894399999999997</v>
      </c>
      <c r="W3413" s="3"/>
    </row>
    <row r="3414" spans="1:23" x14ac:dyDescent="0.3">
      <c r="A3414" t="s">
        <v>9</v>
      </c>
      <c r="B3414" t="s">
        <v>46</v>
      </c>
      <c r="C3414">
        <v>101</v>
      </c>
      <c r="D3414">
        <v>28045540</v>
      </c>
      <c r="E3414" s="3">
        <f t="shared" si="185"/>
        <v>28.045539999999999</v>
      </c>
      <c r="F3414" t="s">
        <v>171</v>
      </c>
      <c r="G3414" t="s">
        <v>134</v>
      </c>
      <c r="H3414" t="s">
        <v>205</v>
      </c>
      <c r="I3414" t="s">
        <v>1789</v>
      </c>
      <c r="J3414" t="s">
        <v>1786</v>
      </c>
      <c r="K3414" t="s">
        <v>1787</v>
      </c>
      <c r="N3414" t="s">
        <v>5210</v>
      </c>
      <c r="O3414" t="s">
        <v>12</v>
      </c>
      <c r="P3414" t="s">
        <v>13</v>
      </c>
      <c r="Q3414" t="s">
        <v>24</v>
      </c>
      <c r="R3414" s="3">
        <f t="shared" si="186"/>
        <v>65</v>
      </c>
      <c r="S3414">
        <v>65000000</v>
      </c>
      <c r="T3414">
        <v>2005</v>
      </c>
      <c r="U3414">
        <v>6.1</v>
      </c>
      <c r="V3414" s="3">
        <f t="shared" si="187"/>
        <v>-36.954459999999997</v>
      </c>
      <c r="W3414" s="3"/>
    </row>
    <row r="3415" spans="1:23" x14ac:dyDescent="0.3">
      <c r="A3415" t="s">
        <v>9</v>
      </c>
      <c r="B3415" t="s">
        <v>503</v>
      </c>
      <c r="C3415">
        <v>160</v>
      </c>
      <c r="D3415">
        <v>7916887</v>
      </c>
      <c r="E3415" s="3">
        <f t="shared" si="185"/>
        <v>7.916887</v>
      </c>
      <c r="F3415" t="s">
        <v>171</v>
      </c>
      <c r="G3415" t="s">
        <v>1792</v>
      </c>
      <c r="H3415" t="s">
        <v>356</v>
      </c>
      <c r="I3415" t="s">
        <v>918</v>
      </c>
      <c r="J3415" t="s">
        <v>1795</v>
      </c>
      <c r="N3415" t="s">
        <v>5211</v>
      </c>
      <c r="O3415" t="s">
        <v>12</v>
      </c>
      <c r="P3415" t="s">
        <v>13</v>
      </c>
      <c r="Q3415" t="s">
        <v>90</v>
      </c>
      <c r="R3415" s="3">
        <f t="shared" si="186"/>
        <v>45</v>
      </c>
      <c r="S3415">
        <v>45000000</v>
      </c>
      <c r="T3415">
        <v>2008</v>
      </c>
      <c r="U3415">
        <v>6</v>
      </c>
      <c r="V3415" s="3">
        <f t="shared" si="187"/>
        <v>-37.083112999999997</v>
      </c>
      <c r="W3415" s="3"/>
    </row>
    <row r="3416" spans="1:23" x14ac:dyDescent="0.3">
      <c r="A3416" t="s">
        <v>9</v>
      </c>
      <c r="B3416" t="s">
        <v>672</v>
      </c>
      <c r="C3416">
        <v>110</v>
      </c>
      <c r="D3416">
        <v>623374</v>
      </c>
      <c r="E3416" s="3">
        <f t="shared" si="185"/>
        <v>0.62337399999999998</v>
      </c>
      <c r="F3416" t="s">
        <v>171</v>
      </c>
      <c r="G3416" t="s">
        <v>134</v>
      </c>
      <c r="H3416" t="s">
        <v>356</v>
      </c>
      <c r="I3416" t="s">
        <v>918</v>
      </c>
      <c r="J3416" t="s">
        <v>1304</v>
      </c>
      <c r="N3416" t="s">
        <v>5212</v>
      </c>
      <c r="O3416" t="s">
        <v>12</v>
      </c>
      <c r="P3416" t="s">
        <v>13</v>
      </c>
      <c r="Q3416" t="s">
        <v>14</v>
      </c>
      <c r="R3416" s="3">
        <f t="shared" si="186"/>
        <v>38</v>
      </c>
      <c r="S3416">
        <v>38000000</v>
      </c>
      <c r="T3416">
        <v>2001</v>
      </c>
      <c r="U3416">
        <v>5.2</v>
      </c>
      <c r="V3416" s="3">
        <f t="shared" si="187"/>
        <v>-37.376626000000002</v>
      </c>
      <c r="W3416" s="3"/>
    </row>
    <row r="3417" spans="1:23" x14ac:dyDescent="0.3">
      <c r="A3417" t="s">
        <v>9</v>
      </c>
      <c r="B3417" t="s">
        <v>42</v>
      </c>
      <c r="C3417">
        <v>104</v>
      </c>
      <c r="D3417">
        <v>47592825</v>
      </c>
      <c r="E3417" s="3">
        <f t="shared" si="185"/>
        <v>47.592824999999998</v>
      </c>
      <c r="F3417" t="s">
        <v>171</v>
      </c>
      <c r="G3417" t="s">
        <v>134</v>
      </c>
      <c r="H3417" t="s">
        <v>205</v>
      </c>
      <c r="I3417" t="s">
        <v>918</v>
      </c>
      <c r="N3417" t="s">
        <v>5213</v>
      </c>
      <c r="O3417" t="s">
        <v>12</v>
      </c>
      <c r="P3417" t="s">
        <v>13</v>
      </c>
      <c r="Q3417" t="s">
        <v>14</v>
      </c>
      <c r="R3417" s="3">
        <f t="shared" si="186"/>
        <v>85</v>
      </c>
      <c r="S3417">
        <v>85000000</v>
      </c>
      <c r="T3417">
        <v>2003</v>
      </c>
      <c r="U3417">
        <v>6.7</v>
      </c>
      <c r="V3417" s="3">
        <f t="shared" si="187"/>
        <v>-37.407175000000002</v>
      </c>
      <c r="W3417" s="3"/>
    </row>
    <row r="3418" spans="1:23" x14ac:dyDescent="0.3">
      <c r="A3418" t="s">
        <v>9</v>
      </c>
      <c r="B3418" t="s">
        <v>368</v>
      </c>
      <c r="C3418">
        <v>108</v>
      </c>
      <c r="D3418">
        <v>22433915</v>
      </c>
      <c r="E3418" s="3">
        <f t="shared" si="185"/>
        <v>22.433914999999999</v>
      </c>
      <c r="F3418" t="s">
        <v>1792</v>
      </c>
      <c r="G3418" t="s">
        <v>356</v>
      </c>
      <c r="H3418" t="s">
        <v>1796</v>
      </c>
      <c r="I3418" t="s">
        <v>918</v>
      </c>
      <c r="N3418" t="s">
        <v>5214</v>
      </c>
      <c r="O3418" t="s">
        <v>12</v>
      </c>
      <c r="P3418" t="s">
        <v>13</v>
      </c>
      <c r="Q3418" t="s">
        <v>90</v>
      </c>
      <c r="R3418" s="3">
        <f t="shared" si="186"/>
        <v>60</v>
      </c>
      <c r="S3418">
        <v>60000000</v>
      </c>
      <c r="T3418">
        <v>2002</v>
      </c>
      <c r="U3418">
        <v>6.2</v>
      </c>
      <c r="V3418" s="3">
        <f t="shared" si="187"/>
        <v>-37.566085000000001</v>
      </c>
      <c r="W3418" s="3"/>
    </row>
    <row r="3419" spans="1:23" x14ac:dyDescent="0.3">
      <c r="A3419" t="s">
        <v>111</v>
      </c>
      <c r="B3419" t="s">
        <v>640</v>
      </c>
      <c r="C3419">
        <v>128</v>
      </c>
      <c r="D3419">
        <v>22326247</v>
      </c>
      <c r="E3419" s="3">
        <f t="shared" si="185"/>
        <v>22.326246999999999</v>
      </c>
      <c r="F3419" t="s">
        <v>356</v>
      </c>
      <c r="G3419" t="s">
        <v>1788</v>
      </c>
      <c r="N3419" t="s">
        <v>5215</v>
      </c>
      <c r="O3419" t="s">
        <v>12</v>
      </c>
      <c r="P3419" t="s">
        <v>13</v>
      </c>
      <c r="Q3419" t="s">
        <v>14</v>
      </c>
      <c r="R3419" s="3">
        <f t="shared" si="186"/>
        <v>60</v>
      </c>
      <c r="S3419">
        <v>60000000</v>
      </c>
      <c r="T3419">
        <v>1999</v>
      </c>
      <c r="U3419">
        <v>5.9</v>
      </c>
      <c r="V3419" s="3">
        <f t="shared" si="187"/>
        <v>-37.673753000000005</v>
      </c>
      <c r="W3419" s="3"/>
    </row>
    <row r="3420" spans="1:23" x14ac:dyDescent="0.3">
      <c r="A3420" t="s">
        <v>9</v>
      </c>
      <c r="B3420" t="s">
        <v>607</v>
      </c>
      <c r="C3420">
        <v>112</v>
      </c>
      <c r="D3420">
        <v>6105175</v>
      </c>
      <c r="E3420" s="3">
        <f t="shared" si="185"/>
        <v>6.105175</v>
      </c>
      <c r="F3420" t="s">
        <v>205</v>
      </c>
      <c r="N3420" t="s">
        <v>5216</v>
      </c>
      <c r="O3420" t="s">
        <v>12</v>
      </c>
      <c r="P3420" t="s">
        <v>13</v>
      </c>
      <c r="Q3420" t="s">
        <v>90</v>
      </c>
      <c r="R3420" s="3">
        <f t="shared" si="186"/>
        <v>44</v>
      </c>
      <c r="S3420">
        <v>44000000</v>
      </c>
      <c r="T3420">
        <v>2014</v>
      </c>
      <c r="U3420">
        <v>6.6</v>
      </c>
      <c r="V3420" s="3">
        <f t="shared" si="187"/>
        <v>-37.894824999999997</v>
      </c>
      <c r="W3420" s="3"/>
    </row>
    <row r="3421" spans="1:23" x14ac:dyDescent="0.3">
      <c r="A3421" t="s">
        <v>9</v>
      </c>
      <c r="B3421" t="s">
        <v>380</v>
      </c>
      <c r="C3421">
        <v>212</v>
      </c>
      <c r="D3421">
        <v>25052000</v>
      </c>
      <c r="E3421" s="3">
        <f t="shared" si="185"/>
        <v>25.052</v>
      </c>
      <c r="F3421" t="s">
        <v>134</v>
      </c>
      <c r="G3421" t="s">
        <v>1793</v>
      </c>
      <c r="H3421" t="s">
        <v>1792</v>
      </c>
      <c r="I3421" t="s">
        <v>356</v>
      </c>
      <c r="J3421" t="s">
        <v>1304</v>
      </c>
      <c r="N3421" t="s">
        <v>5217</v>
      </c>
      <c r="O3421" t="s">
        <v>12</v>
      </c>
      <c r="P3421" t="s">
        <v>13</v>
      </c>
      <c r="Q3421" t="s">
        <v>14</v>
      </c>
      <c r="R3421" s="3">
        <f t="shared" si="186"/>
        <v>63</v>
      </c>
      <c r="S3421">
        <v>63000000</v>
      </c>
      <c r="T3421">
        <v>1994</v>
      </c>
      <c r="U3421">
        <v>6.6</v>
      </c>
      <c r="V3421" s="3">
        <f t="shared" si="187"/>
        <v>-37.948</v>
      </c>
      <c r="W3421" s="3"/>
    </row>
    <row r="3422" spans="1:23" x14ac:dyDescent="0.3">
      <c r="A3422" t="s">
        <v>9</v>
      </c>
      <c r="B3422" t="s">
        <v>178</v>
      </c>
      <c r="C3422">
        <v>131</v>
      </c>
      <c r="D3422">
        <v>42044321</v>
      </c>
      <c r="E3422" s="3">
        <f t="shared" si="185"/>
        <v>42.044320999999997</v>
      </c>
      <c r="F3422" t="s">
        <v>205</v>
      </c>
      <c r="G3422" t="s">
        <v>356</v>
      </c>
      <c r="H3422" t="s">
        <v>1788</v>
      </c>
      <c r="N3422" t="s">
        <v>5218</v>
      </c>
      <c r="O3422" t="s">
        <v>12</v>
      </c>
      <c r="P3422" t="s">
        <v>13</v>
      </c>
      <c r="Q3422" t="s">
        <v>14</v>
      </c>
      <c r="R3422" s="3">
        <f t="shared" si="186"/>
        <v>80</v>
      </c>
      <c r="S3422">
        <v>80000000</v>
      </c>
      <c r="T3422">
        <v>2004</v>
      </c>
      <c r="U3422">
        <v>6.5</v>
      </c>
      <c r="V3422" s="3">
        <f t="shared" si="187"/>
        <v>-37.955679000000003</v>
      </c>
      <c r="W3422" s="3"/>
    </row>
    <row r="3423" spans="1:23" x14ac:dyDescent="0.3">
      <c r="A3423" t="s">
        <v>9</v>
      </c>
      <c r="B3423" t="s">
        <v>333</v>
      </c>
      <c r="C3423">
        <v>134</v>
      </c>
      <c r="D3423">
        <v>36976367</v>
      </c>
      <c r="E3423" s="3">
        <f t="shared" si="185"/>
        <v>36.976367000000003</v>
      </c>
      <c r="F3423" t="s">
        <v>356</v>
      </c>
      <c r="G3423" t="s">
        <v>1796</v>
      </c>
      <c r="H3423" t="s">
        <v>1787</v>
      </c>
      <c r="I3423" t="s">
        <v>918</v>
      </c>
      <c r="N3423" t="s">
        <v>5219</v>
      </c>
      <c r="O3423" t="s">
        <v>12</v>
      </c>
      <c r="P3423" t="s">
        <v>13</v>
      </c>
      <c r="Q3423" t="s">
        <v>14</v>
      </c>
      <c r="R3423" s="3">
        <f t="shared" si="186"/>
        <v>75</v>
      </c>
      <c r="S3423">
        <v>75000000</v>
      </c>
      <c r="T3423">
        <v>1998</v>
      </c>
      <c r="U3423">
        <v>6</v>
      </c>
      <c r="V3423" s="3">
        <f t="shared" si="187"/>
        <v>-38.023632999999997</v>
      </c>
      <c r="W3423" s="3"/>
    </row>
    <row r="3424" spans="1:23" x14ac:dyDescent="0.3">
      <c r="A3424" t="s">
        <v>9</v>
      </c>
      <c r="B3424" t="s">
        <v>77</v>
      </c>
      <c r="C3424">
        <v>121</v>
      </c>
      <c r="D3424">
        <v>16640210</v>
      </c>
      <c r="E3424" s="3">
        <f t="shared" si="185"/>
        <v>16.64021</v>
      </c>
      <c r="F3424" t="s">
        <v>356</v>
      </c>
      <c r="G3424" t="s">
        <v>918</v>
      </c>
      <c r="N3424" t="s">
        <v>5220</v>
      </c>
      <c r="O3424" t="s">
        <v>12</v>
      </c>
      <c r="P3424" t="s">
        <v>13</v>
      </c>
      <c r="Q3424" t="s">
        <v>90</v>
      </c>
      <c r="R3424" s="3">
        <f t="shared" si="186"/>
        <v>55</v>
      </c>
      <c r="S3424">
        <v>55000000</v>
      </c>
      <c r="T3424">
        <v>1999</v>
      </c>
      <c r="U3424">
        <v>6.8</v>
      </c>
      <c r="V3424" s="3">
        <f t="shared" si="187"/>
        <v>-38.359790000000004</v>
      </c>
      <c r="W3424" s="3"/>
    </row>
    <row r="3425" spans="1:23" x14ac:dyDescent="0.3">
      <c r="A3425" t="s">
        <v>9</v>
      </c>
      <c r="B3425" t="s">
        <v>237</v>
      </c>
      <c r="C3425">
        <v>114</v>
      </c>
      <c r="D3425">
        <v>6565495</v>
      </c>
      <c r="E3425" s="3">
        <f t="shared" si="185"/>
        <v>6.5654950000000003</v>
      </c>
      <c r="F3425" t="s">
        <v>356</v>
      </c>
      <c r="G3425" t="s">
        <v>1788</v>
      </c>
      <c r="N3425" t="s">
        <v>5221</v>
      </c>
      <c r="O3425" t="s">
        <v>238</v>
      </c>
      <c r="P3425" t="s">
        <v>125</v>
      </c>
      <c r="Q3425" t="s">
        <v>90</v>
      </c>
      <c r="R3425" s="3">
        <f t="shared" si="186"/>
        <v>45</v>
      </c>
      <c r="S3425">
        <v>45000000</v>
      </c>
      <c r="T3425">
        <v>2006</v>
      </c>
      <c r="U3425">
        <v>7</v>
      </c>
      <c r="V3425" s="3">
        <f t="shared" si="187"/>
        <v>-38.434505000000001</v>
      </c>
      <c r="W3425" s="3"/>
    </row>
    <row r="3426" spans="1:23" x14ac:dyDescent="0.3">
      <c r="A3426" t="s">
        <v>9</v>
      </c>
      <c r="B3426" t="s">
        <v>333</v>
      </c>
      <c r="C3426">
        <v>123</v>
      </c>
      <c r="D3426">
        <v>41523271</v>
      </c>
      <c r="E3426" s="3">
        <f t="shared" si="185"/>
        <v>41.523271000000001</v>
      </c>
      <c r="F3426" t="s">
        <v>205</v>
      </c>
      <c r="G3426" t="s">
        <v>1792</v>
      </c>
      <c r="H3426" t="s">
        <v>356</v>
      </c>
      <c r="I3426" t="s">
        <v>1788</v>
      </c>
      <c r="N3426" t="s">
        <v>5222</v>
      </c>
      <c r="O3426" t="s">
        <v>12</v>
      </c>
      <c r="P3426" t="s">
        <v>13</v>
      </c>
      <c r="Q3426" t="s">
        <v>14</v>
      </c>
      <c r="R3426" s="3">
        <f t="shared" si="186"/>
        <v>80</v>
      </c>
      <c r="S3426">
        <v>80000000</v>
      </c>
      <c r="T3426">
        <v>2001</v>
      </c>
      <c r="U3426">
        <v>6.6</v>
      </c>
      <c r="V3426" s="3">
        <f t="shared" si="187"/>
        <v>-38.476728999999999</v>
      </c>
      <c r="W3426" s="3"/>
    </row>
    <row r="3427" spans="1:23" x14ac:dyDescent="0.3">
      <c r="A3427" t="s">
        <v>9</v>
      </c>
      <c r="B3427" t="s">
        <v>476</v>
      </c>
      <c r="C3427">
        <v>114</v>
      </c>
      <c r="D3427">
        <v>16264475</v>
      </c>
      <c r="E3427" s="3">
        <f t="shared" si="185"/>
        <v>16.264475000000001</v>
      </c>
      <c r="F3427" t="s">
        <v>1793</v>
      </c>
      <c r="G3427" t="s">
        <v>356</v>
      </c>
      <c r="H3427" t="s">
        <v>1794</v>
      </c>
      <c r="I3427" t="s">
        <v>1795</v>
      </c>
      <c r="N3427" t="s">
        <v>5223</v>
      </c>
      <c r="O3427" t="s">
        <v>12</v>
      </c>
      <c r="P3427" t="s">
        <v>17</v>
      </c>
      <c r="Q3427" t="s">
        <v>14</v>
      </c>
      <c r="R3427" s="3">
        <f t="shared" si="186"/>
        <v>55</v>
      </c>
      <c r="S3427">
        <v>55000000</v>
      </c>
      <c r="T3427">
        <v>2007</v>
      </c>
      <c r="U3427">
        <v>6.9</v>
      </c>
      <c r="V3427" s="3">
        <f t="shared" si="187"/>
        <v>-38.735524999999996</v>
      </c>
      <c r="W3427" s="3"/>
    </row>
    <row r="3428" spans="1:23" x14ac:dyDescent="0.3">
      <c r="A3428" t="s">
        <v>9</v>
      </c>
      <c r="B3428" t="s">
        <v>480</v>
      </c>
      <c r="C3428">
        <v>107</v>
      </c>
      <c r="D3428">
        <v>16088610</v>
      </c>
      <c r="E3428" s="3">
        <f t="shared" si="185"/>
        <v>16.088609999999999</v>
      </c>
      <c r="F3428" t="s">
        <v>205</v>
      </c>
      <c r="G3428" t="s">
        <v>356</v>
      </c>
      <c r="H3428" t="s">
        <v>1789</v>
      </c>
      <c r="I3428" t="s">
        <v>1786</v>
      </c>
      <c r="N3428" t="s">
        <v>5224</v>
      </c>
      <c r="O3428" t="s">
        <v>12</v>
      </c>
      <c r="P3428" t="s">
        <v>13</v>
      </c>
      <c r="Q3428" t="s">
        <v>24</v>
      </c>
      <c r="R3428" s="3">
        <f t="shared" si="186"/>
        <v>55</v>
      </c>
      <c r="S3428">
        <v>55000000</v>
      </c>
      <c r="T3428">
        <v>2009</v>
      </c>
      <c r="U3428">
        <v>5.6</v>
      </c>
      <c r="V3428" s="3">
        <f t="shared" si="187"/>
        <v>-38.911389999999997</v>
      </c>
      <c r="W3428" s="3"/>
    </row>
    <row r="3429" spans="1:23" x14ac:dyDescent="0.3">
      <c r="A3429" t="s">
        <v>9</v>
      </c>
      <c r="B3429" t="s">
        <v>193</v>
      </c>
      <c r="C3429">
        <v>125</v>
      </c>
      <c r="D3429">
        <v>1027749</v>
      </c>
      <c r="E3429" s="3">
        <f t="shared" si="185"/>
        <v>1.027749</v>
      </c>
      <c r="F3429" t="s">
        <v>356</v>
      </c>
      <c r="G3429" t="s">
        <v>1795</v>
      </c>
      <c r="N3429" t="s">
        <v>5225</v>
      </c>
      <c r="O3429" t="s">
        <v>12</v>
      </c>
      <c r="P3429" t="s">
        <v>63</v>
      </c>
      <c r="Q3429" t="s">
        <v>90</v>
      </c>
      <c r="R3429" s="3">
        <f t="shared" si="186"/>
        <v>40</v>
      </c>
      <c r="S3429">
        <v>40000000</v>
      </c>
      <c r="T3429">
        <v>2008</v>
      </c>
      <c r="U3429">
        <v>7.1</v>
      </c>
      <c r="V3429" s="3">
        <f t="shared" si="187"/>
        <v>-38.972251</v>
      </c>
      <c r="W3429" s="3"/>
    </row>
    <row r="3430" spans="1:23" x14ac:dyDescent="0.3">
      <c r="A3430" t="s">
        <v>9</v>
      </c>
      <c r="B3430" t="s">
        <v>202</v>
      </c>
      <c r="C3430">
        <v>157</v>
      </c>
      <c r="D3430">
        <v>28965197</v>
      </c>
      <c r="E3430" s="3">
        <f t="shared" si="185"/>
        <v>28.965197</v>
      </c>
      <c r="F3430" t="s">
        <v>1793</v>
      </c>
      <c r="G3430" t="s">
        <v>356</v>
      </c>
      <c r="H3430" t="s">
        <v>918</v>
      </c>
      <c r="N3430" t="s">
        <v>5226</v>
      </c>
      <c r="O3430" t="s">
        <v>12</v>
      </c>
      <c r="P3430" t="s">
        <v>13</v>
      </c>
      <c r="Q3430" t="s">
        <v>90</v>
      </c>
      <c r="R3430" s="3">
        <f t="shared" si="186"/>
        <v>68</v>
      </c>
      <c r="S3430">
        <v>68000000</v>
      </c>
      <c r="T3430">
        <v>1999</v>
      </c>
      <c r="U3430">
        <v>7.9</v>
      </c>
      <c r="V3430" s="3">
        <f t="shared" si="187"/>
        <v>-39.034802999999997</v>
      </c>
      <c r="W3430" s="3"/>
    </row>
    <row r="3431" spans="1:23" x14ac:dyDescent="0.3">
      <c r="A3431" t="s">
        <v>9</v>
      </c>
      <c r="B3431" t="s">
        <v>548</v>
      </c>
      <c r="C3431">
        <v>104</v>
      </c>
      <c r="D3431">
        <v>10706786</v>
      </c>
      <c r="E3431" s="3">
        <f t="shared" si="185"/>
        <v>10.706785999999999</v>
      </c>
      <c r="F3431" t="s">
        <v>171</v>
      </c>
      <c r="G3431" t="s">
        <v>1786</v>
      </c>
      <c r="H3431" t="s">
        <v>918</v>
      </c>
      <c r="N3431" t="s">
        <v>5227</v>
      </c>
      <c r="O3431" t="s">
        <v>12</v>
      </c>
      <c r="P3431" t="s">
        <v>13</v>
      </c>
      <c r="Q3431" t="s">
        <v>90</v>
      </c>
      <c r="R3431" s="3">
        <f t="shared" si="186"/>
        <v>50</v>
      </c>
      <c r="S3431">
        <v>50000000</v>
      </c>
      <c r="T3431">
        <v>2011</v>
      </c>
      <c r="U3431">
        <v>5.5</v>
      </c>
      <c r="V3431" s="3">
        <f t="shared" si="187"/>
        <v>-39.293213999999999</v>
      </c>
      <c r="W3431" s="3"/>
    </row>
    <row r="3432" spans="1:23" x14ac:dyDescent="0.3">
      <c r="A3432" t="s">
        <v>9</v>
      </c>
      <c r="B3432" t="s">
        <v>608</v>
      </c>
      <c r="C3432">
        <v>100</v>
      </c>
      <c r="D3432">
        <v>5664251</v>
      </c>
      <c r="E3432" s="3">
        <f t="shared" si="185"/>
        <v>5.6642510000000001</v>
      </c>
      <c r="F3432" t="s">
        <v>171</v>
      </c>
      <c r="G3432" t="s">
        <v>1786</v>
      </c>
      <c r="H3432" t="s">
        <v>1304</v>
      </c>
      <c r="N3432" t="s">
        <v>5228</v>
      </c>
      <c r="O3432" t="s">
        <v>12</v>
      </c>
      <c r="P3432" t="s">
        <v>36</v>
      </c>
      <c r="Q3432" t="s">
        <v>90</v>
      </c>
      <c r="R3432" s="3">
        <f t="shared" si="186"/>
        <v>45</v>
      </c>
      <c r="S3432">
        <v>45000000</v>
      </c>
      <c r="T3432">
        <v>2010</v>
      </c>
      <c r="U3432">
        <v>6.3</v>
      </c>
      <c r="V3432" s="3">
        <f t="shared" si="187"/>
        <v>-39.335749</v>
      </c>
      <c r="W3432" s="3"/>
    </row>
    <row r="3433" spans="1:23" x14ac:dyDescent="0.3">
      <c r="A3433" t="s">
        <v>9</v>
      </c>
      <c r="B3433" t="s">
        <v>659</v>
      </c>
      <c r="C3433">
        <v>93</v>
      </c>
      <c r="D3433">
        <v>652526</v>
      </c>
      <c r="E3433" s="3">
        <f t="shared" si="185"/>
        <v>0.65252600000000005</v>
      </c>
      <c r="F3433" t="s">
        <v>171</v>
      </c>
      <c r="G3433" t="s">
        <v>134</v>
      </c>
      <c r="H3433" t="s">
        <v>1789</v>
      </c>
      <c r="I3433" t="s">
        <v>918</v>
      </c>
      <c r="N3433" t="s">
        <v>5229</v>
      </c>
      <c r="O3433" t="s">
        <v>12</v>
      </c>
      <c r="P3433" t="s">
        <v>113</v>
      </c>
      <c r="Q3433" t="s">
        <v>24</v>
      </c>
      <c r="R3433" s="3">
        <f t="shared" si="186"/>
        <v>40</v>
      </c>
      <c r="S3433">
        <v>40000000</v>
      </c>
      <c r="T3433">
        <v>2006</v>
      </c>
      <c r="U3433">
        <v>5.0999999999999996</v>
      </c>
      <c r="V3433" s="3">
        <f t="shared" si="187"/>
        <v>-39.347473999999998</v>
      </c>
      <c r="W3433" s="3"/>
    </row>
    <row r="3434" spans="1:23" x14ac:dyDescent="0.3">
      <c r="A3434" t="s">
        <v>9</v>
      </c>
      <c r="B3434" t="s">
        <v>234</v>
      </c>
      <c r="C3434">
        <v>114</v>
      </c>
      <c r="D3434">
        <v>50628009</v>
      </c>
      <c r="E3434" s="3">
        <f t="shared" si="185"/>
        <v>50.628008999999999</v>
      </c>
      <c r="F3434" t="s">
        <v>171</v>
      </c>
      <c r="G3434" t="s">
        <v>134</v>
      </c>
      <c r="H3434" t="s">
        <v>1789</v>
      </c>
      <c r="I3434" t="s">
        <v>1786</v>
      </c>
      <c r="J3434" t="s">
        <v>918</v>
      </c>
      <c r="N3434" t="s">
        <v>5230</v>
      </c>
      <c r="O3434" t="s">
        <v>12</v>
      </c>
      <c r="P3434" t="s">
        <v>13</v>
      </c>
      <c r="Q3434" t="s">
        <v>24</v>
      </c>
      <c r="R3434" s="3">
        <f t="shared" si="186"/>
        <v>90</v>
      </c>
      <c r="S3434">
        <v>90000000</v>
      </c>
      <c r="T3434">
        <v>1998</v>
      </c>
      <c r="U3434">
        <v>5.6</v>
      </c>
      <c r="V3434" s="3">
        <f t="shared" si="187"/>
        <v>-39.371991000000001</v>
      </c>
      <c r="W3434" s="3"/>
    </row>
    <row r="3435" spans="1:23" x14ac:dyDescent="0.3">
      <c r="A3435" t="s">
        <v>9</v>
      </c>
      <c r="B3435" t="s">
        <v>251</v>
      </c>
      <c r="C3435">
        <v>116</v>
      </c>
      <c r="D3435">
        <v>32616869</v>
      </c>
      <c r="E3435" s="3">
        <f t="shared" si="185"/>
        <v>32.616869000000001</v>
      </c>
      <c r="F3435" t="s">
        <v>171</v>
      </c>
      <c r="G3435" t="s">
        <v>356</v>
      </c>
      <c r="H3435" t="s">
        <v>1797</v>
      </c>
      <c r="N3435" t="s">
        <v>5231</v>
      </c>
      <c r="O3435" t="s">
        <v>12</v>
      </c>
      <c r="P3435" t="s">
        <v>13</v>
      </c>
      <c r="Q3435" t="s">
        <v>14</v>
      </c>
      <c r="R3435" s="3">
        <f t="shared" si="186"/>
        <v>72</v>
      </c>
      <c r="S3435">
        <v>72000000</v>
      </c>
      <c r="T3435">
        <v>2001</v>
      </c>
      <c r="U3435">
        <v>4.5</v>
      </c>
      <c r="V3435" s="3">
        <f t="shared" si="187"/>
        <v>-39.383130999999999</v>
      </c>
      <c r="W3435" s="3"/>
    </row>
    <row r="3436" spans="1:23" x14ac:dyDescent="0.3">
      <c r="A3436" t="s">
        <v>9</v>
      </c>
      <c r="B3436" t="s">
        <v>542</v>
      </c>
      <c r="C3436">
        <v>115</v>
      </c>
      <c r="D3436">
        <v>10556196</v>
      </c>
      <c r="E3436" s="3">
        <f t="shared" si="185"/>
        <v>10.556196</v>
      </c>
      <c r="F3436" t="s">
        <v>1792</v>
      </c>
      <c r="G3436" t="s">
        <v>356</v>
      </c>
      <c r="H3436" t="s">
        <v>918</v>
      </c>
      <c r="N3436" t="s">
        <v>5232</v>
      </c>
      <c r="O3436" t="s">
        <v>12</v>
      </c>
      <c r="P3436" t="s">
        <v>13</v>
      </c>
      <c r="Q3436" t="s">
        <v>14</v>
      </c>
      <c r="R3436" s="3">
        <f t="shared" si="186"/>
        <v>50</v>
      </c>
      <c r="S3436">
        <v>50000000</v>
      </c>
      <c r="T3436">
        <v>1997</v>
      </c>
      <c r="U3436">
        <v>6.2</v>
      </c>
      <c r="V3436" s="3">
        <f t="shared" si="187"/>
        <v>-39.443804</v>
      </c>
      <c r="W3436" s="3"/>
    </row>
    <row r="3437" spans="1:23" x14ac:dyDescent="0.3">
      <c r="A3437" t="s">
        <v>9</v>
      </c>
      <c r="B3437" t="s">
        <v>658</v>
      </c>
      <c r="C3437">
        <v>94</v>
      </c>
      <c r="D3437">
        <v>511920</v>
      </c>
      <c r="E3437" s="3">
        <f t="shared" si="185"/>
        <v>0.51192000000000004</v>
      </c>
      <c r="F3437" t="s">
        <v>134</v>
      </c>
      <c r="G3437" t="s">
        <v>1790</v>
      </c>
      <c r="H3437" t="s">
        <v>205</v>
      </c>
      <c r="I3437" t="s">
        <v>1786</v>
      </c>
      <c r="J3437" t="s">
        <v>1788</v>
      </c>
      <c r="N3437" t="s">
        <v>5233</v>
      </c>
      <c r="O3437" t="s">
        <v>12</v>
      </c>
      <c r="P3437" t="s">
        <v>13</v>
      </c>
      <c r="Q3437" t="s">
        <v>24</v>
      </c>
      <c r="R3437" s="3">
        <f t="shared" si="186"/>
        <v>40</v>
      </c>
      <c r="S3437">
        <v>40000000</v>
      </c>
      <c r="T3437">
        <v>2008</v>
      </c>
      <c r="U3437">
        <v>4.4000000000000004</v>
      </c>
      <c r="V3437" s="3">
        <f t="shared" si="187"/>
        <v>-39.488079999999997</v>
      </c>
      <c r="W3437" s="3"/>
    </row>
    <row r="3438" spans="1:23" x14ac:dyDescent="0.3">
      <c r="A3438" t="s">
        <v>9</v>
      </c>
      <c r="B3438" t="s">
        <v>88</v>
      </c>
      <c r="C3438">
        <v>135</v>
      </c>
      <c r="D3438">
        <v>10400000</v>
      </c>
      <c r="E3438" s="3">
        <f t="shared" si="185"/>
        <v>10.4</v>
      </c>
      <c r="F3438" t="s">
        <v>356</v>
      </c>
      <c r="G3438" t="s">
        <v>1788</v>
      </c>
      <c r="N3438" t="s">
        <v>5234</v>
      </c>
      <c r="O3438" t="s">
        <v>12</v>
      </c>
      <c r="P3438" t="s">
        <v>13</v>
      </c>
      <c r="Q3438" t="s">
        <v>90</v>
      </c>
      <c r="R3438" s="3">
        <f t="shared" si="186"/>
        <v>50</v>
      </c>
      <c r="S3438">
        <v>50000000</v>
      </c>
      <c r="T3438">
        <v>1995</v>
      </c>
      <c r="U3438">
        <v>5.0999999999999996</v>
      </c>
      <c r="V3438" s="3">
        <f t="shared" si="187"/>
        <v>-39.6</v>
      </c>
      <c r="W3438" s="3"/>
    </row>
    <row r="3439" spans="1:23" x14ac:dyDescent="0.3">
      <c r="A3439" t="s">
        <v>9</v>
      </c>
      <c r="B3439" t="s">
        <v>170</v>
      </c>
      <c r="C3439">
        <v>116</v>
      </c>
      <c r="D3439">
        <v>30157016</v>
      </c>
      <c r="E3439" s="3">
        <f t="shared" si="185"/>
        <v>30.157015999999999</v>
      </c>
      <c r="F3439" t="s">
        <v>171</v>
      </c>
      <c r="G3439" t="s">
        <v>134</v>
      </c>
      <c r="H3439" t="s">
        <v>205</v>
      </c>
      <c r="I3439" t="s">
        <v>918</v>
      </c>
      <c r="N3439" t="s">
        <v>5235</v>
      </c>
      <c r="O3439" t="s">
        <v>12</v>
      </c>
      <c r="P3439" t="s">
        <v>13</v>
      </c>
      <c r="Q3439" t="s">
        <v>14</v>
      </c>
      <c r="R3439" s="3">
        <f t="shared" si="186"/>
        <v>70</v>
      </c>
      <c r="S3439">
        <v>70000000</v>
      </c>
      <c r="T3439">
        <v>2002</v>
      </c>
      <c r="U3439">
        <v>5.6</v>
      </c>
      <c r="V3439" s="3">
        <f t="shared" si="187"/>
        <v>-39.842984000000001</v>
      </c>
      <c r="W3439" s="3"/>
    </row>
    <row r="3440" spans="1:23" x14ac:dyDescent="0.3">
      <c r="A3440" t="s">
        <v>9</v>
      </c>
      <c r="B3440" t="s">
        <v>213</v>
      </c>
      <c r="C3440">
        <v>127</v>
      </c>
      <c r="D3440">
        <v>10137232</v>
      </c>
      <c r="E3440" s="3">
        <f t="shared" si="185"/>
        <v>10.137231999999999</v>
      </c>
      <c r="F3440" t="s">
        <v>171</v>
      </c>
      <c r="G3440" t="s">
        <v>1793</v>
      </c>
      <c r="H3440" t="s">
        <v>1792</v>
      </c>
      <c r="I3440" t="s">
        <v>356</v>
      </c>
      <c r="J3440" t="s">
        <v>918</v>
      </c>
      <c r="N3440" t="s">
        <v>5236</v>
      </c>
      <c r="O3440" t="s">
        <v>12</v>
      </c>
      <c r="P3440" t="s">
        <v>184</v>
      </c>
      <c r="Q3440" t="s">
        <v>90</v>
      </c>
      <c r="R3440" s="3">
        <f t="shared" si="186"/>
        <v>50</v>
      </c>
      <c r="S3440">
        <v>50000000</v>
      </c>
      <c r="T3440">
        <v>2005</v>
      </c>
      <c r="U3440">
        <v>6</v>
      </c>
      <c r="V3440" s="3">
        <f t="shared" si="187"/>
        <v>-39.862768000000003</v>
      </c>
      <c r="W3440" s="3"/>
    </row>
    <row r="3441" spans="1:23" x14ac:dyDescent="0.3">
      <c r="A3441" t="s">
        <v>9</v>
      </c>
      <c r="B3441" t="s">
        <v>661</v>
      </c>
      <c r="C3441">
        <v>113</v>
      </c>
      <c r="D3441">
        <v>128978</v>
      </c>
      <c r="E3441" s="3">
        <f t="shared" si="185"/>
        <v>0.12897800000000001</v>
      </c>
      <c r="F3441" t="s">
        <v>171</v>
      </c>
      <c r="G3441" t="s">
        <v>356</v>
      </c>
      <c r="H3441" t="s">
        <v>1794</v>
      </c>
      <c r="I3441" t="s">
        <v>1788</v>
      </c>
      <c r="J3441" t="s">
        <v>1795</v>
      </c>
      <c r="N3441" t="s">
        <v>5237</v>
      </c>
      <c r="O3441" t="s">
        <v>238</v>
      </c>
      <c r="P3441" t="s">
        <v>397</v>
      </c>
      <c r="Q3441" t="s">
        <v>90</v>
      </c>
      <c r="R3441" s="3">
        <f t="shared" si="186"/>
        <v>40</v>
      </c>
      <c r="S3441">
        <v>40000000</v>
      </c>
      <c r="T3441">
        <v>2007</v>
      </c>
      <c r="U3441">
        <v>7.1</v>
      </c>
      <c r="V3441" s="3">
        <f t="shared" si="187"/>
        <v>-39.871022000000004</v>
      </c>
      <c r="W3441" s="3"/>
    </row>
    <row r="3442" spans="1:23" x14ac:dyDescent="0.3">
      <c r="A3442" t="s">
        <v>9</v>
      </c>
      <c r="B3442" t="s">
        <v>454</v>
      </c>
      <c r="C3442">
        <v>105</v>
      </c>
      <c r="D3442">
        <v>16991902</v>
      </c>
      <c r="E3442" s="3">
        <f t="shared" si="185"/>
        <v>16.991902</v>
      </c>
      <c r="F3442" t="s">
        <v>356</v>
      </c>
      <c r="G3442" t="s">
        <v>1798</v>
      </c>
      <c r="N3442" t="s">
        <v>5238</v>
      </c>
      <c r="O3442" t="s">
        <v>12</v>
      </c>
      <c r="P3442" t="s">
        <v>13</v>
      </c>
      <c r="Q3442" t="s">
        <v>90</v>
      </c>
      <c r="R3442" s="3">
        <f t="shared" si="186"/>
        <v>57</v>
      </c>
      <c r="S3442">
        <v>57000000</v>
      </c>
      <c r="T3442">
        <v>2001</v>
      </c>
      <c r="U3442">
        <v>6.2</v>
      </c>
      <c r="V3442" s="3">
        <f t="shared" si="187"/>
        <v>-40.008098000000004</v>
      </c>
      <c r="W3442" s="3"/>
    </row>
    <row r="3443" spans="1:23" x14ac:dyDescent="0.3">
      <c r="A3443" t="s">
        <v>9</v>
      </c>
      <c r="B3443" t="s">
        <v>473</v>
      </c>
      <c r="C3443">
        <v>107</v>
      </c>
      <c r="D3443">
        <v>9795017</v>
      </c>
      <c r="E3443" s="3">
        <f t="shared" si="185"/>
        <v>9.7950169999999996</v>
      </c>
      <c r="F3443" t="s">
        <v>1792</v>
      </c>
      <c r="G3443" t="s">
        <v>356</v>
      </c>
      <c r="H3443" t="s">
        <v>918</v>
      </c>
      <c r="N3443" t="s">
        <v>5239</v>
      </c>
      <c r="O3443" t="s">
        <v>12</v>
      </c>
      <c r="P3443" t="s">
        <v>13</v>
      </c>
      <c r="Q3443" t="s">
        <v>90</v>
      </c>
      <c r="R3443" s="3">
        <f t="shared" si="186"/>
        <v>50</v>
      </c>
      <c r="S3443">
        <v>50000000</v>
      </c>
      <c r="T3443">
        <v>1995</v>
      </c>
      <c r="U3443">
        <v>5.0999999999999996</v>
      </c>
      <c r="V3443" s="3">
        <f t="shared" si="187"/>
        <v>-40.204982999999999</v>
      </c>
      <c r="W3443" s="3"/>
    </row>
    <row r="3444" spans="1:23" x14ac:dyDescent="0.3">
      <c r="A3444" t="s">
        <v>9</v>
      </c>
      <c r="B3444" t="s">
        <v>395</v>
      </c>
      <c r="C3444">
        <v>103</v>
      </c>
      <c r="D3444">
        <v>19781879</v>
      </c>
      <c r="E3444" s="3">
        <f t="shared" si="185"/>
        <v>19.781879</v>
      </c>
      <c r="F3444" t="s">
        <v>171</v>
      </c>
      <c r="G3444" t="s">
        <v>1792</v>
      </c>
      <c r="H3444" t="s">
        <v>1786</v>
      </c>
      <c r="I3444" t="s">
        <v>918</v>
      </c>
      <c r="N3444" t="s">
        <v>5240</v>
      </c>
      <c r="O3444" t="s">
        <v>12</v>
      </c>
      <c r="P3444" t="s">
        <v>13</v>
      </c>
      <c r="Q3444" t="s">
        <v>14</v>
      </c>
      <c r="R3444" s="3">
        <f t="shared" si="186"/>
        <v>60</v>
      </c>
      <c r="S3444">
        <v>60000000</v>
      </c>
      <c r="T3444">
        <v>2008</v>
      </c>
      <c r="U3444">
        <v>4.8</v>
      </c>
      <c r="V3444" s="3">
        <f t="shared" si="187"/>
        <v>-40.218120999999996</v>
      </c>
      <c r="W3444" s="3"/>
    </row>
    <row r="3445" spans="1:23" x14ac:dyDescent="0.3">
      <c r="A3445" t="s">
        <v>9</v>
      </c>
      <c r="B3445" t="s">
        <v>64</v>
      </c>
      <c r="C3445">
        <v>139</v>
      </c>
      <c r="D3445">
        <v>4584886</v>
      </c>
      <c r="E3445" s="3">
        <f t="shared" si="185"/>
        <v>4.584886</v>
      </c>
      <c r="F3445" t="s">
        <v>356</v>
      </c>
      <c r="G3445" t="s">
        <v>1788</v>
      </c>
      <c r="N3445" t="s">
        <v>5241</v>
      </c>
      <c r="O3445" t="s">
        <v>12</v>
      </c>
      <c r="P3445" t="s">
        <v>13</v>
      </c>
      <c r="Q3445" t="s">
        <v>90</v>
      </c>
      <c r="R3445" s="3">
        <f t="shared" si="186"/>
        <v>45</v>
      </c>
      <c r="S3445">
        <v>45000000</v>
      </c>
      <c r="T3445">
        <v>2007</v>
      </c>
      <c r="U3445">
        <v>6.4</v>
      </c>
      <c r="V3445" s="3">
        <f t="shared" si="187"/>
        <v>-40.415114000000003</v>
      </c>
      <c r="W3445" s="3"/>
    </row>
    <row r="3446" spans="1:23" x14ac:dyDescent="0.3">
      <c r="A3446" t="s">
        <v>9</v>
      </c>
      <c r="B3446" t="s">
        <v>544</v>
      </c>
      <c r="C3446">
        <v>124</v>
      </c>
      <c r="D3446">
        <v>19445217</v>
      </c>
      <c r="E3446" s="3">
        <f t="shared" si="185"/>
        <v>19.445217</v>
      </c>
      <c r="F3446" t="s">
        <v>356</v>
      </c>
      <c r="G3446" t="s">
        <v>1786</v>
      </c>
      <c r="H3446" t="s">
        <v>1788</v>
      </c>
      <c r="N3446" t="s">
        <v>5242</v>
      </c>
      <c r="O3446" t="s">
        <v>12</v>
      </c>
      <c r="P3446" t="s">
        <v>13</v>
      </c>
      <c r="Q3446" t="s">
        <v>14</v>
      </c>
      <c r="R3446" s="3">
        <f t="shared" si="186"/>
        <v>60</v>
      </c>
      <c r="S3446">
        <v>60000000</v>
      </c>
      <c r="T3446">
        <v>2013</v>
      </c>
      <c r="U3446">
        <v>6.2</v>
      </c>
      <c r="V3446" s="3">
        <f t="shared" si="187"/>
        <v>-40.554783</v>
      </c>
      <c r="W3446" s="3"/>
    </row>
    <row r="3447" spans="1:23" x14ac:dyDescent="0.3">
      <c r="A3447" t="s">
        <v>9</v>
      </c>
      <c r="B3447" t="s">
        <v>308</v>
      </c>
      <c r="C3447">
        <v>90</v>
      </c>
      <c r="D3447">
        <v>39442871</v>
      </c>
      <c r="E3447" s="3">
        <f t="shared" si="185"/>
        <v>39.442870999999997</v>
      </c>
      <c r="F3447" t="s">
        <v>205</v>
      </c>
      <c r="G3447" t="s">
        <v>1786</v>
      </c>
      <c r="N3447" t="s">
        <v>5243</v>
      </c>
      <c r="O3447" t="s">
        <v>12</v>
      </c>
      <c r="P3447" t="s">
        <v>13</v>
      </c>
      <c r="Q3447" t="s">
        <v>14</v>
      </c>
      <c r="R3447" s="3">
        <f t="shared" si="186"/>
        <v>80</v>
      </c>
      <c r="S3447">
        <v>80000000</v>
      </c>
      <c r="T3447">
        <v>2000</v>
      </c>
      <c r="U3447">
        <v>5.3</v>
      </c>
      <c r="V3447" s="3">
        <f t="shared" si="187"/>
        <v>-40.557129000000003</v>
      </c>
      <c r="W3447" s="3"/>
    </row>
    <row r="3448" spans="1:23" x14ac:dyDescent="0.3">
      <c r="A3448" t="s">
        <v>9</v>
      </c>
      <c r="B3448" t="s">
        <v>179</v>
      </c>
      <c r="C3448">
        <v>117</v>
      </c>
      <c r="D3448">
        <v>76418654</v>
      </c>
      <c r="E3448" s="3">
        <f t="shared" si="185"/>
        <v>76.418654000000004</v>
      </c>
      <c r="F3448" t="s">
        <v>171</v>
      </c>
      <c r="G3448" t="s">
        <v>205</v>
      </c>
      <c r="H3448" t="s">
        <v>1788</v>
      </c>
      <c r="N3448" t="s">
        <v>5244</v>
      </c>
      <c r="O3448" t="s">
        <v>12</v>
      </c>
      <c r="P3448" t="s">
        <v>13</v>
      </c>
      <c r="Q3448" t="s">
        <v>14</v>
      </c>
      <c r="R3448" s="3">
        <f t="shared" si="186"/>
        <v>117</v>
      </c>
      <c r="S3448">
        <v>117000000</v>
      </c>
      <c r="T3448">
        <v>2010</v>
      </c>
      <c r="U3448">
        <v>6.3</v>
      </c>
      <c r="V3448" s="3">
        <f t="shared" si="187"/>
        <v>-40.581345999999996</v>
      </c>
      <c r="W3448" s="3"/>
    </row>
    <row r="3449" spans="1:23" x14ac:dyDescent="0.3">
      <c r="A3449" t="s">
        <v>9</v>
      </c>
      <c r="B3449" t="s">
        <v>276</v>
      </c>
      <c r="C3449">
        <v>109</v>
      </c>
      <c r="D3449">
        <v>18947630</v>
      </c>
      <c r="E3449" s="3">
        <f t="shared" si="185"/>
        <v>18.94763</v>
      </c>
      <c r="F3449" t="s">
        <v>134</v>
      </c>
      <c r="G3449" t="s">
        <v>356</v>
      </c>
      <c r="H3449" t="s">
        <v>1789</v>
      </c>
      <c r="N3449" t="s">
        <v>5245</v>
      </c>
      <c r="O3449" t="s">
        <v>12</v>
      </c>
      <c r="P3449" t="s">
        <v>184</v>
      </c>
      <c r="Q3449" t="s">
        <v>24</v>
      </c>
      <c r="R3449" s="3">
        <f t="shared" si="186"/>
        <v>59.66</v>
      </c>
      <c r="S3449">
        <v>59660000</v>
      </c>
      <c r="T3449">
        <v>2004</v>
      </c>
      <c r="U3449">
        <v>7.1</v>
      </c>
      <c r="V3449" s="3">
        <f t="shared" si="187"/>
        <v>-40.712369999999993</v>
      </c>
      <c r="W3449" s="3"/>
    </row>
    <row r="3450" spans="1:23" x14ac:dyDescent="0.3">
      <c r="A3450" t="s">
        <v>9</v>
      </c>
      <c r="B3450" t="s">
        <v>160</v>
      </c>
      <c r="C3450">
        <v>109</v>
      </c>
      <c r="D3450">
        <v>35286428</v>
      </c>
      <c r="E3450" s="3">
        <f t="shared" si="185"/>
        <v>35.286428000000001</v>
      </c>
      <c r="F3450" t="s">
        <v>356</v>
      </c>
      <c r="G3450" t="s">
        <v>1787</v>
      </c>
      <c r="H3450" t="s">
        <v>918</v>
      </c>
      <c r="N3450" t="s">
        <v>5246</v>
      </c>
      <c r="O3450" t="s">
        <v>12</v>
      </c>
      <c r="P3450" t="s">
        <v>13</v>
      </c>
      <c r="Q3450" t="s">
        <v>90</v>
      </c>
      <c r="R3450" s="3">
        <f t="shared" si="186"/>
        <v>76</v>
      </c>
      <c r="S3450">
        <v>76000000</v>
      </c>
      <c r="T3450">
        <v>2006</v>
      </c>
      <c r="U3450">
        <v>7.9</v>
      </c>
      <c r="V3450" s="3">
        <f t="shared" si="187"/>
        <v>-40.713571999999999</v>
      </c>
      <c r="W3450" s="3"/>
    </row>
    <row r="3451" spans="1:23" x14ac:dyDescent="0.3">
      <c r="A3451" t="s">
        <v>9</v>
      </c>
      <c r="B3451" t="s">
        <v>426</v>
      </c>
      <c r="C3451">
        <v>133</v>
      </c>
      <c r="D3451">
        <v>6167817</v>
      </c>
      <c r="E3451" s="3">
        <f t="shared" si="185"/>
        <v>6.1678170000000003</v>
      </c>
      <c r="F3451" t="s">
        <v>356</v>
      </c>
      <c r="G3451" t="s">
        <v>1796</v>
      </c>
      <c r="H3451" t="s">
        <v>1788</v>
      </c>
      <c r="I3451" t="s">
        <v>1795</v>
      </c>
      <c r="N3451" t="s">
        <v>5247</v>
      </c>
      <c r="O3451" t="s">
        <v>183</v>
      </c>
      <c r="P3451" t="s">
        <v>184</v>
      </c>
      <c r="Q3451" t="s">
        <v>90</v>
      </c>
      <c r="R3451" s="3">
        <f t="shared" si="186"/>
        <v>47</v>
      </c>
      <c r="S3451">
        <v>47000000</v>
      </c>
      <c r="T3451">
        <v>2004</v>
      </c>
      <c r="U3451">
        <v>7.7</v>
      </c>
      <c r="V3451" s="3">
        <f t="shared" si="187"/>
        <v>-40.832183000000001</v>
      </c>
      <c r="W3451" s="3"/>
    </row>
    <row r="3452" spans="1:23" x14ac:dyDescent="0.3">
      <c r="A3452" t="s">
        <v>9</v>
      </c>
      <c r="B3452" t="s">
        <v>362</v>
      </c>
      <c r="C3452">
        <v>125</v>
      </c>
      <c r="D3452">
        <v>19076815</v>
      </c>
      <c r="E3452" s="3">
        <f t="shared" si="185"/>
        <v>19.076815</v>
      </c>
      <c r="F3452" t="s">
        <v>356</v>
      </c>
      <c r="G3452" t="s">
        <v>1795</v>
      </c>
      <c r="N3452" t="s">
        <v>5248</v>
      </c>
      <c r="O3452" t="s">
        <v>12</v>
      </c>
      <c r="P3452" t="s">
        <v>13</v>
      </c>
      <c r="Q3452" t="s">
        <v>90</v>
      </c>
      <c r="R3452" s="3">
        <f t="shared" si="186"/>
        <v>60</v>
      </c>
      <c r="S3452">
        <v>60000000</v>
      </c>
      <c r="T3452">
        <v>2002</v>
      </c>
      <c r="U3452">
        <v>6.3</v>
      </c>
      <c r="V3452" s="3">
        <f t="shared" si="187"/>
        <v>-40.923185000000004</v>
      </c>
      <c r="W3452" s="3"/>
    </row>
    <row r="3453" spans="1:23" x14ac:dyDescent="0.3">
      <c r="A3453" t="s">
        <v>9</v>
      </c>
      <c r="B3453" t="s">
        <v>239</v>
      </c>
      <c r="C3453">
        <v>85</v>
      </c>
      <c r="D3453">
        <v>58867694</v>
      </c>
      <c r="E3453" s="3">
        <f t="shared" si="185"/>
        <v>58.867694</v>
      </c>
      <c r="F3453" t="s">
        <v>1790</v>
      </c>
      <c r="G3453" t="s">
        <v>205</v>
      </c>
      <c r="H3453" t="s">
        <v>1789</v>
      </c>
      <c r="I3453" t="s">
        <v>1797</v>
      </c>
      <c r="N3453" t="s">
        <v>5249</v>
      </c>
      <c r="O3453" t="s">
        <v>12</v>
      </c>
      <c r="P3453" t="s">
        <v>13</v>
      </c>
      <c r="Q3453" t="s">
        <v>24</v>
      </c>
      <c r="R3453" s="3">
        <f t="shared" si="186"/>
        <v>100</v>
      </c>
      <c r="S3453">
        <v>100000000</v>
      </c>
      <c r="T3453">
        <v>2007</v>
      </c>
      <c r="U3453">
        <v>6.8</v>
      </c>
      <c r="V3453" s="3">
        <f t="shared" si="187"/>
        <v>-41.132306</v>
      </c>
      <c r="W3453" s="3"/>
    </row>
    <row r="3454" spans="1:23" x14ac:dyDescent="0.3">
      <c r="A3454" t="s">
        <v>9</v>
      </c>
      <c r="B3454" t="s">
        <v>177</v>
      </c>
      <c r="C3454">
        <v>117</v>
      </c>
      <c r="D3454">
        <v>58607007</v>
      </c>
      <c r="E3454" s="3">
        <f t="shared" si="185"/>
        <v>58.607007000000003</v>
      </c>
      <c r="F3454" t="s">
        <v>171</v>
      </c>
      <c r="G3454" t="s">
        <v>1792</v>
      </c>
      <c r="H3454" t="s">
        <v>1787</v>
      </c>
      <c r="I3454" t="s">
        <v>918</v>
      </c>
      <c r="N3454" t="s">
        <v>5250</v>
      </c>
      <c r="O3454" t="s">
        <v>12</v>
      </c>
      <c r="P3454" t="s">
        <v>13</v>
      </c>
      <c r="Q3454" t="s">
        <v>14</v>
      </c>
      <c r="R3454" s="3">
        <f t="shared" si="186"/>
        <v>100</v>
      </c>
      <c r="S3454">
        <v>100000000</v>
      </c>
      <c r="T3454">
        <v>2014</v>
      </c>
      <c r="U3454">
        <v>6.2</v>
      </c>
      <c r="V3454" s="3">
        <f t="shared" si="187"/>
        <v>-41.392992999999997</v>
      </c>
      <c r="W3454" s="3"/>
    </row>
    <row r="3455" spans="1:23" x14ac:dyDescent="0.3">
      <c r="A3455" t="s">
        <v>9</v>
      </c>
      <c r="B3455" t="s">
        <v>559</v>
      </c>
      <c r="C3455">
        <v>108</v>
      </c>
      <c r="D3455">
        <v>5600000</v>
      </c>
      <c r="E3455" s="3">
        <f t="shared" si="185"/>
        <v>5.6</v>
      </c>
      <c r="F3455" t="s">
        <v>356</v>
      </c>
      <c r="G3455" t="s">
        <v>620</v>
      </c>
      <c r="H3455" t="s">
        <v>1788</v>
      </c>
      <c r="I3455" t="s">
        <v>918</v>
      </c>
      <c r="N3455" t="s">
        <v>5251</v>
      </c>
      <c r="O3455" t="s">
        <v>12</v>
      </c>
      <c r="P3455" t="s">
        <v>13</v>
      </c>
      <c r="Q3455" t="s">
        <v>90</v>
      </c>
      <c r="R3455" s="3">
        <f t="shared" si="186"/>
        <v>47</v>
      </c>
      <c r="S3455">
        <v>47000000</v>
      </c>
      <c r="T3455">
        <v>1996</v>
      </c>
      <c r="U3455">
        <v>5.8</v>
      </c>
      <c r="V3455" s="3">
        <f t="shared" si="187"/>
        <v>-41.4</v>
      </c>
      <c r="W3455" s="3"/>
    </row>
    <row r="3456" spans="1:23" x14ac:dyDescent="0.3">
      <c r="A3456" t="s">
        <v>9</v>
      </c>
      <c r="B3456" t="s">
        <v>192</v>
      </c>
      <c r="C3456">
        <v>82</v>
      </c>
      <c r="D3456">
        <v>43575716</v>
      </c>
      <c r="E3456" s="3">
        <f t="shared" si="185"/>
        <v>43.575716</v>
      </c>
      <c r="F3456" t="s">
        <v>171</v>
      </c>
      <c r="G3456" t="s">
        <v>205</v>
      </c>
      <c r="H3456" t="s">
        <v>1789</v>
      </c>
      <c r="I3456" t="s">
        <v>1786</v>
      </c>
      <c r="N3456" t="s">
        <v>5252</v>
      </c>
      <c r="O3456" t="s">
        <v>12</v>
      </c>
      <c r="P3456" t="s">
        <v>13</v>
      </c>
      <c r="Q3456" t="s">
        <v>24</v>
      </c>
      <c r="R3456" s="3">
        <f t="shared" si="186"/>
        <v>85</v>
      </c>
      <c r="S3456">
        <v>85000000</v>
      </c>
      <c r="T3456">
        <v>2010</v>
      </c>
      <c r="U3456">
        <v>4.3</v>
      </c>
      <c r="V3456" s="3">
        <f t="shared" si="187"/>
        <v>-41.424284</v>
      </c>
      <c r="W3456" s="3"/>
    </row>
    <row r="3457" spans="1:23" x14ac:dyDescent="0.3">
      <c r="A3457" t="s">
        <v>9</v>
      </c>
      <c r="B3457" t="s">
        <v>97</v>
      </c>
      <c r="C3457">
        <v>89</v>
      </c>
      <c r="D3457">
        <v>38542418</v>
      </c>
      <c r="E3457" s="3">
        <f t="shared" si="185"/>
        <v>38.542417999999998</v>
      </c>
      <c r="F3457" t="s">
        <v>171</v>
      </c>
      <c r="G3457" t="s">
        <v>1787</v>
      </c>
      <c r="H3457" t="s">
        <v>918</v>
      </c>
      <c r="N3457" t="s">
        <v>5253</v>
      </c>
      <c r="O3457" t="s">
        <v>12</v>
      </c>
      <c r="P3457" t="s">
        <v>13</v>
      </c>
      <c r="Q3457" t="s">
        <v>14</v>
      </c>
      <c r="R3457" s="3">
        <f t="shared" si="186"/>
        <v>80</v>
      </c>
      <c r="S3457">
        <v>80000000</v>
      </c>
      <c r="T3457">
        <v>2009</v>
      </c>
      <c r="U3457">
        <v>6.3</v>
      </c>
      <c r="V3457" s="3">
        <f t="shared" si="187"/>
        <v>-41.457582000000002</v>
      </c>
      <c r="W3457" s="3"/>
    </row>
    <row r="3458" spans="1:23" x14ac:dyDescent="0.3">
      <c r="A3458" t="s">
        <v>9</v>
      </c>
      <c r="B3458" t="s">
        <v>584</v>
      </c>
      <c r="C3458">
        <v>220</v>
      </c>
      <c r="D3458">
        <v>15527125</v>
      </c>
      <c r="E3458" s="3">
        <f t="shared" ref="E3458:E3521" si="188">D3458/1000000</f>
        <v>15.527125</v>
      </c>
      <c r="F3458" t="s">
        <v>356</v>
      </c>
      <c r="G3458" t="s">
        <v>1788</v>
      </c>
      <c r="H3458" t="s">
        <v>1304</v>
      </c>
      <c r="N3458" t="s">
        <v>5254</v>
      </c>
      <c r="O3458" t="s">
        <v>12</v>
      </c>
      <c r="P3458" t="s">
        <v>13</v>
      </c>
      <c r="Q3458" t="s">
        <v>14</v>
      </c>
      <c r="R3458" s="3">
        <f t="shared" ref="R3458:R3521" si="189">S3458/1000000</f>
        <v>57</v>
      </c>
      <c r="S3458">
        <v>57000000</v>
      </c>
      <c r="T3458">
        <v>2000</v>
      </c>
      <c r="U3458">
        <v>5.8</v>
      </c>
      <c r="V3458" s="3">
        <f t="shared" ref="V3458:V3521" si="190">E3458-R3458</f>
        <v>-41.472875000000002</v>
      </c>
      <c r="W3458" s="3"/>
    </row>
    <row r="3459" spans="1:23" x14ac:dyDescent="0.3">
      <c r="A3459" t="s">
        <v>9</v>
      </c>
      <c r="B3459" t="s">
        <v>138</v>
      </c>
      <c r="C3459">
        <v>97</v>
      </c>
      <c r="D3459">
        <v>103400692</v>
      </c>
      <c r="E3459" s="3">
        <f t="shared" si="188"/>
        <v>103.40069200000001</v>
      </c>
      <c r="F3459" t="s">
        <v>134</v>
      </c>
      <c r="G3459" t="s">
        <v>1790</v>
      </c>
      <c r="H3459" t="s">
        <v>1789</v>
      </c>
      <c r="I3459" t="s">
        <v>1786</v>
      </c>
      <c r="N3459" t="s">
        <v>5255</v>
      </c>
      <c r="O3459" t="s">
        <v>12</v>
      </c>
      <c r="P3459" t="s">
        <v>13</v>
      </c>
      <c r="Q3459" t="s">
        <v>24</v>
      </c>
      <c r="R3459" s="3">
        <f t="shared" si="189"/>
        <v>145</v>
      </c>
      <c r="S3459">
        <v>145000000</v>
      </c>
      <c r="T3459">
        <v>2012</v>
      </c>
      <c r="U3459">
        <v>7.3</v>
      </c>
      <c r="V3459" s="3">
        <f t="shared" si="190"/>
        <v>-41.599307999999994</v>
      </c>
      <c r="W3459" s="3"/>
    </row>
    <row r="3460" spans="1:23" x14ac:dyDescent="0.3">
      <c r="A3460" t="s">
        <v>9</v>
      </c>
      <c r="B3460" t="s">
        <v>105</v>
      </c>
      <c r="C3460">
        <v>196</v>
      </c>
      <c r="D3460">
        <v>133228348</v>
      </c>
      <c r="E3460" s="3">
        <f t="shared" si="188"/>
        <v>133.22834800000001</v>
      </c>
      <c r="F3460" t="s">
        <v>134</v>
      </c>
      <c r="N3460" t="s">
        <v>5256</v>
      </c>
      <c r="O3460" t="s">
        <v>12</v>
      </c>
      <c r="P3460" t="s">
        <v>13</v>
      </c>
      <c r="Q3460" t="s">
        <v>90</v>
      </c>
      <c r="R3460" s="3">
        <f t="shared" si="189"/>
        <v>175</v>
      </c>
      <c r="S3460">
        <v>175000000</v>
      </c>
      <c r="T3460">
        <v>2004</v>
      </c>
      <c r="U3460">
        <v>7.2</v>
      </c>
      <c r="V3460" s="3">
        <f t="shared" si="190"/>
        <v>-41.771651999999989</v>
      </c>
      <c r="W3460" s="3"/>
    </row>
    <row r="3461" spans="1:23" x14ac:dyDescent="0.3">
      <c r="A3461" t="s">
        <v>9</v>
      </c>
      <c r="B3461" t="s">
        <v>163</v>
      </c>
      <c r="C3461">
        <v>132</v>
      </c>
      <c r="D3461">
        <v>58220776</v>
      </c>
      <c r="E3461" s="3">
        <f t="shared" si="188"/>
        <v>58.220776000000001</v>
      </c>
      <c r="F3461" t="s">
        <v>205</v>
      </c>
      <c r="G3461" t="s">
        <v>356</v>
      </c>
      <c r="H3461" t="s">
        <v>1787</v>
      </c>
      <c r="N3461" t="s">
        <v>5257</v>
      </c>
      <c r="O3461" t="s">
        <v>12</v>
      </c>
      <c r="P3461" t="s">
        <v>13</v>
      </c>
      <c r="Q3461" t="s">
        <v>24</v>
      </c>
      <c r="R3461" s="3">
        <f t="shared" si="189"/>
        <v>100</v>
      </c>
      <c r="S3461">
        <v>100000000</v>
      </c>
      <c r="T3461">
        <v>1999</v>
      </c>
      <c r="U3461">
        <v>6.8</v>
      </c>
      <c r="V3461" s="3">
        <f t="shared" si="190"/>
        <v>-41.779223999999999</v>
      </c>
      <c r="W3461" s="3"/>
    </row>
    <row r="3462" spans="1:23" x14ac:dyDescent="0.3">
      <c r="A3462" t="s">
        <v>9</v>
      </c>
      <c r="B3462" t="s">
        <v>442</v>
      </c>
      <c r="C3462">
        <v>131</v>
      </c>
      <c r="D3462">
        <v>18208078</v>
      </c>
      <c r="E3462" s="3">
        <f t="shared" si="188"/>
        <v>18.208078</v>
      </c>
      <c r="F3462" t="s">
        <v>171</v>
      </c>
      <c r="G3462" t="s">
        <v>356</v>
      </c>
      <c r="H3462" t="s">
        <v>918</v>
      </c>
      <c r="N3462" t="s">
        <v>5258</v>
      </c>
      <c r="O3462" t="s">
        <v>12</v>
      </c>
      <c r="P3462" t="s">
        <v>13</v>
      </c>
      <c r="Q3462" t="s">
        <v>90</v>
      </c>
      <c r="R3462" s="3">
        <f t="shared" si="189"/>
        <v>60</v>
      </c>
      <c r="S3462">
        <v>60000000</v>
      </c>
      <c r="T3462">
        <v>2001</v>
      </c>
      <c r="U3462">
        <v>6.9</v>
      </c>
      <c r="V3462" s="3">
        <f t="shared" si="190"/>
        <v>-41.791922</v>
      </c>
      <c r="W3462" s="3"/>
    </row>
    <row r="3463" spans="1:23" x14ac:dyDescent="0.3">
      <c r="A3463" t="s">
        <v>9</v>
      </c>
      <c r="B3463" t="s">
        <v>592</v>
      </c>
      <c r="C3463">
        <v>325</v>
      </c>
      <c r="D3463">
        <v>1500000</v>
      </c>
      <c r="E3463" s="3">
        <f t="shared" si="188"/>
        <v>1.5</v>
      </c>
      <c r="F3463" t="s">
        <v>134</v>
      </c>
      <c r="G3463" t="s">
        <v>356</v>
      </c>
      <c r="H3463" t="s">
        <v>1304</v>
      </c>
      <c r="N3463" t="s">
        <v>5259</v>
      </c>
      <c r="O3463" t="s">
        <v>12</v>
      </c>
      <c r="P3463" t="s">
        <v>13</v>
      </c>
      <c r="Q3463" t="s">
        <v>90</v>
      </c>
      <c r="R3463" s="3">
        <f t="shared" si="189"/>
        <v>44</v>
      </c>
      <c r="S3463">
        <v>44000000</v>
      </c>
      <c r="T3463">
        <v>1980</v>
      </c>
      <c r="U3463">
        <v>6.8</v>
      </c>
      <c r="V3463" s="3">
        <f t="shared" si="190"/>
        <v>-42.5</v>
      </c>
      <c r="W3463" s="3"/>
    </row>
    <row r="3464" spans="1:23" x14ac:dyDescent="0.3">
      <c r="A3464" t="s">
        <v>9</v>
      </c>
      <c r="B3464" t="s">
        <v>262</v>
      </c>
      <c r="C3464">
        <v>104</v>
      </c>
      <c r="D3464">
        <v>47474112</v>
      </c>
      <c r="E3464" s="3">
        <f t="shared" si="188"/>
        <v>47.474111999999998</v>
      </c>
      <c r="F3464" t="s">
        <v>171</v>
      </c>
      <c r="G3464" t="s">
        <v>356</v>
      </c>
      <c r="H3464" t="s">
        <v>1787</v>
      </c>
      <c r="I3464" t="s">
        <v>918</v>
      </c>
      <c r="N3464" t="s">
        <v>5260</v>
      </c>
      <c r="O3464" t="s">
        <v>12</v>
      </c>
      <c r="P3464" t="s">
        <v>13</v>
      </c>
      <c r="Q3464" t="s">
        <v>14</v>
      </c>
      <c r="R3464" s="3">
        <f t="shared" si="189"/>
        <v>90</v>
      </c>
      <c r="S3464">
        <v>90000000</v>
      </c>
      <c r="T3464">
        <v>1997</v>
      </c>
      <c r="U3464">
        <v>5.4</v>
      </c>
      <c r="V3464" s="3">
        <f t="shared" si="190"/>
        <v>-42.525888000000002</v>
      </c>
      <c r="W3464" s="3"/>
    </row>
    <row r="3465" spans="1:23" x14ac:dyDescent="0.3">
      <c r="A3465" t="s">
        <v>9</v>
      </c>
      <c r="B3465" t="s">
        <v>140</v>
      </c>
      <c r="C3465">
        <v>143</v>
      </c>
      <c r="D3465">
        <v>57366262</v>
      </c>
      <c r="E3465" s="3">
        <f t="shared" si="188"/>
        <v>57.366261999999999</v>
      </c>
      <c r="F3465" t="s">
        <v>134</v>
      </c>
      <c r="G3465" t="s">
        <v>356</v>
      </c>
      <c r="H3465" t="s">
        <v>918</v>
      </c>
      <c r="N3465" t="s">
        <v>5261</v>
      </c>
      <c r="O3465" t="s">
        <v>12</v>
      </c>
      <c r="P3465" t="s">
        <v>113</v>
      </c>
      <c r="Q3465" t="s">
        <v>90</v>
      </c>
      <c r="R3465" s="3">
        <f t="shared" si="189"/>
        <v>100</v>
      </c>
      <c r="S3465">
        <v>100000000</v>
      </c>
      <c r="T3465">
        <v>2006</v>
      </c>
      <c r="U3465">
        <v>8</v>
      </c>
      <c r="V3465" s="3">
        <f t="shared" si="190"/>
        <v>-42.633738000000001</v>
      </c>
      <c r="W3465" s="3"/>
    </row>
    <row r="3466" spans="1:23" x14ac:dyDescent="0.3">
      <c r="A3466" t="s">
        <v>9</v>
      </c>
      <c r="B3466" t="s">
        <v>447</v>
      </c>
      <c r="C3466">
        <v>106</v>
      </c>
      <c r="D3466">
        <v>17281832</v>
      </c>
      <c r="E3466" s="3">
        <f t="shared" si="188"/>
        <v>17.281832000000001</v>
      </c>
      <c r="F3466" t="s">
        <v>134</v>
      </c>
      <c r="G3466" t="s">
        <v>1789</v>
      </c>
      <c r="H3466" t="s">
        <v>1786</v>
      </c>
      <c r="N3466" t="s">
        <v>5262</v>
      </c>
      <c r="O3466" t="s">
        <v>12</v>
      </c>
      <c r="P3466" t="s">
        <v>113</v>
      </c>
      <c r="Q3466" t="s">
        <v>24</v>
      </c>
      <c r="R3466" s="3">
        <f t="shared" si="189"/>
        <v>60</v>
      </c>
      <c r="S3466">
        <v>60000000</v>
      </c>
      <c r="T3466">
        <v>2008</v>
      </c>
      <c r="U3466">
        <v>6.1</v>
      </c>
      <c r="V3466" s="3">
        <f t="shared" si="190"/>
        <v>-42.718167999999999</v>
      </c>
      <c r="W3466" s="3"/>
    </row>
    <row r="3467" spans="1:23" x14ac:dyDescent="0.3">
      <c r="A3467" t="s">
        <v>9</v>
      </c>
      <c r="B3467" t="s">
        <v>78</v>
      </c>
      <c r="C3467">
        <v>112</v>
      </c>
      <c r="D3467">
        <v>102176165</v>
      </c>
      <c r="E3467" s="3">
        <f t="shared" si="188"/>
        <v>102.176165</v>
      </c>
      <c r="F3467" t="s">
        <v>171</v>
      </c>
      <c r="G3467" t="s">
        <v>134</v>
      </c>
      <c r="H3467" t="s">
        <v>1786</v>
      </c>
      <c r="I3467" t="s">
        <v>620</v>
      </c>
      <c r="J3467" t="s">
        <v>918</v>
      </c>
      <c r="N3467" t="s">
        <v>5263</v>
      </c>
      <c r="O3467" t="s">
        <v>12</v>
      </c>
      <c r="P3467" t="s">
        <v>13</v>
      </c>
      <c r="Q3467" t="s">
        <v>14</v>
      </c>
      <c r="R3467" s="3">
        <f t="shared" si="189"/>
        <v>145</v>
      </c>
      <c r="S3467">
        <v>145000000</v>
      </c>
      <c r="T3467">
        <v>2008</v>
      </c>
      <c r="U3467">
        <v>5.2</v>
      </c>
      <c r="V3467" s="3">
        <f t="shared" si="190"/>
        <v>-42.823835000000003</v>
      </c>
      <c r="W3467" s="3"/>
    </row>
    <row r="3468" spans="1:23" x14ac:dyDescent="0.3">
      <c r="A3468" t="s">
        <v>9</v>
      </c>
      <c r="B3468" t="s">
        <v>586</v>
      </c>
      <c r="C3468">
        <v>103</v>
      </c>
      <c r="D3468">
        <v>2154540</v>
      </c>
      <c r="E3468" s="3">
        <f t="shared" si="188"/>
        <v>2.1545399999999999</v>
      </c>
      <c r="F3468" t="s">
        <v>171</v>
      </c>
      <c r="G3468" t="s">
        <v>918</v>
      </c>
      <c r="N3468" t="s">
        <v>5264</v>
      </c>
      <c r="O3468" t="s">
        <v>12</v>
      </c>
      <c r="P3468" t="s">
        <v>13</v>
      </c>
      <c r="Q3468" t="s">
        <v>90</v>
      </c>
      <c r="R3468" s="3">
        <f t="shared" si="189"/>
        <v>45</v>
      </c>
      <c r="S3468">
        <v>45000000</v>
      </c>
      <c r="T3468">
        <v>1997</v>
      </c>
      <c r="U3468">
        <v>4.9000000000000004</v>
      </c>
      <c r="V3468" s="3">
        <f t="shared" si="190"/>
        <v>-42.845460000000003</v>
      </c>
      <c r="W3468" s="3"/>
    </row>
    <row r="3469" spans="1:23" x14ac:dyDescent="0.3">
      <c r="A3469" t="s">
        <v>9</v>
      </c>
      <c r="B3469" t="s">
        <v>263</v>
      </c>
      <c r="C3469">
        <v>111</v>
      </c>
      <c r="D3469">
        <v>42877165</v>
      </c>
      <c r="E3469" s="3">
        <f t="shared" si="188"/>
        <v>42.877164999999998</v>
      </c>
      <c r="F3469" t="s">
        <v>171</v>
      </c>
      <c r="G3469" t="s">
        <v>1792</v>
      </c>
      <c r="H3469" t="s">
        <v>356</v>
      </c>
      <c r="I3469" t="s">
        <v>918</v>
      </c>
      <c r="N3469" t="s">
        <v>5265</v>
      </c>
      <c r="O3469" t="s">
        <v>12</v>
      </c>
      <c r="P3469" t="s">
        <v>13</v>
      </c>
      <c r="Q3469" t="s">
        <v>90</v>
      </c>
      <c r="R3469" s="3">
        <f t="shared" si="189"/>
        <v>86</v>
      </c>
      <c r="S3469">
        <v>86000000</v>
      </c>
      <c r="T3469">
        <v>1997</v>
      </c>
      <c r="U3469">
        <v>6.1</v>
      </c>
      <c r="V3469" s="3">
        <f t="shared" si="190"/>
        <v>-43.122835000000002</v>
      </c>
      <c r="W3469" s="3"/>
    </row>
    <row r="3470" spans="1:23" x14ac:dyDescent="0.3">
      <c r="A3470" t="s">
        <v>9</v>
      </c>
      <c r="B3470" t="s">
        <v>478</v>
      </c>
      <c r="C3470">
        <v>280</v>
      </c>
      <c r="D3470">
        <v>12870569</v>
      </c>
      <c r="E3470" s="3">
        <f t="shared" si="188"/>
        <v>12.870569</v>
      </c>
      <c r="F3470" t="s">
        <v>356</v>
      </c>
      <c r="G3470" t="s">
        <v>1794</v>
      </c>
      <c r="H3470" t="s">
        <v>1795</v>
      </c>
      <c r="N3470" t="s">
        <v>5266</v>
      </c>
      <c r="O3470" t="s">
        <v>12</v>
      </c>
      <c r="P3470" t="s">
        <v>13</v>
      </c>
      <c r="Q3470" t="s">
        <v>14</v>
      </c>
      <c r="R3470" s="3">
        <f t="shared" si="189"/>
        <v>56</v>
      </c>
      <c r="S3470">
        <v>56000000</v>
      </c>
      <c r="T3470">
        <v>2003</v>
      </c>
      <c r="U3470">
        <v>6.3</v>
      </c>
      <c r="V3470" s="3">
        <f t="shared" si="190"/>
        <v>-43.129430999999997</v>
      </c>
      <c r="W3470" s="3"/>
    </row>
    <row r="3471" spans="1:23" x14ac:dyDescent="0.3">
      <c r="A3471" t="s">
        <v>9</v>
      </c>
      <c r="B3471" t="s">
        <v>546</v>
      </c>
      <c r="C3471">
        <v>88</v>
      </c>
      <c r="D3471">
        <v>6471394</v>
      </c>
      <c r="E3471" s="3">
        <f t="shared" si="188"/>
        <v>6.4713940000000001</v>
      </c>
      <c r="F3471" t="s">
        <v>205</v>
      </c>
      <c r="G3471" t="s">
        <v>1792</v>
      </c>
      <c r="N3471" t="s">
        <v>5267</v>
      </c>
      <c r="O3471" t="s">
        <v>12</v>
      </c>
      <c r="P3471" t="s">
        <v>13</v>
      </c>
      <c r="Q3471" t="s">
        <v>14</v>
      </c>
      <c r="R3471" s="3">
        <f t="shared" si="189"/>
        <v>50</v>
      </c>
      <c r="S3471">
        <v>50000000</v>
      </c>
      <c r="T3471">
        <v>2004</v>
      </c>
      <c r="U3471">
        <v>4.9000000000000004</v>
      </c>
      <c r="V3471" s="3">
        <f t="shared" si="190"/>
        <v>-43.528605999999996</v>
      </c>
      <c r="W3471" s="3"/>
    </row>
    <row r="3472" spans="1:23" x14ac:dyDescent="0.3">
      <c r="A3472" t="s">
        <v>9</v>
      </c>
      <c r="B3472" t="s">
        <v>328</v>
      </c>
      <c r="C3472">
        <v>87</v>
      </c>
      <c r="D3472">
        <v>6291602</v>
      </c>
      <c r="E3472" s="3">
        <f t="shared" si="188"/>
        <v>6.2916020000000001</v>
      </c>
      <c r="F3472" t="s">
        <v>205</v>
      </c>
      <c r="G3472" t="s">
        <v>1787</v>
      </c>
      <c r="N3472" t="s">
        <v>5268</v>
      </c>
      <c r="O3472" t="s">
        <v>12</v>
      </c>
      <c r="P3472" t="s">
        <v>13</v>
      </c>
      <c r="Q3472" t="s">
        <v>90</v>
      </c>
      <c r="R3472" s="3">
        <f t="shared" si="189"/>
        <v>50</v>
      </c>
      <c r="S3472">
        <v>50000000</v>
      </c>
      <c r="T3472">
        <v>2000</v>
      </c>
      <c r="U3472">
        <v>5.6</v>
      </c>
      <c r="V3472" s="3">
        <f t="shared" si="190"/>
        <v>-43.708398000000003</v>
      </c>
      <c r="W3472" s="3"/>
    </row>
    <row r="3473" spans="1:23" x14ac:dyDescent="0.3">
      <c r="A3473" t="s">
        <v>111</v>
      </c>
      <c r="B3473" t="s">
        <v>426</v>
      </c>
      <c r="C3473">
        <v>122</v>
      </c>
      <c r="D3473">
        <v>33201661</v>
      </c>
      <c r="E3473" s="3">
        <f t="shared" si="188"/>
        <v>33.201661000000001</v>
      </c>
      <c r="F3473" t="s">
        <v>205</v>
      </c>
      <c r="G3473" t="s">
        <v>1788</v>
      </c>
      <c r="N3473" t="s">
        <v>5269</v>
      </c>
      <c r="O3473" t="s">
        <v>183</v>
      </c>
      <c r="P3473" t="s">
        <v>184</v>
      </c>
      <c r="Q3473" t="s">
        <v>90</v>
      </c>
      <c r="R3473" s="3">
        <f t="shared" si="189"/>
        <v>77</v>
      </c>
      <c r="S3473">
        <v>77000000</v>
      </c>
      <c r="T3473">
        <v>2001</v>
      </c>
      <c r="U3473">
        <v>8.4</v>
      </c>
      <c r="V3473" s="3">
        <f t="shared" si="190"/>
        <v>-43.798338999999999</v>
      </c>
      <c r="W3473" s="3"/>
    </row>
    <row r="3474" spans="1:23" x14ac:dyDescent="0.3">
      <c r="A3474" t="s">
        <v>9</v>
      </c>
      <c r="B3474" t="s">
        <v>310</v>
      </c>
      <c r="C3474">
        <v>87</v>
      </c>
      <c r="D3474">
        <v>36073232</v>
      </c>
      <c r="E3474" s="3">
        <f t="shared" si="188"/>
        <v>36.073231999999997</v>
      </c>
      <c r="F3474" t="s">
        <v>134</v>
      </c>
      <c r="G3474" t="s">
        <v>1790</v>
      </c>
      <c r="H3474" t="s">
        <v>1789</v>
      </c>
      <c r="N3474" t="s">
        <v>5270</v>
      </c>
      <c r="O3474" t="s">
        <v>12</v>
      </c>
      <c r="P3474" t="s">
        <v>13</v>
      </c>
      <c r="Q3474" t="s">
        <v>24</v>
      </c>
      <c r="R3474" s="3">
        <f t="shared" si="189"/>
        <v>80</v>
      </c>
      <c r="S3474">
        <v>80000000</v>
      </c>
      <c r="T3474">
        <v>2013</v>
      </c>
      <c r="U3474">
        <v>5.2</v>
      </c>
      <c r="V3474" s="3">
        <f t="shared" si="190"/>
        <v>-43.926768000000003</v>
      </c>
      <c r="W3474" s="3"/>
    </row>
    <row r="3475" spans="1:23" x14ac:dyDescent="0.3">
      <c r="A3475" t="s">
        <v>9</v>
      </c>
      <c r="B3475" t="s">
        <v>164</v>
      </c>
      <c r="C3475">
        <v>120</v>
      </c>
      <c r="D3475">
        <v>66002193</v>
      </c>
      <c r="E3475" s="3">
        <f t="shared" si="188"/>
        <v>66.002193000000005</v>
      </c>
      <c r="F3475" t="s">
        <v>171</v>
      </c>
      <c r="G3475" t="s">
        <v>134</v>
      </c>
      <c r="H3475" t="s">
        <v>1796</v>
      </c>
      <c r="I3475" t="s">
        <v>1787</v>
      </c>
      <c r="J3475" t="s">
        <v>918</v>
      </c>
      <c r="N3475" t="s">
        <v>5271</v>
      </c>
      <c r="O3475" t="s">
        <v>12</v>
      </c>
      <c r="P3475" t="s">
        <v>13</v>
      </c>
      <c r="Q3475" t="s">
        <v>14</v>
      </c>
      <c r="R3475" s="3">
        <f t="shared" si="189"/>
        <v>110</v>
      </c>
      <c r="S3475">
        <v>110000000</v>
      </c>
      <c r="T3475">
        <v>2016</v>
      </c>
      <c r="U3475">
        <v>5.8</v>
      </c>
      <c r="V3475" s="3">
        <f t="shared" si="190"/>
        <v>-43.997806999999995</v>
      </c>
      <c r="W3475" s="3"/>
    </row>
    <row r="3476" spans="1:23" x14ac:dyDescent="0.3">
      <c r="A3476" t="s">
        <v>9</v>
      </c>
      <c r="B3476" t="s">
        <v>244</v>
      </c>
      <c r="C3476">
        <v>89</v>
      </c>
      <c r="D3476">
        <v>50802661</v>
      </c>
      <c r="E3476" s="3">
        <f t="shared" si="188"/>
        <v>50.802661000000001</v>
      </c>
      <c r="F3476" t="s">
        <v>134</v>
      </c>
      <c r="G3476" t="s">
        <v>1790</v>
      </c>
      <c r="H3476" t="s">
        <v>205</v>
      </c>
      <c r="I3476" t="s">
        <v>1789</v>
      </c>
      <c r="J3476" t="s">
        <v>1788</v>
      </c>
      <c r="N3476" t="s">
        <v>5272</v>
      </c>
      <c r="O3476" t="s">
        <v>12</v>
      </c>
      <c r="P3476" t="s">
        <v>13</v>
      </c>
      <c r="Q3476" t="s">
        <v>24</v>
      </c>
      <c r="R3476" s="3">
        <f t="shared" si="189"/>
        <v>95</v>
      </c>
      <c r="S3476">
        <v>95000000</v>
      </c>
      <c r="T3476">
        <v>2000</v>
      </c>
      <c r="U3476">
        <v>6.9</v>
      </c>
      <c r="V3476" s="3">
        <f t="shared" si="190"/>
        <v>-44.197338999999999</v>
      </c>
      <c r="W3476" s="3"/>
    </row>
    <row r="3477" spans="1:23" x14ac:dyDescent="0.3">
      <c r="A3477" t="s">
        <v>9</v>
      </c>
      <c r="B3477" t="s">
        <v>346</v>
      </c>
      <c r="C3477">
        <v>152</v>
      </c>
      <c r="D3477">
        <v>27796042</v>
      </c>
      <c r="E3477" s="3">
        <f t="shared" si="188"/>
        <v>27.796042</v>
      </c>
      <c r="F3477" t="s">
        <v>356</v>
      </c>
      <c r="G3477" t="s">
        <v>1788</v>
      </c>
      <c r="N3477" t="s">
        <v>5273</v>
      </c>
      <c r="O3477" t="s">
        <v>12</v>
      </c>
      <c r="P3477" t="s">
        <v>13</v>
      </c>
      <c r="Q3477" t="s">
        <v>24</v>
      </c>
      <c r="R3477" s="3">
        <f t="shared" si="189"/>
        <v>72</v>
      </c>
      <c r="S3477">
        <v>72000000</v>
      </c>
      <c r="T3477">
        <v>2001</v>
      </c>
      <c r="U3477">
        <v>6.9</v>
      </c>
      <c r="V3477" s="3">
        <f t="shared" si="190"/>
        <v>-44.203958</v>
      </c>
      <c r="W3477" s="3"/>
    </row>
    <row r="3478" spans="1:23" x14ac:dyDescent="0.3">
      <c r="A3478" t="s">
        <v>9</v>
      </c>
      <c r="B3478" t="s">
        <v>1358</v>
      </c>
      <c r="C3478">
        <v>45</v>
      </c>
      <c r="D3478">
        <v>145109</v>
      </c>
      <c r="E3478" s="3">
        <f t="shared" si="188"/>
        <v>0.14510899999999999</v>
      </c>
      <c r="F3478" t="s">
        <v>356</v>
      </c>
      <c r="G3478" t="s">
        <v>1794</v>
      </c>
      <c r="H3478" t="s">
        <v>918</v>
      </c>
      <c r="I3478" t="s">
        <v>1795</v>
      </c>
      <c r="N3478" t="s">
        <v>5274</v>
      </c>
      <c r="O3478" t="s">
        <v>1359</v>
      </c>
      <c r="P3478" t="s">
        <v>721</v>
      </c>
      <c r="Q3478" t="s">
        <v>482</v>
      </c>
      <c r="R3478" s="3">
        <f t="shared" si="189"/>
        <v>45</v>
      </c>
      <c r="S3478">
        <v>45000000</v>
      </c>
      <c r="T3478">
        <v>2008</v>
      </c>
      <c r="U3478">
        <v>7.3</v>
      </c>
      <c r="V3478" s="3">
        <f t="shared" si="190"/>
        <v>-44.854891000000002</v>
      </c>
      <c r="W3478" s="3"/>
    </row>
    <row r="3479" spans="1:23" x14ac:dyDescent="0.3">
      <c r="A3479" t="s">
        <v>9</v>
      </c>
      <c r="B3479" t="s">
        <v>16</v>
      </c>
      <c r="C3479">
        <v>148</v>
      </c>
      <c r="D3479">
        <v>200074175</v>
      </c>
      <c r="E3479" s="3">
        <f t="shared" si="188"/>
        <v>200.074175</v>
      </c>
      <c r="F3479" t="s">
        <v>171</v>
      </c>
      <c r="G3479" t="s">
        <v>134</v>
      </c>
      <c r="H3479" t="s">
        <v>918</v>
      </c>
      <c r="N3479" t="s">
        <v>5275</v>
      </c>
      <c r="O3479" t="s">
        <v>12</v>
      </c>
      <c r="P3479" t="s">
        <v>17</v>
      </c>
      <c r="Q3479" t="s">
        <v>14</v>
      </c>
      <c r="R3479" s="3">
        <f t="shared" si="189"/>
        <v>245</v>
      </c>
      <c r="S3479">
        <v>245000000</v>
      </c>
      <c r="T3479">
        <v>2015</v>
      </c>
      <c r="U3479">
        <v>6.8</v>
      </c>
      <c r="V3479" s="3">
        <f t="shared" si="190"/>
        <v>-44.925825000000003</v>
      </c>
      <c r="W3479" s="3"/>
    </row>
    <row r="3480" spans="1:23" x14ac:dyDescent="0.3">
      <c r="A3480" t="s">
        <v>9</v>
      </c>
      <c r="B3480" t="s">
        <v>279</v>
      </c>
      <c r="C3480">
        <v>108</v>
      </c>
      <c r="D3480">
        <v>40048332</v>
      </c>
      <c r="E3480" s="3">
        <f t="shared" si="188"/>
        <v>40.048332000000002</v>
      </c>
      <c r="F3480" t="s">
        <v>171</v>
      </c>
      <c r="G3480" t="s">
        <v>356</v>
      </c>
      <c r="H3480" t="s">
        <v>918</v>
      </c>
      <c r="N3480" t="s">
        <v>5276</v>
      </c>
      <c r="O3480" t="s">
        <v>12</v>
      </c>
      <c r="P3480" t="s">
        <v>13</v>
      </c>
      <c r="Q3480" t="s">
        <v>90</v>
      </c>
      <c r="R3480" s="3">
        <f t="shared" si="189"/>
        <v>85</v>
      </c>
      <c r="S3480">
        <v>85000000</v>
      </c>
      <c r="T3480">
        <v>2002</v>
      </c>
      <c r="U3480">
        <v>5.5</v>
      </c>
      <c r="V3480" s="3">
        <f t="shared" si="190"/>
        <v>-44.951667999999998</v>
      </c>
      <c r="W3480" s="3"/>
    </row>
    <row r="3481" spans="1:23" x14ac:dyDescent="0.3">
      <c r="A3481" t="s">
        <v>9</v>
      </c>
      <c r="B3481" t="s">
        <v>338</v>
      </c>
      <c r="C3481">
        <v>116</v>
      </c>
      <c r="D3481">
        <v>30013346</v>
      </c>
      <c r="E3481" s="3">
        <f t="shared" si="188"/>
        <v>30.013345999999999</v>
      </c>
      <c r="F3481" t="s">
        <v>171</v>
      </c>
      <c r="G3481" t="s">
        <v>205</v>
      </c>
      <c r="H3481" t="s">
        <v>1792</v>
      </c>
      <c r="I3481" t="s">
        <v>918</v>
      </c>
      <c r="N3481" t="s">
        <v>5277</v>
      </c>
      <c r="O3481" t="s">
        <v>12</v>
      </c>
      <c r="P3481" t="s">
        <v>13</v>
      </c>
      <c r="Q3481" t="s">
        <v>14</v>
      </c>
      <c r="R3481" s="3">
        <f t="shared" si="189"/>
        <v>75</v>
      </c>
      <c r="S3481">
        <v>75000000</v>
      </c>
      <c r="T3481">
        <v>2003</v>
      </c>
      <c r="U3481">
        <v>5.3</v>
      </c>
      <c r="V3481" s="3">
        <f t="shared" si="190"/>
        <v>-44.986654000000001</v>
      </c>
      <c r="W3481" s="3"/>
    </row>
    <row r="3482" spans="1:23" x14ac:dyDescent="0.3">
      <c r="A3482" t="s">
        <v>9</v>
      </c>
      <c r="B3482" t="s">
        <v>278</v>
      </c>
      <c r="C3482">
        <v>178</v>
      </c>
      <c r="D3482">
        <v>44606335</v>
      </c>
      <c r="E3482" s="3">
        <f t="shared" si="188"/>
        <v>44.606335000000001</v>
      </c>
      <c r="F3482" t="s">
        <v>356</v>
      </c>
      <c r="G3482" t="s">
        <v>1786</v>
      </c>
      <c r="H3482" t="s">
        <v>1788</v>
      </c>
      <c r="N3482" t="s">
        <v>5278</v>
      </c>
      <c r="O3482" t="s">
        <v>12</v>
      </c>
      <c r="P3482" t="s">
        <v>13</v>
      </c>
      <c r="Q3482" t="s">
        <v>14</v>
      </c>
      <c r="R3482" s="3">
        <f t="shared" si="189"/>
        <v>90</v>
      </c>
      <c r="S3482">
        <v>90000000</v>
      </c>
      <c r="T3482">
        <v>1998</v>
      </c>
      <c r="U3482">
        <v>7.1</v>
      </c>
      <c r="V3482" s="3">
        <f t="shared" si="190"/>
        <v>-45.393664999999999</v>
      </c>
      <c r="W3482" s="3"/>
    </row>
    <row r="3483" spans="1:23" x14ac:dyDescent="0.3">
      <c r="A3483" t="s">
        <v>9</v>
      </c>
      <c r="B3483" t="s">
        <v>186</v>
      </c>
      <c r="C3483">
        <v>145</v>
      </c>
      <c r="D3483">
        <v>34566746</v>
      </c>
      <c r="E3483" s="3">
        <f t="shared" si="188"/>
        <v>34.566746000000002</v>
      </c>
      <c r="F3483" t="s">
        <v>356</v>
      </c>
      <c r="G3483" t="s">
        <v>1794</v>
      </c>
      <c r="H3483" t="s">
        <v>918</v>
      </c>
      <c r="N3483" t="s">
        <v>5279</v>
      </c>
      <c r="O3483" t="s">
        <v>12</v>
      </c>
      <c r="P3483" t="s">
        <v>13</v>
      </c>
      <c r="Q3483" t="s">
        <v>14</v>
      </c>
      <c r="R3483" s="3">
        <f t="shared" si="189"/>
        <v>80</v>
      </c>
      <c r="S3483">
        <v>80000000</v>
      </c>
      <c r="T3483">
        <v>2000</v>
      </c>
      <c r="U3483">
        <v>7.3</v>
      </c>
      <c r="V3483" s="3">
        <f t="shared" si="190"/>
        <v>-45.433253999999998</v>
      </c>
      <c r="W3483" s="3"/>
    </row>
    <row r="3484" spans="1:23" x14ac:dyDescent="0.3">
      <c r="A3484" t="s">
        <v>9</v>
      </c>
      <c r="B3484" t="s">
        <v>131</v>
      </c>
      <c r="C3484">
        <v>94</v>
      </c>
      <c r="D3484">
        <v>19548064</v>
      </c>
      <c r="E3484" s="3">
        <f t="shared" si="188"/>
        <v>19.548064</v>
      </c>
      <c r="F3484" t="s">
        <v>171</v>
      </c>
      <c r="G3484" t="s">
        <v>1790</v>
      </c>
      <c r="H3484" t="s">
        <v>205</v>
      </c>
      <c r="I3484" t="s">
        <v>1789</v>
      </c>
      <c r="J3484" t="s">
        <v>1787</v>
      </c>
      <c r="N3484" t="s">
        <v>5280</v>
      </c>
      <c r="O3484" t="s">
        <v>12</v>
      </c>
      <c r="P3484" t="s">
        <v>397</v>
      </c>
      <c r="Q3484" t="s">
        <v>24</v>
      </c>
      <c r="R3484" s="3">
        <f t="shared" si="189"/>
        <v>65</v>
      </c>
      <c r="S3484">
        <v>65000000</v>
      </c>
      <c r="T3484">
        <v>2009</v>
      </c>
      <c r="U3484">
        <v>6.3</v>
      </c>
      <c r="V3484" s="3">
        <f t="shared" si="190"/>
        <v>-45.451936000000003</v>
      </c>
      <c r="W3484" s="3"/>
    </row>
    <row r="3485" spans="1:23" x14ac:dyDescent="0.3">
      <c r="A3485" t="s">
        <v>9</v>
      </c>
      <c r="B3485" t="s">
        <v>443</v>
      </c>
      <c r="C3485">
        <v>92</v>
      </c>
      <c r="D3485">
        <v>9483821</v>
      </c>
      <c r="E3485" s="3">
        <f t="shared" si="188"/>
        <v>9.4838210000000007</v>
      </c>
      <c r="F3485" t="s">
        <v>171</v>
      </c>
      <c r="G3485" t="s">
        <v>918</v>
      </c>
      <c r="N3485" t="s">
        <v>5281</v>
      </c>
      <c r="O3485" t="s">
        <v>12</v>
      </c>
      <c r="P3485" t="s">
        <v>13</v>
      </c>
      <c r="Q3485" t="s">
        <v>90</v>
      </c>
      <c r="R3485" s="3">
        <f t="shared" si="189"/>
        <v>55</v>
      </c>
      <c r="S3485">
        <v>55000000</v>
      </c>
      <c r="T3485">
        <v>2012</v>
      </c>
      <c r="U3485">
        <v>5.7</v>
      </c>
      <c r="V3485" s="3">
        <f t="shared" si="190"/>
        <v>-45.516179000000001</v>
      </c>
      <c r="W3485" s="3"/>
    </row>
    <row r="3486" spans="1:23" x14ac:dyDescent="0.3">
      <c r="A3486" t="s">
        <v>9</v>
      </c>
      <c r="B3486" t="s">
        <v>27</v>
      </c>
      <c r="C3486">
        <v>128</v>
      </c>
      <c r="D3486">
        <v>36381716</v>
      </c>
      <c r="E3486" s="3">
        <f t="shared" si="188"/>
        <v>36.381715999999997</v>
      </c>
      <c r="F3486" t="s">
        <v>171</v>
      </c>
      <c r="G3486" t="s">
        <v>1786</v>
      </c>
      <c r="N3486" t="s">
        <v>5282</v>
      </c>
      <c r="O3486" t="s">
        <v>12</v>
      </c>
      <c r="P3486" t="s">
        <v>13</v>
      </c>
      <c r="Q3486" t="s">
        <v>14</v>
      </c>
      <c r="R3486" s="3">
        <f t="shared" si="189"/>
        <v>82</v>
      </c>
      <c r="S3486">
        <v>82000000</v>
      </c>
      <c r="T3486">
        <v>2011</v>
      </c>
      <c r="U3486">
        <v>6.1</v>
      </c>
      <c r="V3486" s="3">
        <f t="shared" si="190"/>
        <v>-45.618284000000003</v>
      </c>
      <c r="W3486" s="3"/>
    </row>
    <row r="3487" spans="1:23" x14ac:dyDescent="0.3">
      <c r="A3487" t="s">
        <v>9</v>
      </c>
      <c r="B3487" t="s">
        <v>393</v>
      </c>
      <c r="C3487">
        <v>92</v>
      </c>
      <c r="D3487">
        <v>19059018</v>
      </c>
      <c r="E3487" s="3">
        <f t="shared" si="188"/>
        <v>19.059017999999998</v>
      </c>
      <c r="F3487" t="s">
        <v>171</v>
      </c>
      <c r="G3487" t="s">
        <v>1786</v>
      </c>
      <c r="H3487" t="s">
        <v>1787</v>
      </c>
      <c r="I3487" t="s">
        <v>918</v>
      </c>
      <c r="N3487" t="s">
        <v>5283</v>
      </c>
      <c r="O3487" t="s">
        <v>12</v>
      </c>
      <c r="P3487" t="s">
        <v>63</v>
      </c>
      <c r="Q3487" t="s">
        <v>14</v>
      </c>
      <c r="R3487" s="3">
        <f t="shared" si="189"/>
        <v>65</v>
      </c>
      <c r="S3487">
        <v>65000000</v>
      </c>
      <c r="T3487">
        <v>2014</v>
      </c>
      <c r="U3487">
        <v>5.0999999999999996</v>
      </c>
      <c r="V3487" s="3">
        <f t="shared" si="190"/>
        <v>-45.940982000000005</v>
      </c>
      <c r="W3487" s="3"/>
    </row>
    <row r="3488" spans="1:23" x14ac:dyDescent="0.3">
      <c r="A3488" t="s">
        <v>9</v>
      </c>
      <c r="B3488" t="s">
        <v>34</v>
      </c>
      <c r="C3488">
        <v>106</v>
      </c>
      <c r="D3488">
        <v>179020854</v>
      </c>
      <c r="E3488" s="3">
        <f t="shared" si="188"/>
        <v>179.02085400000001</v>
      </c>
      <c r="F3488" t="s">
        <v>171</v>
      </c>
      <c r="G3488" t="s">
        <v>134</v>
      </c>
      <c r="H3488" t="s">
        <v>205</v>
      </c>
      <c r="I3488" t="s">
        <v>1789</v>
      </c>
      <c r="J3488" t="s">
        <v>1786</v>
      </c>
      <c r="K3488" t="s">
        <v>1787</v>
      </c>
      <c r="N3488" t="s">
        <v>5284</v>
      </c>
      <c r="O3488" t="s">
        <v>12</v>
      </c>
      <c r="P3488" t="s">
        <v>13</v>
      </c>
      <c r="Q3488" t="s">
        <v>14</v>
      </c>
      <c r="R3488" s="3">
        <f t="shared" si="189"/>
        <v>225</v>
      </c>
      <c r="S3488">
        <v>225000000</v>
      </c>
      <c r="T3488">
        <v>2012</v>
      </c>
      <c r="U3488">
        <v>6.8</v>
      </c>
      <c r="V3488" s="3">
        <f t="shared" si="190"/>
        <v>-45.979145999999986</v>
      </c>
      <c r="W3488" s="3"/>
    </row>
    <row r="3489" spans="1:23" x14ac:dyDescent="0.3">
      <c r="A3489" t="s">
        <v>9</v>
      </c>
      <c r="B3489" t="s">
        <v>649</v>
      </c>
      <c r="C3489">
        <v>103</v>
      </c>
      <c r="D3489">
        <v>13395939</v>
      </c>
      <c r="E3489" s="3">
        <f t="shared" si="188"/>
        <v>13.395939</v>
      </c>
      <c r="F3489" t="s">
        <v>205</v>
      </c>
      <c r="G3489" t="s">
        <v>356</v>
      </c>
      <c r="H3489" t="s">
        <v>1788</v>
      </c>
      <c r="N3489" t="s">
        <v>5285</v>
      </c>
      <c r="O3489" t="s">
        <v>12</v>
      </c>
      <c r="P3489" t="s">
        <v>17</v>
      </c>
      <c r="Q3489" t="s">
        <v>90</v>
      </c>
      <c r="R3489" s="3">
        <f t="shared" si="189"/>
        <v>60</v>
      </c>
      <c r="S3489">
        <v>60000000</v>
      </c>
      <c r="T3489">
        <v>2004</v>
      </c>
      <c r="U3489">
        <v>6.2</v>
      </c>
      <c r="V3489" s="3">
        <f t="shared" si="190"/>
        <v>-46.604061000000002</v>
      </c>
      <c r="W3489" s="3"/>
    </row>
    <row r="3490" spans="1:23" x14ac:dyDescent="0.3">
      <c r="A3490" t="s">
        <v>9</v>
      </c>
      <c r="B3490" t="s">
        <v>545</v>
      </c>
      <c r="C3490">
        <v>109</v>
      </c>
      <c r="D3490">
        <v>8355815</v>
      </c>
      <c r="E3490" s="3">
        <f t="shared" si="188"/>
        <v>8.3558149999999998</v>
      </c>
      <c r="F3490" t="s">
        <v>205</v>
      </c>
      <c r="G3490" t="s">
        <v>1792</v>
      </c>
      <c r="H3490" t="s">
        <v>356</v>
      </c>
      <c r="I3490" t="s">
        <v>918</v>
      </c>
      <c r="N3490" t="s">
        <v>5286</v>
      </c>
      <c r="O3490" t="s">
        <v>12</v>
      </c>
      <c r="P3490" t="s">
        <v>17</v>
      </c>
      <c r="Q3490" t="s">
        <v>90</v>
      </c>
      <c r="R3490" s="3">
        <f t="shared" si="189"/>
        <v>55</v>
      </c>
      <c r="S3490">
        <v>55000000</v>
      </c>
      <c r="T3490">
        <v>2002</v>
      </c>
      <c r="U3490">
        <v>6.4</v>
      </c>
      <c r="V3490" s="3">
        <f t="shared" si="190"/>
        <v>-46.644185</v>
      </c>
      <c r="W3490" s="3"/>
    </row>
    <row r="3491" spans="1:23" x14ac:dyDescent="0.3">
      <c r="A3491" t="s">
        <v>9</v>
      </c>
      <c r="B3491" t="s">
        <v>93</v>
      </c>
      <c r="C3491">
        <v>90</v>
      </c>
      <c r="D3491">
        <v>23159305</v>
      </c>
      <c r="E3491" s="3">
        <f t="shared" si="188"/>
        <v>23.159305</v>
      </c>
      <c r="F3491" t="s">
        <v>171</v>
      </c>
      <c r="G3491" t="s">
        <v>134</v>
      </c>
      <c r="H3491" t="s">
        <v>1790</v>
      </c>
      <c r="I3491" t="s">
        <v>205</v>
      </c>
      <c r="J3491" t="s">
        <v>356</v>
      </c>
      <c r="K3491" t="s">
        <v>1789</v>
      </c>
      <c r="L3491" t="s">
        <v>1787</v>
      </c>
      <c r="N3491" t="s">
        <v>5287</v>
      </c>
      <c r="O3491" t="s">
        <v>12</v>
      </c>
      <c r="P3491" t="s">
        <v>13</v>
      </c>
      <c r="Q3491" t="s">
        <v>24</v>
      </c>
      <c r="R3491" s="3">
        <f t="shared" si="189"/>
        <v>70</v>
      </c>
      <c r="S3491">
        <v>70000000</v>
      </c>
      <c r="T3491">
        <v>1999</v>
      </c>
      <c r="U3491">
        <v>8</v>
      </c>
      <c r="V3491" s="3">
        <f t="shared" si="190"/>
        <v>-46.840694999999997</v>
      </c>
      <c r="W3491" s="3"/>
    </row>
    <row r="3492" spans="1:23" x14ac:dyDescent="0.3">
      <c r="A3492" t="s">
        <v>111</v>
      </c>
      <c r="B3492" t="s">
        <v>441</v>
      </c>
      <c r="C3492">
        <v>140</v>
      </c>
      <c r="D3492">
        <v>13082288</v>
      </c>
      <c r="E3492" s="3">
        <f t="shared" si="188"/>
        <v>13.082288</v>
      </c>
      <c r="F3492" t="s">
        <v>171</v>
      </c>
      <c r="G3492" t="s">
        <v>134</v>
      </c>
      <c r="H3492" t="s">
        <v>356</v>
      </c>
      <c r="I3492" t="s">
        <v>1794</v>
      </c>
      <c r="J3492" t="s">
        <v>1788</v>
      </c>
      <c r="K3492" t="s">
        <v>1795</v>
      </c>
      <c r="N3492" t="s">
        <v>5288</v>
      </c>
      <c r="O3492" t="s">
        <v>12</v>
      </c>
      <c r="P3492" t="s">
        <v>17</v>
      </c>
      <c r="Q3492" t="s">
        <v>14</v>
      </c>
      <c r="R3492" s="3">
        <f t="shared" si="189"/>
        <v>60</v>
      </c>
      <c r="S3492">
        <v>60000000</v>
      </c>
      <c r="T3492">
        <v>2006</v>
      </c>
      <c r="U3492">
        <v>6.6</v>
      </c>
      <c r="V3492" s="3">
        <f t="shared" si="190"/>
        <v>-46.917712000000002</v>
      </c>
      <c r="W3492" s="3"/>
    </row>
    <row r="3493" spans="1:23" x14ac:dyDescent="0.3">
      <c r="A3493" t="s">
        <v>9</v>
      </c>
      <c r="B3493" t="s">
        <v>78</v>
      </c>
      <c r="C3493">
        <v>114</v>
      </c>
      <c r="D3493">
        <v>32885565</v>
      </c>
      <c r="E3493" s="3">
        <f t="shared" si="188"/>
        <v>32.885565</v>
      </c>
      <c r="F3493" t="s">
        <v>171</v>
      </c>
      <c r="G3493" t="s">
        <v>134</v>
      </c>
      <c r="H3493" t="s">
        <v>356</v>
      </c>
      <c r="I3493" t="s">
        <v>918</v>
      </c>
      <c r="N3493" t="s">
        <v>5289</v>
      </c>
      <c r="O3493" t="s">
        <v>12</v>
      </c>
      <c r="P3493" t="s">
        <v>13</v>
      </c>
      <c r="Q3493" t="s">
        <v>14</v>
      </c>
      <c r="R3493" s="3">
        <f t="shared" si="189"/>
        <v>80</v>
      </c>
      <c r="S3493">
        <v>80000000</v>
      </c>
      <c r="T3493">
        <v>1996</v>
      </c>
      <c r="U3493">
        <v>5.8</v>
      </c>
      <c r="V3493" s="3">
        <f t="shared" si="190"/>
        <v>-47.114435</v>
      </c>
      <c r="W3493" s="3"/>
    </row>
    <row r="3494" spans="1:23" x14ac:dyDescent="0.3">
      <c r="A3494" t="s">
        <v>9</v>
      </c>
      <c r="B3494" t="s">
        <v>332</v>
      </c>
      <c r="C3494">
        <v>90</v>
      </c>
      <c r="D3494">
        <v>7871693</v>
      </c>
      <c r="E3494" s="3">
        <f t="shared" si="188"/>
        <v>7.8716929999999996</v>
      </c>
      <c r="F3494" t="s">
        <v>134</v>
      </c>
      <c r="G3494" t="s">
        <v>1789</v>
      </c>
      <c r="H3494" t="s">
        <v>1786</v>
      </c>
      <c r="I3494" t="s">
        <v>1787</v>
      </c>
      <c r="N3494" t="s">
        <v>5290</v>
      </c>
      <c r="O3494" t="s">
        <v>12</v>
      </c>
      <c r="P3494" t="s">
        <v>13</v>
      </c>
      <c r="Q3494" t="s">
        <v>24</v>
      </c>
      <c r="R3494" s="3">
        <f t="shared" si="189"/>
        <v>55</v>
      </c>
      <c r="S3494">
        <v>55000000</v>
      </c>
      <c r="T3494">
        <v>2008</v>
      </c>
      <c r="U3494">
        <v>6.5</v>
      </c>
      <c r="V3494" s="3">
        <f t="shared" si="190"/>
        <v>-47.128307</v>
      </c>
      <c r="W3494" s="3"/>
    </row>
    <row r="3495" spans="1:23" x14ac:dyDescent="0.3">
      <c r="A3495" t="s">
        <v>9</v>
      </c>
      <c r="B3495" t="s">
        <v>176</v>
      </c>
      <c r="C3495">
        <v>134</v>
      </c>
      <c r="D3495">
        <v>57637485</v>
      </c>
      <c r="E3495" s="3">
        <f t="shared" si="188"/>
        <v>57.637484999999998</v>
      </c>
      <c r="F3495" t="s">
        <v>171</v>
      </c>
      <c r="G3495" t="s">
        <v>134</v>
      </c>
      <c r="H3495" t="s">
        <v>1787</v>
      </c>
      <c r="I3495" t="s">
        <v>918</v>
      </c>
      <c r="N3495" t="s">
        <v>5291</v>
      </c>
      <c r="O3495" t="s">
        <v>12</v>
      </c>
      <c r="P3495" t="s">
        <v>13</v>
      </c>
      <c r="Q3495" t="s">
        <v>14</v>
      </c>
      <c r="R3495" s="3">
        <f t="shared" si="189"/>
        <v>105</v>
      </c>
      <c r="S3495">
        <v>105000000</v>
      </c>
      <c r="T3495">
        <v>2004</v>
      </c>
      <c r="U3495">
        <v>6.7</v>
      </c>
      <c r="V3495" s="3">
        <f t="shared" si="190"/>
        <v>-47.362515000000002</v>
      </c>
      <c r="W3495" s="3"/>
    </row>
    <row r="3496" spans="1:23" x14ac:dyDescent="0.3">
      <c r="A3496" t="s">
        <v>9</v>
      </c>
      <c r="B3496" t="s">
        <v>193</v>
      </c>
      <c r="C3496">
        <v>123</v>
      </c>
      <c r="D3496">
        <v>34543701</v>
      </c>
      <c r="E3496" s="3">
        <f t="shared" si="188"/>
        <v>34.543700999999999</v>
      </c>
      <c r="F3496" t="s">
        <v>171</v>
      </c>
      <c r="G3496" t="s">
        <v>1796</v>
      </c>
      <c r="H3496" t="s">
        <v>1787</v>
      </c>
      <c r="I3496" t="s">
        <v>918</v>
      </c>
      <c r="N3496" t="s">
        <v>5292</v>
      </c>
      <c r="O3496" t="s">
        <v>12</v>
      </c>
      <c r="P3496" t="s">
        <v>13</v>
      </c>
      <c r="Q3496" t="s">
        <v>14</v>
      </c>
      <c r="R3496" s="3">
        <f t="shared" si="189"/>
        <v>82</v>
      </c>
      <c r="S3496">
        <v>82000000</v>
      </c>
      <c r="T3496">
        <v>2000</v>
      </c>
      <c r="U3496">
        <v>5.9</v>
      </c>
      <c r="V3496" s="3">
        <f t="shared" si="190"/>
        <v>-47.456299000000001</v>
      </c>
      <c r="W3496" s="3"/>
    </row>
    <row r="3497" spans="1:23" x14ac:dyDescent="0.3">
      <c r="A3497" t="s">
        <v>9</v>
      </c>
      <c r="B3497" t="s">
        <v>578</v>
      </c>
      <c r="C3497">
        <v>101</v>
      </c>
      <c r="D3497">
        <v>22531698</v>
      </c>
      <c r="E3497" s="3">
        <f t="shared" si="188"/>
        <v>22.531697999999999</v>
      </c>
      <c r="F3497" t="s">
        <v>171</v>
      </c>
      <c r="G3497" t="s">
        <v>134</v>
      </c>
      <c r="H3497" t="s">
        <v>1787</v>
      </c>
      <c r="I3497" t="s">
        <v>918</v>
      </c>
      <c r="N3497" t="s">
        <v>5293</v>
      </c>
      <c r="O3497" t="s">
        <v>12</v>
      </c>
      <c r="P3497" t="s">
        <v>184</v>
      </c>
      <c r="Q3497" t="s">
        <v>14</v>
      </c>
      <c r="R3497" s="3">
        <f t="shared" si="189"/>
        <v>70</v>
      </c>
      <c r="S3497">
        <v>70000000</v>
      </c>
      <c r="T3497">
        <v>2008</v>
      </c>
      <c r="U3497">
        <v>5.6</v>
      </c>
      <c r="V3497" s="3">
        <f t="shared" si="190"/>
        <v>-47.468302000000001</v>
      </c>
      <c r="W3497" s="3"/>
    </row>
    <row r="3498" spans="1:23" x14ac:dyDescent="0.3">
      <c r="A3498" t="s">
        <v>111</v>
      </c>
      <c r="B3498" t="s">
        <v>418</v>
      </c>
      <c r="C3498">
        <v>128</v>
      </c>
      <c r="D3498">
        <v>7221458</v>
      </c>
      <c r="E3498" s="3">
        <f t="shared" si="188"/>
        <v>7.2214580000000002</v>
      </c>
      <c r="F3498" t="s">
        <v>356</v>
      </c>
      <c r="G3498" t="s">
        <v>918</v>
      </c>
      <c r="N3498" t="s">
        <v>5294</v>
      </c>
      <c r="O3498" t="s">
        <v>12</v>
      </c>
      <c r="P3498" t="s">
        <v>113</v>
      </c>
      <c r="Q3498" t="s">
        <v>14</v>
      </c>
      <c r="R3498" s="3">
        <f t="shared" si="189"/>
        <v>55</v>
      </c>
      <c r="S3498">
        <v>55000000</v>
      </c>
      <c r="T3498">
        <v>2006</v>
      </c>
      <c r="U3498">
        <v>6.2</v>
      </c>
      <c r="V3498" s="3">
        <f t="shared" si="190"/>
        <v>-47.778542000000002</v>
      </c>
      <c r="W3498" s="3"/>
    </row>
    <row r="3499" spans="1:23" x14ac:dyDescent="0.3">
      <c r="A3499" t="s">
        <v>9</v>
      </c>
      <c r="B3499" t="s">
        <v>228</v>
      </c>
      <c r="C3499">
        <v>147</v>
      </c>
      <c r="D3499">
        <v>2208939</v>
      </c>
      <c r="E3499" s="3">
        <f t="shared" si="188"/>
        <v>2.208939</v>
      </c>
      <c r="F3499" t="s">
        <v>1792</v>
      </c>
      <c r="G3499" t="s">
        <v>356</v>
      </c>
      <c r="H3499" t="s">
        <v>1786</v>
      </c>
      <c r="N3499" t="s">
        <v>5295</v>
      </c>
      <c r="O3499" t="s">
        <v>12</v>
      </c>
      <c r="P3499" t="s">
        <v>113</v>
      </c>
      <c r="Q3499" t="s">
        <v>90</v>
      </c>
      <c r="R3499" s="3">
        <f t="shared" si="189"/>
        <v>50</v>
      </c>
      <c r="S3499">
        <v>50000000</v>
      </c>
      <c r="T3499">
        <v>2006</v>
      </c>
      <c r="U3499">
        <v>7.5</v>
      </c>
      <c r="V3499" s="3">
        <f t="shared" si="190"/>
        <v>-47.791060999999999</v>
      </c>
      <c r="W3499" s="3"/>
    </row>
    <row r="3500" spans="1:23" x14ac:dyDescent="0.3">
      <c r="A3500" t="s">
        <v>9</v>
      </c>
      <c r="B3500" t="s">
        <v>215</v>
      </c>
      <c r="C3500">
        <v>143</v>
      </c>
      <c r="D3500">
        <v>2175312</v>
      </c>
      <c r="E3500" s="3">
        <f t="shared" si="188"/>
        <v>2.1753119999999999</v>
      </c>
      <c r="F3500" t="s">
        <v>205</v>
      </c>
      <c r="N3500" t="s">
        <v>5296</v>
      </c>
      <c r="O3500" t="s">
        <v>12</v>
      </c>
      <c r="P3500" t="s">
        <v>13</v>
      </c>
      <c r="Q3500" t="s">
        <v>14</v>
      </c>
      <c r="R3500" s="3">
        <f t="shared" si="189"/>
        <v>50</v>
      </c>
      <c r="S3500">
        <v>50000000</v>
      </c>
      <c r="T3500">
        <v>2013</v>
      </c>
      <c r="U3500">
        <v>6.3</v>
      </c>
      <c r="V3500" s="3">
        <f t="shared" si="190"/>
        <v>-47.824688000000002</v>
      </c>
      <c r="W3500" s="3"/>
    </row>
    <row r="3501" spans="1:23" x14ac:dyDescent="0.3">
      <c r="A3501" t="s">
        <v>9</v>
      </c>
      <c r="B3501" t="s">
        <v>454</v>
      </c>
      <c r="C3501">
        <v>114</v>
      </c>
      <c r="D3501">
        <v>12065985</v>
      </c>
      <c r="E3501" s="3">
        <f t="shared" si="188"/>
        <v>12.065985</v>
      </c>
      <c r="F3501" t="s">
        <v>205</v>
      </c>
      <c r="G3501" t="s">
        <v>356</v>
      </c>
      <c r="N3501" t="s">
        <v>5297</v>
      </c>
      <c r="O3501" t="s">
        <v>12</v>
      </c>
      <c r="P3501" t="s">
        <v>13</v>
      </c>
      <c r="Q3501" t="s">
        <v>24</v>
      </c>
      <c r="R3501" s="3">
        <f t="shared" si="189"/>
        <v>60</v>
      </c>
      <c r="S3501">
        <v>60000000</v>
      </c>
      <c r="T3501">
        <v>1998</v>
      </c>
      <c r="U3501">
        <v>4.9000000000000004</v>
      </c>
      <c r="V3501" s="3">
        <f t="shared" si="190"/>
        <v>-47.934015000000002</v>
      </c>
      <c r="W3501" s="3"/>
    </row>
    <row r="3502" spans="1:23" x14ac:dyDescent="0.3">
      <c r="A3502" t="s">
        <v>9</v>
      </c>
      <c r="B3502" t="s">
        <v>394</v>
      </c>
      <c r="C3502">
        <v>130</v>
      </c>
      <c r="D3502">
        <v>1987287</v>
      </c>
      <c r="E3502" s="3">
        <f t="shared" si="188"/>
        <v>1.987287</v>
      </c>
      <c r="F3502" t="s">
        <v>1792</v>
      </c>
      <c r="G3502" t="s">
        <v>356</v>
      </c>
      <c r="N3502" t="s">
        <v>5298</v>
      </c>
      <c r="O3502" t="s">
        <v>12</v>
      </c>
      <c r="P3502" t="s">
        <v>17</v>
      </c>
      <c r="Q3502" t="s">
        <v>14</v>
      </c>
      <c r="R3502" s="3">
        <f t="shared" si="189"/>
        <v>50</v>
      </c>
      <c r="S3502">
        <v>50000000</v>
      </c>
      <c r="T3502">
        <v>2005</v>
      </c>
      <c r="U3502">
        <v>6.9</v>
      </c>
      <c r="V3502" s="3">
        <f t="shared" si="190"/>
        <v>-48.012712999999998</v>
      </c>
      <c r="W3502" s="3"/>
    </row>
    <row r="3503" spans="1:23" x14ac:dyDescent="0.3">
      <c r="A3503" t="s">
        <v>9</v>
      </c>
      <c r="B3503" t="s">
        <v>416</v>
      </c>
      <c r="C3503">
        <v>90</v>
      </c>
      <c r="D3503">
        <v>11802056</v>
      </c>
      <c r="E3503" s="3">
        <f t="shared" si="188"/>
        <v>11.802056</v>
      </c>
      <c r="F3503" t="s">
        <v>134</v>
      </c>
      <c r="G3503" t="s">
        <v>205</v>
      </c>
      <c r="H3503" t="s">
        <v>1789</v>
      </c>
      <c r="I3503" t="s">
        <v>1788</v>
      </c>
      <c r="J3503" t="s">
        <v>1787</v>
      </c>
      <c r="N3503" t="s">
        <v>5299</v>
      </c>
      <c r="O3503" t="s">
        <v>12</v>
      </c>
      <c r="P3503" t="s">
        <v>13</v>
      </c>
      <c r="Q3503" t="s">
        <v>24</v>
      </c>
      <c r="R3503" s="3">
        <f t="shared" si="189"/>
        <v>60</v>
      </c>
      <c r="S3503">
        <v>60000000</v>
      </c>
      <c r="T3503">
        <v>2008</v>
      </c>
      <c r="U3503">
        <v>4.9000000000000004</v>
      </c>
      <c r="V3503" s="3">
        <f t="shared" si="190"/>
        <v>-48.197944</v>
      </c>
      <c r="W3503" s="3"/>
    </row>
    <row r="3504" spans="1:23" x14ac:dyDescent="0.3">
      <c r="A3504" t="s">
        <v>9</v>
      </c>
      <c r="B3504" t="s">
        <v>278</v>
      </c>
      <c r="C3504">
        <v>121</v>
      </c>
      <c r="D3504">
        <v>5660084</v>
      </c>
      <c r="E3504" s="3">
        <f t="shared" si="188"/>
        <v>5.6600840000000003</v>
      </c>
      <c r="F3504" t="s">
        <v>205</v>
      </c>
      <c r="G3504" t="s">
        <v>1792</v>
      </c>
      <c r="H3504" t="s">
        <v>1788</v>
      </c>
      <c r="N3504" t="s">
        <v>5300</v>
      </c>
      <c r="O3504" t="s">
        <v>12</v>
      </c>
      <c r="P3504" t="s">
        <v>13</v>
      </c>
      <c r="Q3504" t="s">
        <v>90</v>
      </c>
      <c r="R3504" s="3">
        <f t="shared" si="189"/>
        <v>54</v>
      </c>
      <c r="S3504">
        <v>54000000</v>
      </c>
      <c r="T3504">
        <v>2003</v>
      </c>
      <c r="U3504">
        <v>2.4</v>
      </c>
      <c r="V3504" s="3">
        <f t="shared" si="190"/>
        <v>-48.339916000000002</v>
      </c>
      <c r="W3504" s="3"/>
    </row>
    <row r="3505" spans="1:23" x14ac:dyDescent="0.3">
      <c r="A3505" t="s">
        <v>9</v>
      </c>
      <c r="B3505" t="s">
        <v>116</v>
      </c>
      <c r="C3505">
        <v>114</v>
      </c>
      <c r="D3505">
        <v>61656849</v>
      </c>
      <c r="E3505" s="3">
        <f t="shared" si="188"/>
        <v>61.656849000000001</v>
      </c>
      <c r="F3505" t="s">
        <v>171</v>
      </c>
      <c r="G3505" t="s">
        <v>1787</v>
      </c>
      <c r="N3505" t="s">
        <v>5301</v>
      </c>
      <c r="O3505" t="s">
        <v>12</v>
      </c>
      <c r="P3505" t="s">
        <v>13</v>
      </c>
      <c r="Q3505" t="s">
        <v>14</v>
      </c>
      <c r="R3505" s="3">
        <f t="shared" si="189"/>
        <v>110</v>
      </c>
      <c r="S3505">
        <v>110000000</v>
      </c>
      <c r="T3505">
        <v>2013</v>
      </c>
      <c r="U3505">
        <v>6.7</v>
      </c>
      <c r="V3505" s="3">
        <f t="shared" si="190"/>
        <v>-48.343150999999999</v>
      </c>
      <c r="W3505" s="3"/>
    </row>
    <row r="3506" spans="1:23" x14ac:dyDescent="0.3">
      <c r="A3506" t="s">
        <v>9</v>
      </c>
      <c r="B3506" t="s">
        <v>114</v>
      </c>
      <c r="C3506">
        <v>92</v>
      </c>
      <c r="D3506">
        <v>83348920</v>
      </c>
      <c r="E3506" s="3">
        <f t="shared" si="188"/>
        <v>83.348920000000007</v>
      </c>
      <c r="F3506" t="s">
        <v>134</v>
      </c>
      <c r="G3506" t="s">
        <v>1790</v>
      </c>
      <c r="H3506" t="s">
        <v>205</v>
      </c>
      <c r="I3506" t="s">
        <v>1789</v>
      </c>
      <c r="N3506" t="s">
        <v>5302</v>
      </c>
      <c r="O3506" t="s">
        <v>12</v>
      </c>
      <c r="P3506" t="s">
        <v>13</v>
      </c>
      <c r="Q3506" t="s">
        <v>24</v>
      </c>
      <c r="R3506" s="3">
        <f t="shared" si="189"/>
        <v>132</v>
      </c>
      <c r="S3506">
        <v>132000000</v>
      </c>
      <c r="T3506">
        <v>2014</v>
      </c>
      <c r="U3506">
        <v>6.7</v>
      </c>
      <c r="V3506" s="3">
        <f t="shared" si="190"/>
        <v>-48.651079999999993</v>
      </c>
      <c r="W3506" s="3"/>
    </row>
    <row r="3507" spans="1:23" x14ac:dyDescent="0.3">
      <c r="A3507" t="s">
        <v>9</v>
      </c>
      <c r="B3507" t="s">
        <v>272</v>
      </c>
      <c r="C3507">
        <v>137</v>
      </c>
      <c r="D3507">
        <v>1206135</v>
      </c>
      <c r="E3507" s="3">
        <f t="shared" si="188"/>
        <v>1.206135</v>
      </c>
      <c r="F3507" t="s">
        <v>1792</v>
      </c>
      <c r="G3507" t="s">
        <v>356</v>
      </c>
      <c r="H3507" t="s">
        <v>918</v>
      </c>
      <c r="N3507" t="s">
        <v>5303</v>
      </c>
      <c r="O3507" t="s">
        <v>12</v>
      </c>
      <c r="P3507" t="s">
        <v>551</v>
      </c>
      <c r="Q3507" t="s">
        <v>90</v>
      </c>
      <c r="R3507" s="3">
        <f t="shared" si="189"/>
        <v>50</v>
      </c>
      <c r="S3507">
        <v>50000000</v>
      </c>
      <c r="T3507">
        <v>2015</v>
      </c>
      <c r="U3507">
        <v>6.4</v>
      </c>
      <c r="V3507" s="3">
        <f t="shared" si="190"/>
        <v>-48.793864999999997</v>
      </c>
      <c r="W3507" s="3"/>
    </row>
    <row r="3508" spans="1:23" x14ac:dyDescent="0.3">
      <c r="A3508" t="s">
        <v>111</v>
      </c>
      <c r="B3508" t="s">
        <v>202</v>
      </c>
      <c r="C3508">
        <v>165</v>
      </c>
      <c r="D3508">
        <v>58183966</v>
      </c>
      <c r="E3508" s="3">
        <f t="shared" si="188"/>
        <v>58.183965999999998</v>
      </c>
      <c r="F3508" t="s">
        <v>1793</v>
      </c>
      <c r="G3508" t="s">
        <v>356</v>
      </c>
      <c r="H3508" t="s">
        <v>1797</v>
      </c>
      <c r="N3508" t="s">
        <v>5304</v>
      </c>
      <c r="O3508" t="s">
        <v>12</v>
      </c>
      <c r="P3508" t="s">
        <v>13</v>
      </c>
      <c r="Q3508" t="s">
        <v>90</v>
      </c>
      <c r="R3508" s="3">
        <f t="shared" si="189"/>
        <v>107</v>
      </c>
      <c r="S3508">
        <v>107000000</v>
      </c>
      <c r="T3508">
        <v>2001</v>
      </c>
      <c r="U3508">
        <v>6.8</v>
      </c>
      <c r="V3508" s="3">
        <f t="shared" si="190"/>
        <v>-48.816034000000002</v>
      </c>
      <c r="W3508" s="3"/>
    </row>
    <row r="3509" spans="1:23" x14ac:dyDescent="0.3">
      <c r="A3509" t="s">
        <v>9</v>
      </c>
      <c r="B3509" t="s">
        <v>186</v>
      </c>
      <c r="C3509">
        <v>108</v>
      </c>
      <c r="D3509">
        <v>67155742</v>
      </c>
      <c r="E3509" s="3">
        <f t="shared" si="188"/>
        <v>67.155742000000004</v>
      </c>
      <c r="F3509" t="s">
        <v>171</v>
      </c>
      <c r="G3509" t="s">
        <v>134</v>
      </c>
      <c r="H3509" t="s">
        <v>918</v>
      </c>
      <c r="N3509" t="s">
        <v>5305</v>
      </c>
      <c r="O3509" t="s">
        <v>12</v>
      </c>
      <c r="P3509" t="s">
        <v>13</v>
      </c>
      <c r="Q3509" t="s">
        <v>14</v>
      </c>
      <c r="R3509" s="3">
        <f t="shared" si="189"/>
        <v>116</v>
      </c>
      <c r="S3509">
        <v>116000000</v>
      </c>
      <c r="T3509">
        <v>1997</v>
      </c>
      <c r="U3509">
        <v>5.8</v>
      </c>
      <c r="V3509" s="3">
        <f t="shared" si="190"/>
        <v>-48.844257999999996</v>
      </c>
      <c r="W3509" s="3"/>
    </row>
    <row r="3510" spans="1:23" x14ac:dyDescent="0.3">
      <c r="A3510" t="s">
        <v>9</v>
      </c>
      <c r="B3510" t="s">
        <v>488</v>
      </c>
      <c r="C3510">
        <v>124</v>
      </c>
      <c r="D3510">
        <v>5755286</v>
      </c>
      <c r="E3510" s="3">
        <f t="shared" si="188"/>
        <v>5.7552859999999999</v>
      </c>
      <c r="F3510" t="s">
        <v>356</v>
      </c>
      <c r="G3510" t="s">
        <v>1788</v>
      </c>
      <c r="H3510" t="s">
        <v>1797</v>
      </c>
      <c r="N3510" t="s">
        <v>5306</v>
      </c>
      <c r="O3510" t="s">
        <v>12</v>
      </c>
      <c r="P3510" t="s">
        <v>13</v>
      </c>
      <c r="Q3510" t="s">
        <v>14</v>
      </c>
      <c r="R3510" s="3">
        <f t="shared" si="189"/>
        <v>55</v>
      </c>
      <c r="S3510">
        <v>55000000</v>
      </c>
      <c r="T3510">
        <v>2007</v>
      </c>
      <c r="U3510">
        <v>5.9</v>
      </c>
      <c r="V3510" s="3">
        <f t="shared" si="190"/>
        <v>-49.244714000000002</v>
      </c>
      <c r="W3510" s="3"/>
    </row>
    <row r="3511" spans="1:23" x14ac:dyDescent="0.3">
      <c r="A3511" t="s">
        <v>9</v>
      </c>
      <c r="B3511" t="s">
        <v>656</v>
      </c>
      <c r="C3511">
        <v>107</v>
      </c>
      <c r="D3511">
        <v>700000</v>
      </c>
      <c r="E3511" s="3">
        <f t="shared" si="188"/>
        <v>0.7</v>
      </c>
      <c r="F3511" t="s">
        <v>205</v>
      </c>
      <c r="G3511" t="s">
        <v>1786</v>
      </c>
      <c r="H3511" t="s">
        <v>1787</v>
      </c>
      <c r="N3511" t="s">
        <v>5307</v>
      </c>
      <c r="O3511" t="s">
        <v>183</v>
      </c>
      <c r="P3511" t="s">
        <v>184</v>
      </c>
      <c r="Q3511" t="s">
        <v>90</v>
      </c>
      <c r="R3511" s="3">
        <f t="shared" si="189"/>
        <v>50</v>
      </c>
      <c r="S3511">
        <v>50000000</v>
      </c>
      <c r="T3511">
        <v>1993</v>
      </c>
      <c r="U3511">
        <v>7</v>
      </c>
      <c r="V3511" s="3">
        <f t="shared" si="190"/>
        <v>-49.3</v>
      </c>
      <c r="W3511" s="3"/>
    </row>
    <row r="3512" spans="1:23" x14ac:dyDescent="0.3">
      <c r="A3512" t="s">
        <v>9</v>
      </c>
      <c r="B3512" t="s">
        <v>97</v>
      </c>
      <c r="C3512">
        <v>109</v>
      </c>
      <c r="D3512">
        <v>150350192</v>
      </c>
      <c r="E3512" s="3">
        <f t="shared" si="188"/>
        <v>150.35019199999999</v>
      </c>
      <c r="F3512" t="s">
        <v>171</v>
      </c>
      <c r="G3512" t="s">
        <v>1787</v>
      </c>
      <c r="N3512" t="s">
        <v>5308</v>
      </c>
      <c r="O3512" t="s">
        <v>12</v>
      </c>
      <c r="P3512" t="s">
        <v>13</v>
      </c>
      <c r="Q3512" t="s">
        <v>90</v>
      </c>
      <c r="R3512" s="3">
        <f t="shared" si="189"/>
        <v>200</v>
      </c>
      <c r="S3512">
        <v>200000000</v>
      </c>
      <c r="T3512">
        <v>2003</v>
      </c>
      <c r="U3512">
        <v>6.4</v>
      </c>
      <c r="V3512" s="3">
        <f t="shared" si="190"/>
        <v>-49.649808000000007</v>
      </c>
      <c r="W3512" s="3"/>
    </row>
    <row r="3513" spans="1:23" x14ac:dyDescent="0.3">
      <c r="A3513" t="s">
        <v>9</v>
      </c>
      <c r="B3513" t="s">
        <v>1397</v>
      </c>
      <c r="C3513">
        <v>102</v>
      </c>
      <c r="D3513">
        <v>23106</v>
      </c>
      <c r="E3513" s="3">
        <f t="shared" si="188"/>
        <v>2.3106000000000002E-2</v>
      </c>
      <c r="F3513" t="s">
        <v>205</v>
      </c>
      <c r="G3513" t="s">
        <v>1792</v>
      </c>
      <c r="H3513" t="s">
        <v>356</v>
      </c>
      <c r="I3513" t="s">
        <v>1788</v>
      </c>
      <c r="N3513" t="s">
        <v>5309</v>
      </c>
      <c r="O3513" t="s">
        <v>12</v>
      </c>
      <c r="P3513" t="s">
        <v>674</v>
      </c>
      <c r="Q3513" t="s">
        <v>555</v>
      </c>
      <c r="R3513" s="3">
        <f t="shared" si="189"/>
        <v>50</v>
      </c>
      <c r="S3513">
        <v>50000000</v>
      </c>
      <c r="T3513">
        <v>2004</v>
      </c>
      <c r="U3513">
        <v>6.6</v>
      </c>
      <c r="V3513" s="3">
        <f t="shared" si="190"/>
        <v>-49.976894000000001</v>
      </c>
      <c r="W3513" s="3"/>
    </row>
    <row r="3514" spans="1:23" x14ac:dyDescent="0.3">
      <c r="A3514" t="s">
        <v>9</v>
      </c>
      <c r="B3514" t="s">
        <v>322</v>
      </c>
      <c r="C3514">
        <v>92</v>
      </c>
      <c r="D3514">
        <v>26000610</v>
      </c>
      <c r="E3514" s="3">
        <f t="shared" si="188"/>
        <v>26.000610000000002</v>
      </c>
      <c r="F3514" t="s">
        <v>134</v>
      </c>
      <c r="G3514" t="s">
        <v>1790</v>
      </c>
      <c r="H3514" t="s">
        <v>205</v>
      </c>
      <c r="I3514" t="s">
        <v>1789</v>
      </c>
      <c r="J3514" t="s">
        <v>1786</v>
      </c>
      <c r="N3514" t="s">
        <v>5310</v>
      </c>
      <c r="O3514" t="s">
        <v>12</v>
      </c>
      <c r="P3514" t="s">
        <v>13</v>
      </c>
      <c r="Q3514" t="s">
        <v>24</v>
      </c>
      <c r="R3514" s="3">
        <f t="shared" si="189"/>
        <v>76</v>
      </c>
      <c r="S3514">
        <v>76000000</v>
      </c>
      <c r="T3514">
        <v>2000</v>
      </c>
      <c r="U3514">
        <v>4.0999999999999996</v>
      </c>
      <c r="V3514" s="3">
        <f t="shared" si="190"/>
        <v>-49.999389999999998</v>
      </c>
      <c r="W3514" s="3"/>
    </row>
    <row r="3515" spans="1:23" x14ac:dyDescent="0.3">
      <c r="A3515" t="s">
        <v>9</v>
      </c>
      <c r="B3515" t="s">
        <v>309</v>
      </c>
      <c r="C3515">
        <v>118</v>
      </c>
      <c r="D3515">
        <v>37899638</v>
      </c>
      <c r="E3515" s="3">
        <f t="shared" si="188"/>
        <v>37.899638000000003</v>
      </c>
      <c r="F3515" t="s">
        <v>171</v>
      </c>
      <c r="G3515" t="s">
        <v>134</v>
      </c>
      <c r="H3515" t="s">
        <v>205</v>
      </c>
      <c r="I3515" t="s">
        <v>1786</v>
      </c>
      <c r="J3515" t="s">
        <v>918</v>
      </c>
      <c r="N3515" t="s">
        <v>5311</v>
      </c>
      <c r="O3515" t="s">
        <v>12</v>
      </c>
      <c r="P3515" t="s">
        <v>13</v>
      </c>
      <c r="Q3515" t="s">
        <v>14</v>
      </c>
      <c r="R3515" s="3">
        <f t="shared" si="189"/>
        <v>88</v>
      </c>
      <c r="S3515">
        <v>88000000</v>
      </c>
      <c r="T3515">
        <v>2005</v>
      </c>
      <c r="U3515">
        <v>5.9</v>
      </c>
      <c r="V3515" s="3">
        <f t="shared" si="190"/>
        <v>-50.100361999999997</v>
      </c>
      <c r="W3515" s="3"/>
    </row>
    <row r="3516" spans="1:23" x14ac:dyDescent="0.3">
      <c r="A3516" t="s">
        <v>9</v>
      </c>
      <c r="B3516" t="s">
        <v>227</v>
      </c>
      <c r="C3516">
        <v>102</v>
      </c>
      <c r="D3516">
        <v>1891821</v>
      </c>
      <c r="E3516" s="3">
        <f t="shared" si="188"/>
        <v>1.891821</v>
      </c>
      <c r="F3516" t="s">
        <v>171</v>
      </c>
      <c r="G3516" t="s">
        <v>134</v>
      </c>
      <c r="H3516" t="s">
        <v>620</v>
      </c>
      <c r="I3516" t="s">
        <v>1787</v>
      </c>
      <c r="J3516" t="s">
        <v>918</v>
      </c>
      <c r="N3516" t="s">
        <v>5312</v>
      </c>
      <c r="O3516" t="s">
        <v>12</v>
      </c>
      <c r="P3516" t="s">
        <v>17</v>
      </c>
      <c r="Q3516" t="s">
        <v>14</v>
      </c>
      <c r="R3516" s="3">
        <f t="shared" si="189"/>
        <v>52</v>
      </c>
      <c r="S3516">
        <v>52000000</v>
      </c>
      <c r="T3516">
        <v>2005</v>
      </c>
      <c r="U3516">
        <v>4.2</v>
      </c>
      <c r="V3516" s="3">
        <f t="shared" si="190"/>
        <v>-50.108179</v>
      </c>
      <c r="W3516" s="3"/>
    </row>
    <row r="3517" spans="1:23" x14ac:dyDescent="0.3">
      <c r="A3517" t="s">
        <v>9</v>
      </c>
      <c r="B3517" t="s">
        <v>365</v>
      </c>
      <c r="C3517">
        <v>97</v>
      </c>
      <c r="D3517">
        <v>19819494</v>
      </c>
      <c r="E3517" s="3">
        <f t="shared" si="188"/>
        <v>19.819493999999999</v>
      </c>
      <c r="F3517" t="s">
        <v>171</v>
      </c>
      <c r="G3517" t="s">
        <v>1792</v>
      </c>
      <c r="H3517" t="s">
        <v>356</v>
      </c>
      <c r="I3517" t="s">
        <v>918</v>
      </c>
      <c r="N3517" t="s">
        <v>5313</v>
      </c>
      <c r="O3517" t="s">
        <v>12</v>
      </c>
      <c r="P3517" t="s">
        <v>13</v>
      </c>
      <c r="Q3517" t="s">
        <v>90</v>
      </c>
      <c r="R3517" s="3">
        <f t="shared" si="189"/>
        <v>70</v>
      </c>
      <c r="S3517">
        <v>70000000</v>
      </c>
      <c r="T3517">
        <v>1998</v>
      </c>
      <c r="U3517">
        <v>5.8</v>
      </c>
      <c r="V3517" s="3">
        <f t="shared" si="190"/>
        <v>-50.180506000000001</v>
      </c>
      <c r="W3517" s="3"/>
    </row>
    <row r="3518" spans="1:23" x14ac:dyDescent="0.3">
      <c r="A3518" t="s">
        <v>9</v>
      </c>
      <c r="B3518" t="s">
        <v>353</v>
      </c>
      <c r="C3518">
        <v>95</v>
      </c>
      <c r="D3518">
        <v>6768055</v>
      </c>
      <c r="E3518" s="3">
        <f t="shared" si="188"/>
        <v>6.7680550000000004</v>
      </c>
      <c r="F3518" t="s">
        <v>171</v>
      </c>
      <c r="G3518" t="s">
        <v>134</v>
      </c>
      <c r="H3518" t="s">
        <v>205</v>
      </c>
      <c r="I3518" t="s">
        <v>1789</v>
      </c>
      <c r="J3518" t="s">
        <v>1787</v>
      </c>
      <c r="N3518" t="s">
        <v>5314</v>
      </c>
      <c r="O3518" t="s">
        <v>12</v>
      </c>
      <c r="P3518" t="s">
        <v>17</v>
      </c>
      <c r="Q3518" t="s">
        <v>24</v>
      </c>
      <c r="R3518" s="3">
        <f t="shared" si="189"/>
        <v>57</v>
      </c>
      <c r="S3518">
        <v>57000000</v>
      </c>
      <c r="T3518">
        <v>2004</v>
      </c>
      <c r="U3518">
        <v>4.2</v>
      </c>
      <c r="V3518" s="3">
        <f t="shared" si="190"/>
        <v>-50.231944999999996</v>
      </c>
      <c r="W3518" s="3"/>
    </row>
    <row r="3519" spans="1:23" x14ac:dyDescent="0.3">
      <c r="A3519" t="s">
        <v>9</v>
      </c>
      <c r="B3519" t="s">
        <v>167</v>
      </c>
      <c r="C3519">
        <v>129</v>
      </c>
      <c r="D3519">
        <v>54700065</v>
      </c>
      <c r="E3519" s="3">
        <f t="shared" si="188"/>
        <v>54.700065000000002</v>
      </c>
      <c r="F3519" t="s">
        <v>171</v>
      </c>
      <c r="G3519" t="s">
        <v>1787</v>
      </c>
      <c r="H3519" t="s">
        <v>1795</v>
      </c>
      <c r="N3519" t="s">
        <v>5315</v>
      </c>
      <c r="O3519" t="s">
        <v>12</v>
      </c>
      <c r="P3519" t="s">
        <v>13</v>
      </c>
      <c r="Q3519" t="s">
        <v>90</v>
      </c>
      <c r="R3519" s="3">
        <f t="shared" si="189"/>
        <v>105</v>
      </c>
      <c r="S3519">
        <v>105000000</v>
      </c>
      <c r="T3519">
        <v>1997</v>
      </c>
      <c r="U3519">
        <v>7.2</v>
      </c>
      <c r="V3519" s="3">
        <f t="shared" si="190"/>
        <v>-50.299934999999998</v>
      </c>
      <c r="W3519" s="3"/>
    </row>
    <row r="3520" spans="1:23" x14ac:dyDescent="0.3">
      <c r="A3520" t="s">
        <v>9</v>
      </c>
      <c r="B3520" t="s">
        <v>230</v>
      </c>
      <c r="C3520">
        <v>102</v>
      </c>
      <c r="D3520">
        <v>49392095</v>
      </c>
      <c r="E3520" s="3">
        <f t="shared" si="188"/>
        <v>49.392094999999998</v>
      </c>
      <c r="F3520" t="s">
        <v>134</v>
      </c>
      <c r="G3520" t="s">
        <v>205</v>
      </c>
      <c r="H3520" t="s">
        <v>1787</v>
      </c>
      <c r="N3520" t="s">
        <v>5316</v>
      </c>
      <c r="O3520" t="s">
        <v>12</v>
      </c>
      <c r="P3520" t="s">
        <v>13</v>
      </c>
      <c r="Q3520" t="s">
        <v>14</v>
      </c>
      <c r="R3520" s="3">
        <f t="shared" si="189"/>
        <v>100</v>
      </c>
      <c r="S3520">
        <v>100000000</v>
      </c>
      <c r="T3520">
        <v>2009</v>
      </c>
      <c r="U3520">
        <v>5.4</v>
      </c>
      <c r="V3520" s="3">
        <f t="shared" si="190"/>
        <v>-50.607905000000002</v>
      </c>
      <c r="W3520" s="3"/>
    </row>
    <row r="3521" spans="1:23" x14ac:dyDescent="0.3">
      <c r="A3521" t="s">
        <v>9</v>
      </c>
      <c r="B3521" t="s">
        <v>110</v>
      </c>
      <c r="C3521">
        <v>113</v>
      </c>
      <c r="D3521">
        <v>104383624</v>
      </c>
      <c r="E3521" s="3">
        <f t="shared" si="188"/>
        <v>104.383624</v>
      </c>
      <c r="F3521" t="s">
        <v>134</v>
      </c>
      <c r="G3521" t="s">
        <v>1789</v>
      </c>
      <c r="H3521" t="s">
        <v>1786</v>
      </c>
      <c r="N3521" t="s">
        <v>5317</v>
      </c>
      <c r="O3521" t="s">
        <v>12</v>
      </c>
      <c r="P3521" t="s">
        <v>13</v>
      </c>
      <c r="Q3521" t="s">
        <v>24</v>
      </c>
      <c r="R3521" s="3">
        <f t="shared" si="189"/>
        <v>155</v>
      </c>
      <c r="S3521">
        <v>155000000</v>
      </c>
      <c r="T3521">
        <v>2010</v>
      </c>
      <c r="U3521">
        <v>6.3</v>
      </c>
      <c r="V3521" s="3">
        <f t="shared" si="190"/>
        <v>-50.616376000000002</v>
      </c>
      <c r="W3521" s="3"/>
    </row>
    <row r="3522" spans="1:23" x14ac:dyDescent="0.3">
      <c r="A3522" t="s">
        <v>9</v>
      </c>
      <c r="B3522" t="s">
        <v>231</v>
      </c>
      <c r="C3522">
        <v>131</v>
      </c>
      <c r="D3522">
        <v>39292022</v>
      </c>
      <c r="E3522" s="3">
        <f t="shared" ref="E3522:E3585" si="191">D3522/1000000</f>
        <v>39.292022000000003</v>
      </c>
      <c r="F3522" t="s">
        <v>171</v>
      </c>
      <c r="G3522" t="s">
        <v>134</v>
      </c>
      <c r="H3522" t="s">
        <v>918</v>
      </c>
      <c r="N3522" t="s">
        <v>5318</v>
      </c>
      <c r="O3522" t="s">
        <v>12</v>
      </c>
      <c r="P3522" t="s">
        <v>13</v>
      </c>
      <c r="Q3522" t="s">
        <v>14</v>
      </c>
      <c r="R3522" s="3">
        <f t="shared" ref="R3522:R3585" si="192">S3522/1000000</f>
        <v>90</v>
      </c>
      <c r="S3522">
        <v>90000000</v>
      </c>
      <c r="T3522">
        <v>2014</v>
      </c>
      <c r="U3522">
        <v>6.1</v>
      </c>
      <c r="V3522" s="3">
        <f t="shared" ref="V3522:V3585" si="193">E3522-R3522</f>
        <v>-50.707977999999997</v>
      </c>
      <c r="W3522" s="3"/>
    </row>
    <row r="3523" spans="1:23" x14ac:dyDescent="0.3">
      <c r="A3523" t="s">
        <v>9</v>
      </c>
      <c r="B3523" t="s">
        <v>443</v>
      </c>
      <c r="C3523">
        <v>91</v>
      </c>
      <c r="D3523">
        <v>14218868</v>
      </c>
      <c r="E3523" s="3">
        <f t="shared" si="191"/>
        <v>14.218868000000001</v>
      </c>
      <c r="F3523" t="s">
        <v>620</v>
      </c>
      <c r="G3523" t="s">
        <v>1787</v>
      </c>
      <c r="H3523" t="s">
        <v>918</v>
      </c>
      <c r="N3523" t="s">
        <v>5319</v>
      </c>
      <c r="O3523" t="s">
        <v>12</v>
      </c>
      <c r="P3523" t="s">
        <v>13</v>
      </c>
      <c r="Q3523" t="s">
        <v>14</v>
      </c>
      <c r="R3523" s="3">
        <f t="shared" si="192"/>
        <v>65</v>
      </c>
      <c r="S3523">
        <v>65000000</v>
      </c>
      <c r="T3523">
        <v>2000</v>
      </c>
      <c r="U3523">
        <v>4.8</v>
      </c>
      <c r="V3523" s="3">
        <f t="shared" si="193"/>
        <v>-50.781131999999999</v>
      </c>
      <c r="W3523" s="3"/>
    </row>
    <row r="3524" spans="1:23" x14ac:dyDescent="0.3">
      <c r="A3524" t="s">
        <v>9</v>
      </c>
      <c r="B3524" t="s">
        <v>168</v>
      </c>
      <c r="C3524">
        <v>98</v>
      </c>
      <c r="D3524">
        <v>18990542</v>
      </c>
      <c r="E3524" s="3">
        <f t="shared" si="191"/>
        <v>18.990542000000001</v>
      </c>
      <c r="F3524" t="s">
        <v>171</v>
      </c>
      <c r="G3524" t="s">
        <v>1787</v>
      </c>
      <c r="H3524" t="s">
        <v>1797</v>
      </c>
      <c r="N3524" t="s">
        <v>5320</v>
      </c>
      <c r="O3524" t="s">
        <v>12</v>
      </c>
      <c r="P3524" t="s">
        <v>13</v>
      </c>
      <c r="Q3524" t="s">
        <v>90</v>
      </c>
      <c r="R3524" s="3">
        <f t="shared" si="192"/>
        <v>70</v>
      </c>
      <c r="S3524">
        <v>70000000</v>
      </c>
      <c r="T3524">
        <v>2002</v>
      </c>
      <c r="U3524">
        <v>3</v>
      </c>
      <c r="V3524" s="3">
        <f t="shared" si="193"/>
        <v>-51.009457999999995</v>
      </c>
      <c r="W3524" s="3"/>
    </row>
    <row r="3525" spans="1:23" x14ac:dyDescent="0.3">
      <c r="A3525" t="s">
        <v>9</v>
      </c>
      <c r="B3525" t="s">
        <v>251</v>
      </c>
      <c r="C3525">
        <v>99</v>
      </c>
      <c r="D3525">
        <v>18821279</v>
      </c>
      <c r="E3525" s="3">
        <f t="shared" si="191"/>
        <v>18.821279000000001</v>
      </c>
      <c r="F3525" t="s">
        <v>171</v>
      </c>
      <c r="G3525" t="s">
        <v>134</v>
      </c>
      <c r="H3525" t="s">
        <v>1786</v>
      </c>
      <c r="N3525" t="s">
        <v>5321</v>
      </c>
      <c r="O3525" t="s">
        <v>12</v>
      </c>
      <c r="P3525" t="s">
        <v>13</v>
      </c>
      <c r="Q3525" t="s">
        <v>14</v>
      </c>
      <c r="R3525" s="3">
        <f t="shared" si="192"/>
        <v>70</v>
      </c>
      <c r="S3525">
        <v>70000000</v>
      </c>
      <c r="T3525">
        <v>2014</v>
      </c>
      <c r="U3525">
        <v>4.2</v>
      </c>
      <c r="V3525" s="3">
        <f t="shared" si="193"/>
        <v>-51.178720999999996</v>
      </c>
      <c r="W3525" s="3"/>
    </row>
    <row r="3526" spans="1:23" x14ac:dyDescent="0.3">
      <c r="A3526" t="s">
        <v>111</v>
      </c>
      <c r="B3526" t="s">
        <v>395</v>
      </c>
      <c r="C3526">
        <v>102</v>
      </c>
      <c r="D3526">
        <v>13750556</v>
      </c>
      <c r="E3526" s="3">
        <f t="shared" si="191"/>
        <v>13.750556</v>
      </c>
      <c r="F3526" t="s">
        <v>171</v>
      </c>
      <c r="G3526" t="s">
        <v>1792</v>
      </c>
      <c r="H3526" t="s">
        <v>918</v>
      </c>
      <c r="N3526" t="s">
        <v>5322</v>
      </c>
      <c r="O3526" t="s">
        <v>12</v>
      </c>
      <c r="P3526" t="s">
        <v>13</v>
      </c>
      <c r="Q3526" t="s">
        <v>90</v>
      </c>
      <c r="R3526" s="3">
        <f t="shared" si="192"/>
        <v>65</v>
      </c>
      <c r="S3526">
        <v>65000000</v>
      </c>
      <c r="T3526">
        <v>2014</v>
      </c>
      <c r="U3526">
        <v>6.5</v>
      </c>
      <c r="V3526" s="3">
        <f t="shared" si="193"/>
        <v>-51.249443999999997</v>
      </c>
      <c r="W3526" s="3"/>
    </row>
    <row r="3527" spans="1:23" x14ac:dyDescent="0.3">
      <c r="A3527" t="s">
        <v>9</v>
      </c>
      <c r="B3527" t="s">
        <v>153</v>
      </c>
      <c r="C3527">
        <v>96</v>
      </c>
      <c r="D3527">
        <v>83024900</v>
      </c>
      <c r="E3527" s="3">
        <f t="shared" si="191"/>
        <v>83.024900000000002</v>
      </c>
      <c r="F3527" t="s">
        <v>134</v>
      </c>
      <c r="G3527" t="s">
        <v>1790</v>
      </c>
      <c r="H3527" t="s">
        <v>205</v>
      </c>
      <c r="I3527" t="s">
        <v>1789</v>
      </c>
      <c r="J3527" t="s">
        <v>1797</v>
      </c>
      <c r="N3527" t="s">
        <v>5323</v>
      </c>
      <c r="O3527" t="s">
        <v>12</v>
      </c>
      <c r="P3527" t="s">
        <v>13</v>
      </c>
      <c r="Q3527" t="s">
        <v>24</v>
      </c>
      <c r="R3527" s="3">
        <f t="shared" si="192"/>
        <v>135</v>
      </c>
      <c r="S3527">
        <v>135000000</v>
      </c>
      <c r="T3527">
        <v>2013</v>
      </c>
      <c r="U3527">
        <v>6.5</v>
      </c>
      <c r="V3527" s="3">
        <f t="shared" si="193"/>
        <v>-51.975099999999998</v>
      </c>
      <c r="W3527" s="3"/>
    </row>
    <row r="3528" spans="1:23" x14ac:dyDescent="0.3">
      <c r="A3528" t="s">
        <v>9</v>
      </c>
      <c r="B3528" t="s">
        <v>337</v>
      </c>
      <c r="C3528">
        <v>94</v>
      </c>
      <c r="D3528">
        <v>22751979</v>
      </c>
      <c r="E3528" s="3">
        <f t="shared" si="191"/>
        <v>22.751978999999999</v>
      </c>
      <c r="F3528" t="s">
        <v>171</v>
      </c>
      <c r="G3528" t="s">
        <v>134</v>
      </c>
      <c r="H3528" t="s">
        <v>1790</v>
      </c>
      <c r="I3528" t="s">
        <v>1789</v>
      </c>
      <c r="J3528" t="s">
        <v>1787</v>
      </c>
      <c r="N3528" t="s">
        <v>5324</v>
      </c>
      <c r="O3528" t="s">
        <v>12</v>
      </c>
      <c r="P3528" t="s">
        <v>13</v>
      </c>
      <c r="Q3528" t="s">
        <v>24</v>
      </c>
      <c r="R3528" s="3">
        <f t="shared" si="192"/>
        <v>75</v>
      </c>
      <c r="S3528">
        <v>75000000</v>
      </c>
      <c r="T3528">
        <v>2000</v>
      </c>
      <c r="U3528">
        <v>6.6</v>
      </c>
      <c r="V3528" s="3">
        <f t="shared" si="193"/>
        <v>-52.248021000000001</v>
      </c>
      <c r="W3528" s="3"/>
    </row>
    <row r="3529" spans="1:23" x14ac:dyDescent="0.3">
      <c r="A3529" t="s">
        <v>9</v>
      </c>
      <c r="B3529" t="s">
        <v>168</v>
      </c>
      <c r="C3529">
        <v>102</v>
      </c>
      <c r="D3529">
        <v>32694788</v>
      </c>
      <c r="E3529" s="3">
        <f t="shared" si="191"/>
        <v>32.694788000000003</v>
      </c>
      <c r="F3529" t="s">
        <v>171</v>
      </c>
      <c r="G3529" t="s">
        <v>134</v>
      </c>
      <c r="H3529" t="s">
        <v>1794</v>
      </c>
      <c r="N3529" t="s">
        <v>5325</v>
      </c>
      <c r="O3529" t="s">
        <v>12</v>
      </c>
      <c r="P3529" t="s">
        <v>13</v>
      </c>
      <c r="Q3529" t="s">
        <v>90</v>
      </c>
      <c r="R3529" s="3">
        <f t="shared" si="192"/>
        <v>85</v>
      </c>
      <c r="S3529">
        <v>85000000</v>
      </c>
      <c r="T3529">
        <v>1999</v>
      </c>
      <c r="U3529">
        <v>6.6</v>
      </c>
      <c r="V3529" s="3">
        <f t="shared" si="193"/>
        <v>-52.305211999999997</v>
      </c>
      <c r="W3529" s="3"/>
    </row>
    <row r="3530" spans="1:23" x14ac:dyDescent="0.3">
      <c r="A3530" t="s">
        <v>9</v>
      </c>
      <c r="B3530" t="s">
        <v>448</v>
      </c>
      <c r="C3530">
        <v>107</v>
      </c>
      <c r="D3530">
        <v>7605668</v>
      </c>
      <c r="E3530" s="3">
        <f t="shared" si="191"/>
        <v>7.6056679999999997</v>
      </c>
      <c r="F3530" t="s">
        <v>171</v>
      </c>
      <c r="G3530" t="s">
        <v>205</v>
      </c>
      <c r="H3530" t="s">
        <v>1796</v>
      </c>
      <c r="I3530" t="s">
        <v>1788</v>
      </c>
      <c r="N3530" t="s">
        <v>5326</v>
      </c>
      <c r="O3530" t="s">
        <v>12</v>
      </c>
      <c r="P3530" t="s">
        <v>17</v>
      </c>
      <c r="Q3530" t="s">
        <v>90</v>
      </c>
      <c r="R3530" s="3">
        <f t="shared" si="192"/>
        <v>60</v>
      </c>
      <c r="S3530">
        <v>60000000</v>
      </c>
      <c r="T3530">
        <v>2015</v>
      </c>
      <c r="U3530">
        <v>5.5</v>
      </c>
      <c r="V3530" s="3">
        <f t="shared" si="193"/>
        <v>-52.394331999999999</v>
      </c>
      <c r="W3530" s="3"/>
    </row>
    <row r="3531" spans="1:23" x14ac:dyDescent="0.3">
      <c r="A3531" t="s">
        <v>9</v>
      </c>
      <c r="B3531" t="s">
        <v>315</v>
      </c>
      <c r="C3531">
        <v>106</v>
      </c>
      <c r="D3531">
        <v>17473245</v>
      </c>
      <c r="E3531" s="3">
        <f t="shared" si="191"/>
        <v>17.473244999999999</v>
      </c>
      <c r="F3531" t="s">
        <v>171</v>
      </c>
      <c r="G3531" t="s">
        <v>1787</v>
      </c>
      <c r="H3531" t="s">
        <v>918</v>
      </c>
      <c r="N3531" t="s">
        <v>5327</v>
      </c>
      <c r="O3531" t="s">
        <v>12</v>
      </c>
      <c r="P3531" t="s">
        <v>13</v>
      </c>
      <c r="Q3531" t="s">
        <v>14</v>
      </c>
      <c r="R3531" s="3">
        <f t="shared" si="192"/>
        <v>70</v>
      </c>
      <c r="S3531">
        <v>70000000</v>
      </c>
      <c r="T3531">
        <v>2000</v>
      </c>
      <c r="U3531">
        <v>5.7</v>
      </c>
      <c r="V3531" s="3">
        <f t="shared" si="193"/>
        <v>-52.526755000000001</v>
      </c>
      <c r="W3531" s="3"/>
    </row>
    <row r="3532" spans="1:23" x14ac:dyDescent="0.3">
      <c r="A3532" t="s">
        <v>9</v>
      </c>
      <c r="B3532" t="s">
        <v>391</v>
      </c>
      <c r="C3532">
        <v>100</v>
      </c>
      <c r="D3532">
        <v>17218080</v>
      </c>
      <c r="E3532" s="3">
        <f t="shared" si="191"/>
        <v>17.21808</v>
      </c>
      <c r="F3532" t="s">
        <v>171</v>
      </c>
      <c r="G3532" t="s">
        <v>134</v>
      </c>
      <c r="H3532" t="s">
        <v>205</v>
      </c>
      <c r="N3532" t="s">
        <v>5328</v>
      </c>
      <c r="O3532" t="s">
        <v>12</v>
      </c>
      <c r="P3532" t="s">
        <v>13</v>
      </c>
      <c r="Q3532" t="s">
        <v>90</v>
      </c>
      <c r="R3532" s="3">
        <f t="shared" si="192"/>
        <v>70</v>
      </c>
      <c r="S3532">
        <v>70000000</v>
      </c>
      <c r="T3532">
        <v>1991</v>
      </c>
      <c r="U3532">
        <v>5.7</v>
      </c>
      <c r="V3532" s="3">
        <f t="shared" si="193"/>
        <v>-52.78192</v>
      </c>
      <c r="W3532" s="3"/>
    </row>
    <row r="3533" spans="1:23" x14ac:dyDescent="0.3">
      <c r="A3533" t="s">
        <v>9</v>
      </c>
      <c r="B3533" t="s">
        <v>277</v>
      </c>
      <c r="C3533">
        <v>97</v>
      </c>
      <c r="D3533">
        <v>46440491</v>
      </c>
      <c r="E3533" s="3">
        <f t="shared" si="191"/>
        <v>46.440491000000002</v>
      </c>
      <c r="F3533" t="s">
        <v>134</v>
      </c>
      <c r="G3533" t="s">
        <v>1790</v>
      </c>
      <c r="H3533" t="s">
        <v>205</v>
      </c>
      <c r="I3533" t="s">
        <v>1789</v>
      </c>
      <c r="J3533" t="s">
        <v>1786</v>
      </c>
      <c r="N3533" t="s">
        <v>5329</v>
      </c>
      <c r="O3533" t="s">
        <v>12</v>
      </c>
      <c r="P3533" t="s">
        <v>17</v>
      </c>
      <c r="Q3533" t="s">
        <v>24</v>
      </c>
      <c r="R3533" s="3">
        <f t="shared" si="192"/>
        <v>100</v>
      </c>
      <c r="S3533">
        <v>100000000</v>
      </c>
      <c r="T3533">
        <v>2011</v>
      </c>
      <c r="U3533">
        <v>7.1</v>
      </c>
      <c r="V3533" s="3">
        <f t="shared" si="193"/>
        <v>-53.559508999999998</v>
      </c>
      <c r="W3533" s="3"/>
    </row>
    <row r="3534" spans="1:23" x14ac:dyDescent="0.3">
      <c r="A3534" t="s">
        <v>9</v>
      </c>
      <c r="B3534" t="s">
        <v>68</v>
      </c>
      <c r="C3534">
        <v>122</v>
      </c>
      <c r="D3534">
        <v>130468626</v>
      </c>
      <c r="E3534" s="3">
        <f t="shared" si="191"/>
        <v>130.468626</v>
      </c>
      <c r="F3534" t="s">
        <v>171</v>
      </c>
      <c r="G3534" t="s">
        <v>134</v>
      </c>
      <c r="H3534" t="s">
        <v>1787</v>
      </c>
      <c r="I3534" t="s">
        <v>918</v>
      </c>
      <c r="N3534" t="s">
        <v>5330</v>
      </c>
      <c r="O3534" t="s">
        <v>12</v>
      </c>
      <c r="P3534" t="s">
        <v>13</v>
      </c>
      <c r="Q3534" t="s">
        <v>14</v>
      </c>
      <c r="R3534" s="3">
        <f t="shared" si="192"/>
        <v>185</v>
      </c>
      <c r="S3534">
        <v>185000000</v>
      </c>
      <c r="T3534">
        <v>2016</v>
      </c>
      <c r="U3534">
        <v>7.5</v>
      </c>
      <c r="V3534" s="3">
        <f t="shared" si="193"/>
        <v>-54.531374</v>
      </c>
      <c r="W3534" s="3"/>
    </row>
    <row r="3535" spans="1:23" x14ac:dyDescent="0.3">
      <c r="A3535" t="s">
        <v>9</v>
      </c>
      <c r="B3535" t="s">
        <v>269</v>
      </c>
      <c r="C3535">
        <v>110</v>
      </c>
      <c r="D3535">
        <v>20315324</v>
      </c>
      <c r="E3535" s="3">
        <f t="shared" si="191"/>
        <v>20.315324</v>
      </c>
      <c r="F3535" t="s">
        <v>171</v>
      </c>
      <c r="G3535" t="s">
        <v>134</v>
      </c>
      <c r="H3535" t="s">
        <v>1788</v>
      </c>
      <c r="N3535" t="s">
        <v>5331</v>
      </c>
      <c r="O3535" t="s">
        <v>12</v>
      </c>
      <c r="P3535" t="s">
        <v>113</v>
      </c>
      <c r="Q3535" t="s">
        <v>14</v>
      </c>
      <c r="R3535" s="3">
        <f t="shared" si="192"/>
        <v>75</v>
      </c>
      <c r="S3535">
        <v>75000000</v>
      </c>
      <c r="T3535">
        <v>2011</v>
      </c>
      <c r="U3535">
        <v>5.8</v>
      </c>
      <c r="V3535" s="3">
        <f t="shared" si="193"/>
        <v>-54.684675999999996</v>
      </c>
      <c r="W3535" s="3"/>
    </row>
    <row r="3536" spans="1:23" x14ac:dyDescent="0.3">
      <c r="A3536" t="s">
        <v>9</v>
      </c>
      <c r="B3536" t="s">
        <v>383</v>
      </c>
      <c r="C3536">
        <v>105</v>
      </c>
      <c r="D3536">
        <v>10014234</v>
      </c>
      <c r="E3536" s="3">
        <f t="shared" si="191"/>
        <v>10.014234</v>
      </c>
      <c r="F3536" t="s">
        <v>205</v>
      </c>
      <c r="G3536" t="s">
        <v>1792</v>
      </c>
      <c r="N3536" t="s">
        <v>5332</v>
      </c>
      <c r="O3536" t="s">
        <v>12</v>
      </c>
      <c r="P3536" t="s">
        <v>184</v>
      </c>
      <c r="Q3536" t="s">
        <v>90</v>
      </c>
      <c r="R3536" s="3">
        <f t="shared" si="192"/>
        <v>65</v>
      </c>
      <c r="S3536">
        <v>65000000</v>
      </c>
      <c r="T3536">
        <v>2000</v>
      </c>
      <c r="U3536">
        <v>5</v>
      </c>
      <c r="V3536" s="3">
        <f t="shared" si="193"/>
        <v>-54.985765999999998</v>
      </c>
      <c r="W3536" s="3"/>
    </row>
    <row r="3537" spans="1:23" x14ac:dyDescent="0.3">
      <c r="A3537" t="s">
        <v>9</v>
      </c>
      <c r="B3537" t="s">
        <v>133</v>
      </c>
      <c r="C3537">
        <v>77</v>
      </c>
      <c r="D3537">
        <v>64736114</v>
      </c>
      <c r="E3537" s="3">
        <f t="shared" si="191"/>
        <v>64.736114000000001</v>
      </c>
      <c r="F3537" t="s">
        <v>134</v>
      </c>
      <c r="G3537" t="s">
        <v>1790</v>
      </c>
      <c r="H3537" t="s">
        <v>205</v>
      </c>
      <c r="I3537" t="s">
        <v>1789</v>
      </c>
      <c r="J3537" t="s">
        <v>1786</v>
      </c>
      <c r="N3537" t="s">
        <v>5333</v>
      </c>
      <c r="O3537" t="s">
        <v>12</v>
      </c>
      <c r="P3537" t="s">
        <v>13</v>
      </c>
      <c r="Q3537" t="s">
        <v>24</v>
      </c>
      <c r="R3537" s="3">
        <f t="shared" si="192"/>
        <v>120</v>
      </c>
      <c r="S3537">
        <v>120000000</v>
      </c>
      <c r="T3537">
        <v>2002</v>
      </c>
      <c r="U3537">
        <v>5.4</v>
      </c>
      <c r="V3537" s="3">
        <f t="shared" si="193"/>
        <v>-55.263885999999999</v>
      </c>
      <c r="W3537" s="3"/>
    </row>
    <row r="3538" spans="1:23" x14ac:dyDescent="0.3">
      <c r="A3538" t="s">
        <v>9</v>
      </c>
      <c r="B3538" t="s">
        <v>449</v>
      </c>
      <c r="C3538">
        <v>156</v>
      </c>
      <c r="D3538">
        <v>4535117</v>
      </c>
      <c r="E3538" s="3">
        <f t="shared" si="191"/>
        <v>4.5351169999999996</v>
      </c>
      <c r="F3538" t="s">
        <v>171</v>
      </c>
      <c r="G3538" t="s">
        <v>134</v>
      </c>
      <c r="H3538" t="s">
        <v>1786</v>
      </c>
      <c r="I3538" t="s">
        <v>918</v>
      </c>
      <c r="N3538" t="s">
        <v>5334</v>
      </c>
      <c r="O3538" t="s">
        <v>12</v>
      </c>
      <c r="P3538" t="s">
        <v>113</v>
      </c>
      <c r="Q3538" t="s">
        <v>14</v>
      </c>
      <c r="R3538" s="3">
        <f t="shared" si="192"/>
        <v>60</v>
      </c>
      <c r="S3538">
        <v>60000000</v>
      </c>
      <c r="T3538">
        <v>2007</v>
      </c>
      <c r="U3538">
        <v>3.8</v>
      </c>
      <c r="V3538" s="3">
        <f t="shared" si="193"/>
        <v>-55.464883</v>
      </c>
      <c r="W3538" s="3"/>
    </row>
    <row r="3539" spans="1:23" x14ac:dyDescent="0.3">
      <c r="A3539" t="s">
        <v>9</v>
      </c>
      <c r="B3539" t="s">
        <v>364</v>
      </c>
      <c r="C3539">
        <v>91</v>
      </c>
      <c r="D3539">
        <v>14294842</v>
      </c>
      <c r="E3539" s="3">
        <f t="shared" si="191"/>
        <v>14.294841999999999</v>
      </c>
      <c r="F3539" t="s">
        <v>171</v>
      </c>
      <c r="G3539" t="s">
        <v>1792</v>
      </c>
      <c r="H3539" t="s">
        <v>1787</v>
      </c>
      <c r="I3539" t="s">
        <v>918</v>
      </c>
      <c r="N3539" t="s">
        <v>5335</v>
      </c>
      <c r="O3539" t="s">
        <v>12</v>
      </c>
      <c r="P3539" t="s">
        <v>13</v>
      </c>
      <c r="Q3539" t="s">
        <v>90</v>
      </c>
      <c r="R3539" s="3">
        <f t="shared" si="192"/>
        <v>70</v>
      </c>
      <c r="S3539">
        <v>70000000</v>
      </c>
      <c r="T3539">
        <v>2002</v>
      </c>
      <c r="U3539">
        <v>3.6</v>
      </c>
      <c r="V3539" s="3">
        <f t="shared" si="193"/>
        <v>-55.705157999999997</v>
      </c>
      <c r="W3539" s="3"/>
    </row>
    <row r="3540" spans="1:23" x14ac:dyDescent="0.3">
      <c r="A3540" t="s">
        <v>9</v>
      </c>
      <c r="B3540" t="s">
        <v>26</v>
      </c>
      <c r="C3540">
        <v>110</v>
      </c>
      <c r="D3540">
        <v>124051759</v>
      </c>
      <c r="E3540" s="3">
        <f t="shared" si="191"/>
        <v>124.051759</v>
      </c>
      <c r="F3540" t="s">
        <v>171</v>
      </c>
      <c r="G3540" t="s">
        <v>134</v>
      </c>
      <c r="H3540" t="s">
        <v>356</v>
      </c>
      <c r="I3540" t="s">
        <v>1788</v>
      </c>
      <c r="N3540" t="s">
        <v>5336</v>
      </c>
      <c r="O3540" t="s">
        <v>12</v>
      </c>
      <c r="P3540" t="s">
        <v>13</v>
      </c>
      <c r="Q3540" t="s">
        <v>14</v>
      </c>
      <c r="R3540" s="3">
        <f t="shared" si="192"/>
        <v>180</v>
      </c>
      <c r="S3540">
        <v>180000000</v>
      </c>
      <c r="T3540">
        <v>2016</v>
      </c>
      <c r="U3540">
        <v>6.6</v>
      </c>
      <c r="V3540" s="3">
        <f t="shared" si="193"/>
        <v>-55.948240999999996</v>
      </c>
      <c r="W3540" s="3"/>
    </row>
    <row r="3541" spans="1:23" x14ac:dyDescent="0.3">
      <c r="A3541" t="s">
        <v>9</v>
      </c>
      <c r="B3541" t="s">
        <v>149</v>
      </c>
      <c r="C3541">
        <v>138</v>
      </c>
      <c r="D3541">
        <v>93926386</v>
      </c>
      <c r="E3541" s="3">
        <f t="shared" si="191"/>
        <v>93.926385999999994</v>
      </c>
      <c r="F3541" t="s">
        <v>171</v>
      </c>
      <c r="G3541" t="s">
        <v>134</v>
      </c>
      <c r="H3541" t="s">
        <v>356</v>
      </c>
      <c r="I3541" t="s">
        <v>1794</v>
      </c>
      <c r="J3541" t="s">
        <v>1795</v>
      </c>
      <c r="N3541" t="s">
        <v>5337</v>
      </c>
      <c r="O3541" t="s">
        <v>12</v>
      </c>
      <c r="P3541" t="s">
        <v>13</v>
      </c>
      <c r="Q3541" t="s">
        <v>14</v>
      </c>
      <c r="R3541" s="3">
        <f t="shared" si="192"/>
        <v>150</v>
      </c>
      <c r="S3541">
        <v>150000000</v>
      </c>
      <c r="T3541">
        <v>2003</v>
      </c>
      <c r="U3541">
        <v>7.4</v>
      </c>
      <c r="V3541" s="3">
        <f t="shared" si="193"/>
        <v>-56.073614000000006</v>
      </c>
      <c r="W3541" s="3"/>
    </row>
    <row r="3542" spans="1:23" x14ac:dyDescent="0.3">
      <c r="A3542" t="s">
        <v>9</v>
      </c>
      <c r="B3542" t="s">
        <v>34</v>
      </c>
      <c r="C3542">
        <v>106</v>
      </c>
      <c r="D3542">
        <v>113745408</v>
      </c>
      <c r="E3542" s="3">
        <f t="shared" si="191"/>
        <v>113.745408</v>
      </c>
      <c r="F3542" t="s">
        <v>171</v>
      </c>
      <c r="G3542" t="s">
        <v>205</v>
      </c>
      <c r="H3542" t="s">
        <v>1787</v>
      </c>
      <c r="I3542" t="s">
        <v>1304</v>
      </c>
      <c r="N3542" t="s">
        <v>5338</v>
      </c>
      <c r="O3542" t="s">
        <v>12</v>
      </c>
      <c r="P3542" t="s">
        <v>13</v>
      </c>
      <c r="Q3542" t="s">
        <v>14</v>
      </c>
      <c r="R3542" s="3">
        <f t="shared" si="192"/>
        <v>170</v>
      </c>
      <c r="S3542">
        <v>170000000</v>
      </c>
      <c r="T3542">
        <v>1999</v>
      </c>
      <c r="U3542">
        <v>4.8</v>
      </c>
      <c r="V3542" s="3">
        <f t="shared" si="193"/>
        <v>-56.254592000000002</v>
      </c>
      <c r="W3542" s="3"/>
    </row>
    <row r="3543" spans="1:23" x14ac:dyDescent="0.3">
      <c r="A3543" t="s">
        <v>9</v>
      </c>
      <c r="B3543" t="s">
        <v>366</v>
      </c>
      <c r="C3543">
        <v>95</v>
      </c>
      <c r="D3543">
        <v>13596911</v>
      </c>
      <c r="E3543" s="3">
        <f t="shared" si="191"/>
        <v>13.596911</v>
      </c>
      <c r="F3543" t="s">
        <v>171</v>
      </c>
      <c r="G3543" t="s">
        <v>134</v>
      </c>
      <c r="H3543" t="s">
        <v>1790</v>
      </c>
      <c r="I3543" t="s">
        <v>205</v>
      </c>
      <c r="J3543" t="s">
        <v>1792</v>
      </c>
      <c r="K3543" t="s">
        <v>1789</v>
      </c>
      <c r="L3543" t="s">
        <v>1786</v>
      </c>
      <c r="N3543" t="s">
        <v>5339</v>
      </c>
      <c r="O3543" t="s">
        <v>12</v>
      </c>
      <c r="P3543" t="s">
        <v>13</v>
      </c>
      <c r="Q3543" t="s">
        <v>24</v>
      </c>
      <c r="R3543" s="3">
        <f t="shared" si="192"/>
        <v>70</v>
      </c>
      <c r="S3543">
        <v>70000000</v>
      </c>
      <c r="T3543">
        <v>2001</v>
      </c>
      <c r="U3543">
        <v>6.2</v>
      </c>
      <c r="V3543" s="3">
        <f t="shared" si="193"/>
        <v>-56.403089000000001</v>
      </c>
      <c r="W3543" s="3"/>
    </row>
    <row r="3544" spans="1:23" x14ac:dyDescent="0.3">
      <c r="A3544" t="s">
        <v>9</v>
      </c>
      <c r="B3544" t="s">
        <v>384</v>
      </c>
      <c r="C3544">
        <v>135</v>
      </c>
      <c r="D3544">
        <v>33574332</v>
      </c>
      <c r="E3544" s="3">
        <f t="shared" si="191"/>
        <v>33.574331999999998</v>
      </c>
      <c r="F3544" t="s">
        <v>356</v>
      </c>
      <c r="G3544" t="s">
        <v>1794</v>
      </c>
      <c r="H3544" t="s">
        <v>1795</v>
      </c>
      <c r="N3544" t="s">
        <v>5340</v>
      </c>
      <c r="O3544" t="s">
        <v>12</v>
      </c>
      <c r="P3544" t="s">
        <v>13</v>
      </c>
      <c r="Q3544" t="s">
        <v>90</v>
      </c>
      <c r="R3544" s="3">
        <f t="shared" si="192"/>
        <v>90</v>
      </c>
      <c r="S3544">
        <v>90000000</v>
      </c>
      <c r="T3544">
        <v>2006</v>
      </c>
      <c r="U3544">
        <v>7.1</v>
      </c>
      <c r="V3544" s="3">
        <f t="shared" si="193"/>
        <v>-56.425668000000002</v>
      </c>
      <c r="W3544" s="3"/>
    </row>
    <row r="3545" spans="1:23" x14ac:dyDescent="0.3">
      <c r="A3545" t="s">
        <v>9</v>
      </c>
      <c r="B3545" t="s">
        <v>269</v>
      </c>
      <c r="C3545">
        <v>105</v>
      </c>
      <c r="D3545">
        <v>23219748</v>
      </c>
      <c r="E3545" s="3">
        <f t="shared" si="191"/>
        <v>23.219747999999999</v>
      </c>
      <c r="F3545" t="s">
        <v>171</v>
      </c>
      <c r="G3545" t="s">
        <v>134</v>
      </c>
      <c r="H3545" t="s">
        <v>356</v>
      </c>
      <c r="I3545" t="s">
        <v>1794</v>
      </c>
      <c r="J3545" t="s">
        <v>1788</v>
      </c>
      <c r="N3545" t="s">
        <v>5341</v>
      </c>
      <c r="O3545" t="s">
        <v>12</v>
      </c>
      <c r="P3545" t="s">
        <v>49</v>
      </c>
      <c r="Q3545" t="s">
        <v>14</v>
      </c>
      <c r="R3545" s="3">
        <f t="shared" si="192"/>
        <v>80</v>
      </c>
      <c r="S3545">
        <v>80000000</v>
      </c>
      <c r="T3545">
        <v>2014</v>
      </c>
      <c r="U3545">
        <v>5.6</v>
      </c>
      <c r="V3545" s="3">
        <f t="shared" si="193"/>
        <v>-56.780252000000004</v>
      </c>
      <c r="W3545" s="3"/>
    </row>
    <row r="3546" spans="1:23" x14ac:dyDescent="0.3">
      <c r="A3546" t="s">
        <v>9</v>
      </c>
      <c r="B3546" t="s">
        <v>66</v>
      </c>
      <c r="C3546">
        <v>107</v>
      </c>
      <c r="D3546">
        <v>77564037</v>
      </c>
      <c r="E3546" s="3">
        <f t="shared" si="191"/>
        <v>77.564036999999999</v>
      </c>
      <c r="F3546" t="s">
        <v>171</v>
      </c>
      <c r="G3546" t="s">
        <v>134</v>
      </c>
      <c r="H3546" t="s">
        <v>1789</v>
      </c>
      <c r="I3546" t="s">
        <v>1796</v>
      </c>
      <c r="N3546" t="s">
        <v>5342</v>
      </c>
      <c r="O3546" t="s">
        <v>12</v>
      </c>
      <c r="P3546" t="s">
        <v>13</v>
      </c>
      <c r="Q3546" t="s">
        <v>24</v>
      </c>
      <c r="R3546" s="3">
        <f t="shared" si="192"/>
        <v>135</v>
      </c>
      <c r="S3546">
        <v>135000000</v>
      </c>
      <c r="T3546">
        <v>2011</v>
      </c>
      <c r="U3546">
        <v>7.4</v>
      </c>
      <c r="V3546" s="3">
        <f t="shared" si="193"/>
        <v>-57.435963000000001</v>
      </c>
      <c r="W3546" s="3"/>
    </row>
    <row r="3547" spans="1:23" x14ac:dyDescent="0.3">
      <c r="A3547" t="s">
        <v>9</v>
      </c>
      <c r="B3547" t="s">
        <v>312</v>
      </c>
      <c r="C3547">
        <v>91</v>
      </c>
      <c r="D3547">
        <v>20950820</v>
      </c>
      <c r="E3547" s="3">
        <f t="shared" si="191"/>
        <v>20.95082</v>
      </c>
      <c r="F3547" t="s">
        <v>134</v>
      </c>
      <c r="G3547" t="s">
        <v>1790</v>
      </c>
      <c r="H3547" t="s">
        <v>205</v>
      </c>
      <c r="I3547" t="s">
        <v>1789</v>
      </c>
      <c r="J3547" t="s">
        <v>1786</v>
      </c>
      <c r="K3547" t="s">
        <v>1787</v>
      </c>
      <c r="N3547" t="s">
        <v>5343</v>
      </c>
      <c r="O3547" t="s">
        <v>12</v>
      </c>
      <c r="P3547" t="s">
        <v>113</v>
      </c>
      <c r="Q3547" t="s">
        <v>24</v>
      </c>
      <c r="R3547" s="3">
        <f t="shared" si="192"/>
        <v>80</v>
      </c>
      <c r="S3547">
        <v>80000000</v>
      </c>
      <c r="T3547">
        <v>2003</v>
      </c>
      <c r="U3547">
        <v>5.7</v>
      </c>
      <c r="V3547" s="3">
        <f t="shared" si="193"/>
        <v>-59.04918</v>
      </c>
      <c r="W3547" s="3"/>
    </row>
    <row r="3548" spans="1:23" x14ac:dyDescent="0.3">
      <c r="A3548" t="s">
        <v>9</v>
      </c>
      <c r="B3548" t="s">
        <v>23</v>
      </c>
      <c r="C3548">
        <v>100</v>
      </c>
      <c r="D3548">
        <v>200807262</v>
      </c>
      <c r="E3548" s="3">
        <f t="shared" si="191"/>
        <v>200.80726200000001</v>
      </c>
      <c r="F3548" t="s">
        <v>134</v>
      </c>
      <c r="G3548" t="s">
        <v>1790</v>
      </c>
      <c r="H3548" t="s">
        <v>205</v>
      </c>
      <c r="I3548" t="s">
        <v>1789</v>
      </c>
      <c r="J3548" t="s">
        <v>1786</v>
      </c>
      <c r="K3548" t="s">
        <v>1791</v>
      </c>
      <c r="L3548" t="s">
        <v>1788</v>
      </c>
      <c r="N3548" t="s">
        <v>5344</v>
      </c>
      <c r="O3548" t="s">
        <v>12</v>
      </c>
      <c r="P3548" t="s">
        <v>13</v>
      </c>
      <c r="Q3548" t="s">
        <v>24</v>
      </c>
      <c r="R3548" s="3">
        <f t="shared" si="192"/>
        <v>260</v>
      </c>
      <c r="S3548">
        <v>260000000</v>
      </c>
      <c r="T3548">
        <v>2010</v>
      </c>
      <c r="U3548">
        <v>7.8</v>
      </c>
      <c r="V3548" s="3">
        <f t="shared" si="193"/>
        <v>-59.192737999999991</v>
      </c>
      <c r="W3548" s="3"/>
    </row>
    <row r="3549" spans="1:23" x14ac:dyDescent="0.3">
      <c r="A3549" t="s">
        <v>9</v>
      </c>
      <c r="B3549" t="s">
        <v>806</v>
      </c>
      <c r="C3549">
        <v>103</v>
      </c>
      <c r="D3549">
        <v>668171</v>
      </c>
      <c r="E3549" s="3">
        <f t="shared" si="191"/>
        <v>0.66817099999999996</v>
      </c>
      <c r="F3549" t="s">
        <v>171</v>
      </c>
      <c r="G3549" t="s">
        <v>356</v>
      </c>
      <c r="H3549" t="s">
        <v>1786</v>
      </c>
      <c r="N3549" t="s">
        <v>5345</v>
      </c>
      <c r="O3549" t="s">
        <v>238</v>
      </c>
      <c r="P3549" t="s">
        <v>125</v>
      </c>
      <c r="Q3549" t="s">
        <v>14</v>
      </c>
      <c r="R3549" s="3">
        <f t="shared" si="192"/>
        <v>60</v>
      </c>
      <c r="S3549">
        <v>60000000</v>
      </c>
      <c r="T3549">
        <v>2005</v>
      </c>
      <c r="U3549">
        <v>5.6</v>
      </c>
      <c r="V3549" s="3">
        <f t="shared" si="193"/>
        <v>-59.331828999999999</v>
      </c>
      <c r="W3549" s="3"/>
    </row>
    <row r="3550" spans="1:23" x14ac:dyDescent="0.3">
      <c r="A3550" t="s">
        <v>9</v>
      </c>
      <c r="B3550" t="s">
        <v>479</v>
      </c>
      <c r="C3550">
        <v>100</v>
      </c>
      <c r="D3550">
        <v>11466088</v>
      </c>
      <c r="E3550" s="3">
        <f t="shared" si="191"/>
        <v>11.466087999999999</v>
      </c>
      <c r="F3550" t="s">
        <v>171</v>
      </c>
      <c r="G3550" t="s">
        <v>918</v>
      </c>
      <c r="N3550" t="s">
        <v>5346</v>
      </c>
      <c r="O3550" t="s">
        <v>12</v>
      </c>
      <c r="P3550" t="s">
        <v>13</v>
      </c>
      <c r="Q3550" t="s">
        <v>90</v>
      </c>
      <c r="R3550" s="3">
        <f t="shared" si="192"/>
        <v>71</v>
      </c>
      <c r="S3550">
        <v>71000000</v>
      </c>
      <c r="T3550">
        <v>1997</v>
      </c>
      <c r="U3550">
        <v>4.7</v>
      </c>
      <c r="V3550" s="3">
        <f t="shared" si="193"/>
        <v>-59.533912000000001</v>
      </c>
      <c r="W3550" s="3"/>
    </row>
    <row r="3551" spans="1:23" x14ac:dyDescent="0.3">
      <c r="A3551" t="s">
        <v>9</v>
      </c>
      <c r="B3551" t="s">
        <v>229</v>
      </c>
      <c r="C3551">
        <v>87</v>
      </c>
      <c r="D3551">
        <v>40198710</v>
      </c>
      <c r="E3551" s="3">
        <f t="shared" si="191"/>
        <v>40.198709999999998</v>
      </c>
      <c r="F3551" t="s">
        <v>171</v>
      </c>
      <c r="G3551" t="s">
        <v>1792</v>
      </c>
      <c r="H3551" t="s">
        <v>1786</v>
      </c>
      <c r="I3551" t="s">
        <v>1788</v>
      </c>
      <c r="J3551" t="s">
        <v>918</v>
      </c>
      <c r="N3551" t="s">
        <v>5347</v>
      </c>
      <c r="O3551" t="s">
        <v>12</v>
      </c>
      <c r="P3551" t="s">
        <v>13</v>
      </c>
      <c r="Q3551" t="s">
        <v>14</v>
      </c>
      <c r="R3551" s="3">
        <f t="shared" si="192"/>
        <v>100</v>
      </c>
      <c r="S3551">
        <v>100000000</v>
      </c>
      <c r="T3551">
        <v>2004</v>
      </c>
      <c r="U3551">
        <v>3.3</v>
      </c>
      <c r="V3551" s="3">
        <f t="shared" si="193"/>
        <v>-59.801290000000002</v>
      </c>
      <c r="W3551" s="3"/>
    </row>
    <row r="3552" spans="1:23" x14ac:dyDescent="0.3">
      <c r="A3552" t="s">
        <v>9</v>
      </c>
      <c r="B3552" t="s">
        <v>198</v>
      </c>
      <c r="C3552">
        <v>76</v>
      </c>
      <c r="D3552">
        <v>50026353</v>
      </c>
      <c r="E3552" s="3">
        <f t="shared" si="191"/>
        <v>50.026353</v>
      </c>
      <c r="F3552" t="s">
        <v>1790</v>
      </c>
      <c r="G3552" t="s">
        <v>205</v>
      </c>
      <c r="H3552" t="s">
        <v>1789</v>
      </c>
      <c r="I3552" t="s">
        <v>1798</v>
      </c>
      <c r="J3552" t="s">
        <v>1304</v>
      </c>
      <c r="N3552" t="s">
        <v>5348</v>
      </c>
      <c r="O3552" t="s">
        <v>12</v>
      </c>
      <c r="P3552" t="s">
        <v>13</v>
      </c>
      <c r="Q3552" t="s">
        <v>24</v>
      </c>
      <c r="R3552" s="3">
        <f t="shared" si="192"/>
        <v>110</v>
      </c>
      <c r="S3552">
        <v>110000000</v>
      </c>
      <c r="T3552">
        <v>2004</v>
      </c>
      <c r="U3552">
        <v>5.4</v>
      </c>
      <c r="V3552" s="3">
        <f t="shared" si="193"/>
        <v>-59.973647</v>
      </c>
      <c r="W3552" s="3"/>
    </row>
    <row r="3553" spans="1:23" x14ac:dyDescent="0.3">
      <c r="A3553" t="s">
        <v>9</v>
      </c>
      <c r="B3553" t="s">
        <v>444</v>
      </c>
      <c r="C3553">
        <v>118</v>
      </c>
      <c r="D3553">
        <v>22451</v>
      </c>
      <c r="E3553" s="3">
        <f t="shared" si="191"/>
        <v>2.2450999999999999E-2</v>
      </c>
      <c r="F3553" t="s">
        <v>356</v>
      </c>
      <c r="G3553" t="s">
        <v>1786</v>
      </c>
      <c r="H3553" t="s">
        <v>1796</v>
      </c>
      <c r="I3553" t="s">
        <v>1788</v>
      </c>
      <c r="N3553" t="s">
        <v>5349</v>
      </c>
      <c r="O3553" t="s">
        <v>12</v>
      </c>
      <c r="P3553" t="s">
        <v>13</v>
      </c>
      <c r="Q3553" t="s">
        <v>14</v>
      </c>
      <c r="R3553" s="3">
        <f t="shared" si="192"/>
        <v>60</v>
      </c>
      <c r="S3553">
        <v>60000000</v>
      </c>
      <c r="T3553">
        <v>2014</v>
      </c>
      <c r="U3553">
        <v>6.2</v>
      </c>
      <c r="V3553" s="3">
        <f t="shared" si="193"/>
        <v>-59.977549000000003</v>
      </c>
      <c r="W3553" s="3"/>
    </row>
    <row r="3554" spans="1:23" x14ac:dyDescent="0.3">
      <c r="A3554" t="s">
        <v>111</v>
      </c>
      <c r="B3554" t="s">
        <v>33</v>
      </c>
      <c r="C3554">
        <v>118</v>
      </c>
      <c r="D3554">
        <v>19673424</v>
      </c>
      <c r="E3554" s="3">
        <f t="shared" si="191"/>
        <v>19.673424000000001</v>
      </c>
      <c r="F3554" t="s">
        <v>356</v>
      </c>
      <c r="G3554" t="s">
        <v>1791</v>
      </c>
      <c r="H3554" t="s">
        <v>1788</v>
      </c>
      <c r="N3554" t="s">
        <v>5350</v>
      </c>
      <c r="O3554" t="s">
        <v>12</v>
      </c>
      <c r="P3554" t="s">
        <v>13</v>
      </c>
      <c r="Q3554" t="s">
        <v>14</v>
      </c>
      <c r="R3554" s="3">
        <f t="shared" si="192"/>
        <v>80</v>
      </c>
      <c r="S3554">
        <v>80000000</v>
      </c>
      <c r="T3554">
        <v>2009</v>
      </c>
      <c r="U3554">
        <v>5.8</v>
      </c>
      <c r="V3554" s="3">
        <f t="shared" si="193"/>
        <v>-60.326576000000003</v>
      </c>
      <c r="W3554" s="3"/>
    </row>
    <row r="3555" spans="1:23" x14ac:dyDescent="0.3">
      <c r="A3555" t="s">
        <v>9</v>
      </c>
      <c r="B3555" t="s">
        <v>269</v>
      </c>
      <c r="C3555">
        <v>99</v>
      </c>
      <c r="D3555">
        <v>14567883</v>
      </c>
      <c r="E3555" s="3">
        <f t="shared" si="191"/>
        <v>14.567883</v>
      </c>
      <c r="F3555" t="s">
        <v>171</v>
      </c>
      <c r="G3555" t="s">
        <v>356</v>
      </c>
      <c r="H3555" t="s">
        <v>1787</v>
      </c>
      <c r="N3555" t="s">
        <v>5351</v>
      </c>
      <c r="O3555" t="s">
        <v>12</v>
      </c>
      <c r="P3555" t="s">
        <v>17</v>
      </c>
      <c r="Q3555" t="s">
        <v>90</v>
      </c>
      <c r="R3555" s="3">
        <f t="shared" si="192"/>
        <v>75</v>
      </c>
      <c r="S3555">
        <v>75000000</v>
      </c>
      <c r="T3555">
        <v>1998</v>
      </c>
      <c r="U3555">
        <v>6</v>
      </c>
      <c r="V3555" s="3">
        <f t="shared" si="193"/>
        <v>-60.432116999999998</v>
      </c>
      <c r="W3555" s="3"/>
    </row>
    <row r="3556" spans="1:23" x14ac:dyDescent="0.3">
      <c r="A3556" t="s">
        <v>9</v>
      </c>
      <c r="B3556" t="s">
        <v>144</v>
      </c>
      <c r="C3556">
        <v>116</v>
      </c>
      <c r="D3556">
        <v>19480739</v>
      </c>
      <c r="E3556" s="3">
        <f t="shared" si="191"/>
        <v>19.480739</v>
      </c>
      <c r="F3556" t="s">
        <v>171</v>
      </c>
      <c r="G3556" t="s">
        <v>134</v>
      </c>
      <c r="H3556" t="s">
        <v>1787</v>
      </c>
      <c r="N3556" t="s">
        <v>5352</v>
      </c>
      <c r="O3556" t="s">
        <v>12</v>
      </c>
      <c r="P3556" t="s">
        <v>13</v>
      </c>
      <c r="Q3556" t="s">
        <v>14</v>
      </c>
      <c r="R3556" s="3">
        <f t="shared" si="192"/>
        <v>80</v>
      </c>
      <c r="S3556">
        <v>80000000</v>
      </c>
      <c r="T3556">
        <v>2003</v>
      </c>
      <c r="U3556">
        <v>5.6</v>
      </c>
      <c r="V3556" s="3">
        <f t="shared" si="193"/>
        <v>-60.519261</v>
      </c>
      <c r="W3556" s="3"/>
    </row>
    <row r="3557" spans="1:23" x14ac:dyDescent="0.3">
      <c r="A3557" t="s">
        <v>9</v>
      </c>
      <c r="B3557" t="s">
        <v>135</v>
      </c>
      <c r="C3557">
        <v>101</v>
      </c>
      <c r="D3557">
        <v>26082914</v>
      </c>
      <c r="E3557" s="3">
        <f t="shared" si="191"/>
        <v>26.082913999999999</v>
      </c>
      <c r="F3557" t="s">
        <v>171</v>
      </c>
      <c r="G3557" t="s">
        <v>134</v>
      </c>
      <c r="H3557" t="s">
        <v>1792</v>
      </c>
      <c r="I3557" t="s">
        <v>918</v>
      </c>
      <c r="N3557" t="s">
        <v>5353</v>
      </c>
      <c r="O3557" t="s">
        <v>12</v>
      </c>
      <c r="P3557" t="s">
        <v>13</v>
      </c>
      <c r="Q3557" t="s">
        <v>14</v>
      </c>
      <c r="R3557" s="3">
        <f t="shared" si="192"/>
        <v>87</v>
      </c>
      <c r="S3557">
        <v>87000000</v>
      </c>
      <c r="T3557">
        <v>2005</v>
      </c>
      <c r="U3557">
        <v>4.3</v>
      </c>
      <c r="V3557" s="3">
        <f t="shared" si="193"/>
        <v>-60.917085999999998</v>
      </c>
      <c r="W3557" s="3"/>
    </row>
    <row r="3558" spans="1:23" x14ac:dyDescent="0.3">
      <c r="A3558" t="s">
        <v>9</v>
      </c>
      <c r="B3558" t="s">
        <v>147</v>
      </c>
      <c r="C3558">
        <v>124</v>
      </c>
      <c r="D3558">
        <v>68642452</v>
      </c>
      <c r="E3558" s="3">
        <f t="shared" si="191"/>
        <v>68.642452000000006</v>
      </c>
      <c r="F3558" t="s">
        <v>171</v>
      </c>
      <c r="G3558" t="s">
        <v>134</v>
      </c>
      <c r="H3558" t="s">
        <v>205</v>
      </c>
      <c r="I3558" t="s">
        <v>918</v>
      </c>
      <c r="N3558" t="s">
        <v>5354</v>
      </c>
      <c r="O3558" t="s">
        <v>12</v>
      </c>
      <c r="P3558" t="s">
        <v>17</v>
      </c>
      <c r="Q3558" t="s">
        <v>14</v>
      </c>
      <c r="R3558" s="3">
        <f t="shared" si="192"/>
        <v>130</v>
      </c>
      <c r="S3558">
        <v>130000000</v>
      </c>
      <c r="T3558">
        <v>2005</v>
      </c>
      <c r="U3558">
        <v>6</v>
      </c>
      <c r="V3558" s="3">
        <f t="shared" si="193"/>
        <v>-61.357547999999994</v>
      </c>
      <c r="W3558" s="3"/>
    </row>
    <row r="3559" spans="1:23" x14ac:dyDescent="0.3">
      <c r="A3559" t="s">
        <v>9</v>
      </c>
      <c r="B3559" t="s">
        <v>118</v>
      </c>
      <c r="C3559">
        <v>97</v>
      </c>
      <c r="D3559">
        <v>18318000</v>
      </c>
      <c r="E3559" s="3">
        <f t="shared" si="191"/>
        <v>18.318000000000001</v>
      </c>
      <c r="F3559" t="s">
        <v>134</v>
      </c>
      <c r="G3559" t="s">
        <v>205</v>
      </c>
      <c r="H3559" t="s">
        <v>356</v>
      </c>
      <c r="I3559" t="s">
        <v>1789</v>
      </c>
      <c r="J3559" t="s">
        <v>1786</v>
      </c>
      <c r="N3559" t="s">
        <v>5355</v>
      </c>
      <c r="O3559" t="s">
        <v>12</v>
      </c>
      <c r="P3559" t="s">
        <v>63</v>
      </c>
      <c r="Q3559" t="s">
        <v>52</v>
      </c>
      <c r="R3559" s="3">
        <f t="shared" si="192"/>
        <v>80</v>
      </c>
      <c r="S3559">
        <v>80000000</v>
      </c>
      <c r="T3559">
        <v>1998</v>
      </c>
      <c r="U3559">
        <v>5.8</v>
      </c>
      <c r="V3559" s="3">
        <f t="shared" si="193"/>
        <v>-61.682000000000002</v>
      </c>
      <c r="W3559" s="3"/>
    </row>
    <row r="3560" spans="1:23" x14ac:dyDescent="0.3">
      <c r="A3560" t="s">
        <v>9</v>
      </c>
      <c r="B3560" t="s">
        <v>72</v>
      </c>
      <c r="C3560">
        <v>96</v>
      </c>
      <c r="D3560">
        <v>137850096</v>
      </c>
      <c r="E3560" s="3">
        <f t="shared" si="191"/>
        <v>137.85009600000001</v>
      </c>
      <c r="F3560" t="s">
        <v>1790</v>
      </c>
      <c r="G3560" t="s">
        <v>356</v>
      </c>
      <c r="H3560" t="s">
        <v>1789</v>
      </c>
      <c r="I3560" t="s">
        <v>1786</v>
      </c>
      <c r="N3560" t="s">
        <v>5356</v>
      </c>
      <c r="O3560" t="s">
        <v>12</v>
      </c>
      <c r="P3560" t="s">
        <v>13</v>
      </c>
      <c r="Q3560" t="s">
        <v>24</v>
      </c>
      <c r="R3560" s="3">
        <f t="shared" si="192"/>
        <v>200</v>
      </c>
      <c r="S3560">
        <v>200000000</v>
      </c>
      <c r="T3560">
        <v>2009</v>
      </c>
      <c r="U3560">
        <v>6.8</v>
      </c>
      <c r="V3560" s="3">
        <f t="shared" si="193"/>
        <v>-62.149903999999992</v>
      </c>
      <c r="W3560" s="3"/>
    </row>
    <row r="3561" spans="1:23" x14ac:dyDescent="0.3">
      <c r="A3561" t="s">
        <v>9</v>
      </c>
      <c r="B3561" t="s">
        <v>313</v>
      </c>
      <c r="C3561">
        <v>177</v>
      </c>
      <c r="D3561">
        <v>17593391</v>
      </c>
      <c r="E3561" s="3">
        <f t="shared" si="191"/>
        <v>17.593391</v>
      </c>
      <c r="F3561" t="s">
        <v>171</v>
      </c>
      <c r="G3561" t="s">
        <v>134</v>
      </c>
      <c r="H3561" t="s">
        <v>356</v>
      </c>
      <c r="I3561" t="s">
        <v>1787</v>
      </c>
      <c r="N3561" t="s">
        <v>5357</v>
      </c>
      <c r="O3561" t="s">
        <v>12</v>
      </c>
      <c r="P3561" t="s">
        <v>13</v>
      </c>
      <c r="Q3561" t="s">
        <v>90</v>
      </c>
      <c r="R3561" s="3">
        <f t="shared" si="192"/>
        <v>80</v>
      </c>
      <c r="S3561">
        <v>80000000</v>
      </c>
      <c r="T3561">
        <v>1997</v>
      </c>
      <c r="U3561">
        <v>6</v>
      </c>
      <c r="V3561" s="3">
        <f t="shared" si="193"/>
        <v>-62.406609000000003</v>
      </c>
      <c r="W3561" s="3"/>
    </row>
    <row r="3562" spans="1:23" x14ac:dyDescent="0.3">
      <c r="A3562" t="s">
        <v>9</v>
      </c>
      <c r="B3562" t="s">
        <v>147</v>
      </c>
      <c r="C3562">
        <v>106</v>
      </c>
      <c r="D3562">
        <v>27356090</v>
      </c>
      <c r="E3562" s="3">
        <f t="shared" si="191"/>
        <v>27.356089999999998</v>
      </c>
      <c r="F3562" t="s">
        <v>171</v>
      </c>
      <c r="G3562" t="s">
        <v>134</v>
      </c>
      <c r="H3562" t="s">
        <v>1786</v>
      </c>
      <c r="N3562" t="s">
        <v>5358</v>
      </c>
      <c r="O3562" t="s">
        <v>12</v>
      </c>
      <c r="P3562" t="s">
        <v>13</v>
      </c>
      <c r="Q3562" t="s">
        <v>14</v>
      </c>
      <c r="R3562" s="3">
        <f t="shared" si="192"/>
        <v>90</v>
      </c>
      <c r="S3562">
        <v>90000000</v>
      </c>
      <c r="T3562">
        <v>2015</v>
      </c>
      <c r="U3562">
        <v>6</v>
      </c>
      <c r="V3562" s="3">
        <f t="shared" si="193"/>
        <v>-62.643910000000005</v>
      </c>
      <c r="W3562" s="3"/>
    </row>
    <row r="3563" spans="1:23" x14ac:dyDescent="0.3">
      <c r="A3563" t="s">
        <v>9</v>
      </c>
      <c r="B3563" t="s">
        <v>70</v>
      </c>
      <c r="C3563">
        <v>120</v>
      </c>
      <c r="D3563">
        <v>102315545</v>
      </c>
      <c r="E3563" s="3">
        <f t="shared" si="191"/>
        <v>102.315545</v>
      </c>
      <c r="F3563" t="s">
        <v>171</v>
      </c>
      <c r="G3563" t="s">
        <v>134</v>
      </c>
      <c r="H3563" t="s">
        <v>1787</v>
      </c>
      <c r="N3563" t="s">
        <v>5359</v>
      </c>
      <c r="O3563" t="s">
        <v>12</v>
      </c>
      <c r="P3563" t="s">
        <v>13</v>
      </c>
      <c r="Q3563" t="s">
        <v>14</v>
      </c>
      <c r="R3563" s="3">
        <f t="shared" si="192"/>
        <v>165</v>
      </c>
      <c r="S3563">
        <v>165000000</v>
      </c>
      <c r="T3563">
        <v>2016</v>
      </c>
      <c r="U3563">
        <v>5.5</v>
      </c>
      <c r="V3563" s="3">
        <f t="shared" si="193"/>
        <v>-62.684455</v>
      </c>
      <c r="W3563" s="3"/>
    </row>
    <row r="3564" spans="1:23" x14ac:dyDescent="0.3">
      <c r="A3564" t="s">
        <v>9</v>
      </c>
      <c r="B3564" t="s">
        <v>202</v>
      </c>
      <c r="C3564">
        <v>133</v>
      </c>
      <c r="D3564">
        <v>7097125</v>
      </c>
      <c r="E3564" s="3">
        <f t="shared" si="191"/>
        <v>7.0971250000000001</v>
      </c>
      <c r="F3564" t="s">
        <v>171</v>
      </c>
      <c r="G3564" t="s">
        <v>1792</v>
      </c>
      <c r="H3564" t="s">
        <v>356</v>
      </c>
      <c r="I3564" t="s">
        <v>1796</v>
      </c>
      <c r="J3564" t="s">
        <v>918</v>
      </c>
      <c r="N3564" t="s">
        <v>5360</v>
      </c>
      <c r="O3564" t="s">
        <v>12</v>
      </c>
      <c r="P3564" t="s">
        <v>13</v>
      </c>
      <c r="Q3564" t="s">
        <v>90</v>
      </c>
      <c r="R3564" s="3">
        <f t="shared" si="192"/>
        <v>70</v>
      </c>
      <c r="S3564">
        <v>70000000</v>
      </c>
      <c r="T3564">
        <v>2015</v>
      </c>
      <c r="U3564">
        <v>5.4</v>
      </c>
      <c r="V3564" s="3">
        <f t="shared" si="193"/>
        <v>-62.902875000000002</v>
      </c>
      <c r="W3564" s="3"/>
    </row>
    <row r="3565" spans="1:23" x14ac:dyDescent="0.3">
      <c r="A3565" t="s">
        <v>9</v>
      </c>
      <c r="B3565" t="s">
        <v>189</v>
      </c>
      <c r="C3565">
        <v>100</v>
      </c>
      <c r="D3565">
        <v>56114221</v>
      </c>
      <c r="E3565" s="3">
        <f t="shared" si="191"/>
        <v>56.114221000000001</v>
      </c>
      <c r="F3565" t="s">
        <v>171</v>
      </c>
      <c r="G3565" t="s">
        <v>134</v>
      </c>
      <c r="H3565" t="s">
        <v>1787</v>
      </c>
      <c r="N3565" t="s">
        <v>5361</v>
      </c>
      <c r="O3565" t="s">
        <v>12</v>
      </c>
      <c r="P3565" t="s">
        <v>13</v>
      </c>
      <c r="Q3565" t="s">
        <v>14</v>
      </c>
      <c r="R3565" s="3">
        <f t="shared" si="192"/>
        <v>120</v>
      </c>
      <c r="S3565">
        <v>120000000</v>
      </c>
      <c r="T3565">
        <v>2015</v>
      </c>
      <c r="U3565">
        <v>4.3</v>
      </c>
      <c r="V3565" s="3">
        <f t="shared" si="193"/>
        <v>-63.885778999999999</v>
      </c>
      <c r="W3565" s="3"/>
    </row>
    <row r="3566" spans="1:23" x14ac:dyDescent="0.3">
      <c r="A3566" t="s">
        <v>9</v>
      </c>
      <c r="B3566" t="s">
        <v>368</v>
      </c>
      <c r="C3566">
        <v>116</v>
      </c>
      <c r="D3566">
        <v>5851188</v>
      </c>
      <c r="E3566" s="3">
        <f t="shared" si="191"/>
        <v>5.8511879999999996</v>
      </c>
      <c r="F3566" t="s">
        <v>1792</v>
      </c>
      <c r="G3566" t="s">
        <v>1796</v>
      </c>
      <c r="H3566" t="s">
        <v>918</v>
      </c>
      <c r="N3566" t="s">
        <v>5362</v>
      </c>
      <c r="O3566" t="s">
        <v>12</v>
      </c>
      <c r="P3566" t="s">
        <v>17</v>
      </c>
      <c r="Q3566" t="s">
        <v>90</v>
      </c>
      <c r="R3566" s="3">
        <f t="shared" si="192"/>
        <v>70</v>
      </c>
      <c r="S3566">
        <v>70000000</v>
      </c>
      <c r="T3566">
        <v>2006</v>
      </c>
      <c r="U3566">
        <v>4.2</v>
      </c>
      <c r="V3566" s="3">
        <f t="shared" si="193"/>
        <v>-64.148812000000007</v>
      </c>
      <c r="W3566" s="3"/>
    </row>
    <row r="3567" spans="1:23" x14ac:dyDescent="0.3">
      <c r="A3567" t="s">
        <v>9</v>
      </c>
      <c r="B3567" t="s">
        <v>264</v>
      </c>
      <c r="C3567">
        <v>138</v>
      </c>
      <c r="D3567">
        <v>35168677</v>
      </c>
      <c r="E3567" s="3">
        <f t="shared" si="191"/>
        <v>35.168677000000002</v>
      </c>
      <c r="F3567" t="s">
        <v>356</v>
      </c>
      <c r="G3567" t="s">
        <v>1794</v>
      </c>
      <c r="H3567" t="s">
        <v>918</v>
      </c>
      <c r="I3567" t="s">
        <v>1795</v>
      </c>
      <c r="N3567" t="s">
        <v>5363</v>
      </c>
      <c r="O3567" t="s">
        <v>12</v>
      </c>
      <c r="P3567" t="s">
        <v>17</v>
      </c>
      <c r="Q3567" t="s">
        <v>14</v>
      </c>
      <c r="R3567" s="3">
        <f t="shared" si="192"/>
        <v>100</v>
      </c>
      <c r="S3567">
        <v>100000000</v>
      </c>
      <c r="T3567">
        <v>2002</v>
      </c>
      <c r="U3567">
        <v>6.7</v>
      </c>
      <c r="V3567" s="3">
        <f t="shared" si="193"/>
        <v>-64.831322999999998</v>
      </c>
      <c r="W3567" s="3"/>
    </row>
    <row r="3568" spans="1:23" x14ac:dyDescent="0.3">
      <c r="A3568" t="s">
        <v>9</v>
      </c>
      <c r="B3568" t="s">
        <v>398</v>
      </c>
      <c r="C3568">
        <v>103</v>
      </c>
      <c r="D3568">
        <v>72413</v>
      </c>
      <c r="E3568" s="3">
        <f t="shared" si="191"/>
        <v>7.2413000000000005E-2</v>
      </c>
      <c r="F3568" t="s">
        <v>171</v>
      </c>
      <c r="G3568" t="s">
        <v>134</v>
      </c>
      <c r="H3568" t="s">
        <v>356</v>
      </c>
      <c r="I3568" t="s">
        <v>1794</v>
      </c>
      <c r="N3568" t="s">
        <v>5364</v>
      </c>
      <c r="O3568" t="s">
        <v>238</v>
      </c>
      <c r="P3568" t="s">
        <v>125</v>
      </c>
      <c r="Q3568" t="s">
        <v>90</v>
      </c>
      <c r="R3568" s="3">
        <f t="shared" si="192"/>
        <v>65</v>
      </c>
      <c r="S3568">
        <v>65000000</v>
      </c>
      <c r="T3568">
        <v>2015</v>
      </c>
      <c r="U3568">
        <v>6.1</v>
      </c>
      <c r="V3568" s="3">
        <f t="shared" si="193"/>
        <v>-64.927587000000003</v>
      </c>
      <c r="W3568" s="3"/>
    </row>
    <row r="3569" spans="1:23" x14ac:dyDescent="0.3">
      <c r="A3569" t="s">
        <v>9</v>
      </c>
      <c r="B3569" t="s">
        <v>321</v>
      </c>
      <c r="C3569">
        <v>99</v>
      </c>
      <c r="D3569">
        <v>15071514</v>
      </c>
      <c r="E3569" s="3">
        <f t="shared" si="191"/>
        <v>15.071514000000001</v>
      </c>
      <c r="F3569" t="s">
        <v>1787</v>
      </c>
      <c r="G3569" t="s">
        <v>918</v>
      </c>
      <c r="N3569" t="s">
        <v>5365</v>
      </c>
      <c r="O3569" t="s">
        <v>12</v>
      </c>
      <c r="P3569" t="s">
        <v>13</v>
      </c>
      <c r="Q3569" t="s">
        <v>14</v>
      </c>
      <c r="R3569" s="3">
        <f t="shared" si="192"/>
        <v>80</v>
      </c>
      <c r="S3569">
        <v>80000000</v>
      </c>
      <c r="T3569">
        <v>2007</v>
      </c>
      <c r="U3569">
        <v>5.9</v>
      </c>
      <c r="V3569" s="3">
        <f t="shared" si="193"/>
        <v>-64.928485999999992</v>
      </c>
      <c r="W3569" s="3"/>
    </row>
    <row r="3570" spans="1:23" x14ac:dyDescent="0.3">
      <c r="A3570" t="s">
        <v>9</v>
      </c>
      <c r="B3570" t="s">
        <v>154</v>
      </c>
      <c r="C3570">
        <v>115</v>
      </c>
      <c r="D3570">
        <v>35024475</v>
      </c>
      <c r="E3570" s="3">
        <f t="shared" si="191"/>
        <v>35.024475000000002</v>
      </c>
      <c r="F3570" t="s">
        <v>171</v>
      </c>
      <c r="G3570" t="s">
        <v>356</v>
      </c>
      <c r="H3570" t="s">
        <v>918</v>
      </c>
      <c r="I3570" t="s">
        <v>1795</v>
      </c>
      <c r="N3570" t="s">
        <v>5366</v>
      </c>
      <c r="O3570" t="s">
        <v>12</v>
      </c>
      <c r="P3570" t="s">
        <v>184</v>
      </c>
      <c r="Q3570" t="s">
        <v>90</v>
      </c>
      <c r="R3570" s="3">
        <f t="shared" si="192"/>
        <v>100</v>
      </c>
      <c r="S3570">
        <v>100000000</v>
      </c>
      <c r="T3570">
        <v>2010</v>
      </c>
      <c r="U3570">
        <v>6.9</v>
      </c>
      <c r="V3570" s="3">
        <f t="shared" si="193"/>
        <v>-64.975525000000005</v>
      </c>
      <c r="W3570" s="3"/>
    </row>
    <row r="3571" spans="1:23" x14ac:dyDescent="0.3">
      <c r="A3571" t="s">
        <v>9</v>
      </c>
      <c r="B3571" t="s">
        <v>109</v>
      </c>
      <c r="C3571">
        <v>126</v>
      </c>
      <c r="D3571">
        <v>89732035</v>
      </c>
      <c r="E3571" s="3">
        <f t="shared" si="191"/>
        <v>89.732034999999996</v>
      </c>
      <c r="F3571" t="s">
        <v>171</v>
      </c>
      <c r="G3571" t="s">
        <v>134</v>
      </c>
      <c r="H3571" t="s">
        <v>1787</v>
      </c>
      <c r="N3571" t="s">
        <v>5367</v>
      </c>
      <c r="O3571" t="s">
        <v>12</v>
      </c>
      <c r="P3571" t="s">
        <v>13</v>
      </c>
      <c r="Q3571" t="s">
        <v>14</v>
      </c>
      <c r="R3571" s="3">
        <f t="shared" si="192"/>
        <v>155</v>
      </c>
      <c r="S3571">
        <v>155000000</v>
      </c>
      <c r="T3571">
        <v>2015</v>
      </c>
      <c r="U3571">
        <v>6.6</v>
      </c>
      <c r="V3571" s="3">
        <f t="shared" si="193"/>
        <v>-65.267965000000004</v>
      </c>
      <c r="W3571" s="3"/>
    </row>
    <row r="3572" spans="1:23" x14ac:dyDescent="0.3">
      <c r="A3572" t="s">
        <v>9</v>
      </c>
      <c r="B3572" t="s">
        <v>123</v>
      </c>
      <c r="C3572">
        <v>99</v>
      </c>
      <c r="D3572">
        <v>83640426</v>
      </c>
      <c r="E3572" s="3">
        <f t="shared" si="191"/>
        <v>83.640426000000005</v>
      </c>
      <c r="F3572" t="s">
        <v>171</v>
      </c>
      <c r="G3572" t="s">
        <v>134</v>
      </c>
      <c r="H3572" t="s">
        <v>1786</v>
      </c>
      <c r="N3572" t="s">
        <v>5368</v>
      </c>
      <c r="O3572" t="s">
        <v>12</v>
      </c>
      <c r="P3572" t="s">
        <v>13</v>
      </c>
      <c r="Q3572" t="s">
        <v>14</v>
      </c>
      <c r="R3572" s="3">
        <f t="shared" si="192"/>
        <v>150</v>
      </c>
      <c r="S3572">
        <v>150000000</v>
      </c>
      <c r="T3572">
        <v>2012</v>
      </c>
      <c r="U3572">
        <v>5.8</v>
      </c>
      <c r="V3572" s="3">
        <f t="shared" si="193"/>
        <v>-66.359573999999995</v>
      </c>
      <c r="W3572" s="3"/>
    </row>
    <row r="3573" spans="1:23" x14ac:dyDescent="0.3">
      <c r="A3573" t="s">
        <v>9</v>
      </c>
      <c r="B3573" t="s">
        <v>233</v>
      </c>
      <c r="C3573">
        <v>94</v>
      </c>
      <c r="D3573">
        <v>17010646</v>
      </c>
      <c r="E3573" s="3">
        <f t="shared" si="191"/>
        <v>17.010646000000001</v>
      </c>
      <c r="F3573" t="s">
        <v>205</v>
      </c>
      <c r="G3573" t="s">
        <v>1789</v>
      </c>
      <c r="H3573" t="s">
        <v>1786</v>
      </c>
      <c r="N3573" t="s">
        <v>5369</v>
      </c>
      <c r="O3573" t="s">
        <v>12</v>
      </c>
      <c r="P3573" t="s">
        <v>13</v>
      </c>
      <c r="Q3573" t="s">
        <v>24</v>
      </c>
      <c r="R3573" s="3">
        <f t="shared" si="192"/>
        <v>84</v>
      </c>
      <c r="S3573">
        <v>84000000</v>
      </c>
      <c r="T3573">
        <v>2005</v>
      </c>
      <c r="U3573">
        <v>2.2000000000000002</v>
      </c>
      <c r="V3573" s="3">
        <f t="shared" si="193"/>
        <v>-66.989353999999992</v>
      </c>
      <c r="W3573" s="3"/>
    </row>
    <row r="3574" spans="1:23" x14ac:dyDescent="0.3">
      <c r="A3574" t="s">
        <v>9</v>
      </c>
      <c r="B3574" t="s">
        <v>185</v>
      </c>
      <c r="C3574">
        <v>120</v>
      </c>
      <c r="D3574">
        <v>47952020</v>
      </c>
      <c r="E3574" s="3">
        <f t="shared" si="191"/>
        <v>47.952019999999997</v>
      </c>
      <c r="F3574" t="s">
        <v>171</v>
      </c>
      <c r="G3574" t="s">
        <v>134</v>
      </c>
      <c r="H3574" t="s">
        <v>356</v>
      </c>
      <c r="I3574" t="s">
        <v>1786</v>
      </c>
      <c r="N3574" t="s">
        <v>5370</v>
      </c>
      <c r="O3574" t="s">
        <v>12</v>
      </c>
      <c r="P3574" t="s">
        <v>13</v>
      </c>
      <c r="Q3574" t="s">
        <v>14</v>
      </c>
      <c r="R3574" s="3">
        <f t="shared" si="192"/>
        <v>115</v>
      </c>
      <c r="S3574">
        <v>115000000</v>
      </c>
      <c r="T3574">
        <v>2016</v>
      </c>
      <c r="U3574">
        <v>6.1</v>
      </c>
      <c r="V3574" s="3">
        <f t="shared" si="193"/>
        <v>-67.047979999999995</v>
      </c>
      <c r="W3574" s="3"/>
    </row>
    <row r="3575" spans="1:23" x14ac:dyDescent="0.3">
      <c r="A3575" t="s">
        <v>9</v>
      </c>
      <c r="B3575" t="s">
        <v>72</v>
      </c>
      <c r="C3575">
        <v>115</v>
      </c>
      <c r="D3575">
        <v>82161969</v>
      </c>
      <c r="E3575" s="3">
        <f t="shared" si="191"/>
        <v>82.161968999999999</v>
      </c>
      <c r="F3575" t="s">
        <v>171</v>
      </c>
      <c r="G3575" t="s">
        <v>134</v>
      </c>
      <c r="H3575" t="s">
        <v>1790</v>
      </c>
      <c r="I3575" t="s">
        <v>1786</v>
      </c>
      <c r="N3575" t="s">
        <v>5371</v>
      </c>
      <c r="O3575" t="s">
        <v>12</v>
      </c>
      <c r="P3575" t="s">
        <v>13</v>
      </c>
      <c r="Q3575" t="s">
        <v>14</v>
      </c>
      <c r="R3575" s="3">
        <f t="shared" si="192"/>
        <v>150</v>
      </c>
      <c r="S3575">
        <v>150000000</v>
      </c>
      <c r="T3575">
        <v>2007</v>
      </c>
      <c r="U3575">
        <v>6.3</v>
      </c>
      <c r="V3575" s="3">
        <f t="shared" si="193"/>
        <v>-67.838031000000001</v>
      </c>
      <c r="W3575" s="3"/>
    </row>
    <row r="3576" spans="1:23" x14ac:dyDescent="0.3">
      <c r="A3576" t="s">
        <v>9</v>
      </c>
      <c r="B3576" t="s">
        <v>76</v>
      </c>
      <c r="C3576">
        <v>85</v>
      </c>
      <c r="D3576">
        <v>42776259</v>
      </c>
      <c r="E3576" s="3">
        <f t="shared" si="191"/>
        <v>42.776259000000003</v>
      </c>
      <c r="F3576" t="s">
        <v>134</v>
      </c>
      <c r="G3576" t="s">
        <v>205</v>
      </c>
      <c r="H3576" t="s">
        <v>1789</v>
      </c>
      <c r="I3576" t="s">
        <v>1786</v>
      </c>
      <c r="N3576" t="s">
        <v>5372</v>
      </c>
      <c r="O3576" t="s">
        <v>12</v>
      </c>
      <c r="P3576" t="s">
        <v>13</v>
      </c>
      <c r="Q3576" t="s">
        <v>24</v>
      </c>
      <c r="R3576" s="3">
        <f t="shared" si="192"/>
        <v>112</v>
      </c>
      <c r="S3576">
        <v>112000000</v>
      </c>
      <c r="T3576">
        <v>2010</v>
      </c>
      <c r="U3576">
        <v>4.9000000000000004</v>
      </c>
      <c r="V3576" s="3">
        <f t="shared" si="193"/>
        <v>-69.22374099999999</v>
      </c>
      <c r="W3576" s="3"/>
    </row>
    <row r="3577" spans="1:23" x14ac:dyDescent="0.3">
      <c r="A3577" t="s">
        <v>9</v>
      </c>
      <c r="B3577" t="s">
        <v>373</v>
      </c>
      <c r="C3577">
        <v>141</v>
      </c>
      <c r="D3577">
        <v>617840</v>
      </c>
      <c r="E3577" s="3">
        <f t="shared" si="191"/>
        <v>0.61783999999999994</v>
      </c>
      <c r="F3577" t="s">
        <v>134</v>
      </c>
      <c r="G3577" t="s">
        <v>356</v>
      </c>
      <c r="H3577" t="s">
        <v>1794</v>
      </c>
      <c r="I3577" t="s">
        <v>1788</v>
      </c>
      <c r="N3577" t="s">
        <v>5373</v>
      </c>
      <c r="O3577" t="s">
        <v>12</v>
      </c>
      <c r="P3577" t="s">
        <v>374</v>
      </c>
      <c r="Q3577" t="s">
        <v>90</v>
      </c>
      <c r="R3577" s="3">
        <f t="shared" si="192"/>
        <v>70</v>
      </c>
      <c r="S3577">
        <v>70000000</v>
      </c>
      <c r="T3577">
        <v>2009</v>
      </c>
      <c r="U3577">
        <v>7.2</v>
      </c>
      <c r="V3577" s="3">
        <f t="shared" si="193"/>
        <v>-69.382159999999999</v>
      </c>
      <c r="W3577" s="3"/>
    </row>
    <row r="3578" spans="1:23" x14ac:dyDescent="0.3">
      <c r="A3578" t="s">
        <v>9</v>
      </c>
      <c r="B3578" t="s">
        <v>129</v>
      </c>
      <c r="C3578">
        <v>100</v>
      </c>
      <c r="D3578">
        <v>60522097</v>
      </c>
      <c r="E3578" s="3">
        <f t="shared" si="191"/>
        <v>60.522097000000002</v>
      </c>
      <c r="F3578" t="s">
        <v>171</v>
      </c>
      <c r="G3578" t="s">
        <v>134</v>
      </c>
      <c r="H3578" t="s">
        <v>1787</v>
      </c>
      <c r="N3578" t="s">
        <v>5374</v>
      </c>
      <c r="O3578" t="s">
        <v>12</v>
      </c>
      <c r="P3578" t="s">
        <v>13</v>
      </c>
      <c r="Q3578" t="s">
        <v>14</v>
      </c>
      <c r="R3578" s="3">
        <f t="shared" si="192"/>
        <v>130</v>
      </c>
      <c r="S3578">
        <v>130000000</v>
      </c>
      <c r="T3578">
        <v>2013</v>
      </c>
      <c r="U3578">
        <v>4.9000000000000004</v>
      </c>
      <c r="V3578" s="3">
        <f t="shared" si="193"/>
        <v>-69.477902999999998</v>
      </c>
      <c r="W3578" s="3"/>
    </row>
    <row r="3579" spans="1:23" x14ac:dyDescent="0.3">
      <c r="A3579" t="s">
        <v>9</v>
      </c>
      <c r="B3579" t="s">
        <v>339</v>
      </c>
      <c r="C3579">
        <v>93</v>
      </c>
      <c r="D3579">
        <v>5409517</v>
      </c>
      <c r="E3579" s="3">
        <f t="shared" si="191"/>
        <v>5.4095170000000001</v>
      </c>
      <c r="F3579" t="s">
        <v>1790</v>
      </c>
      <c r="G3579" t="s">
        <v>205</v>
      </c>
      <c r="H3579" t="s">
        <v>1786</v>
      </c>
      <c r="N3579" t="s">
        <v>5375</v>
      </c>
      <c r="O3579" t="s">
        <v>12</v>
      </c>
      <c r="P3579" t="s">
        <v>13</v>
      </c>
      <c r="Q3579" t="s">
        <v>14</v>
      </c>
      <c r="R3579" s="3">
        <f t="shared" si="192"/>
        <v>75</v>
      </c>
      <c r="S3579">
        <v>75000000</v>
      </c>
      <c r="T3579">
        <v>2001</v>
      </c>
      <c r="U3579">
        <v>4.7</v>
      </c>
      <c r="V3579" s="3">
        <f t="shared" si="193"/>
        <v>-69.590483000000006</v>
      </c>
      <c r="W3579" s="3"/>
    </row>
    <row r="3580" spans="1:23" x14ac:dyDescent="0.3">
      <c r="A3580" t="s">
        <v>111</v>
      </c>
      <c r="B3580" t="s">
        <v>450</v>
      </c>
      <c r="C3580">
        <v>132</v>
      </c>
      <c r="D3580">
        <v>10166502</v>
      </c>
      <c r="E3580" s="3">
        <f t="shared" si="191"/>
        <v>10.166501999999999</v>
      </c>
      <c r="F3580" t="s">
        <v>171</v>
      </c>
      <c r="G3580" t="s">
        <v>356</v>
      </c>
      <c r="H3580" t="s">
        <v>1795</v>
      </c>
      <c r="N3580" t="s">
        <v>5376</v>
      </c>
      <c r="O3580" t="s">
        <v>451</v>
      </c>
      <c r="P3580" t="s">
        <v>13</v>
      </c>
      <c r="Q3580" t="s">
        <v>90</v>
      </c>
      <c r="R3580" s="3">
        <f t="shared" si="192"/>
        <v>80</v>
      </c>
      <c r="S3580">
        <v>80000000</v>
      </c>
      <c r="T3580">
        <v>2005</v>
      </c>
      <c r="U3580">
        <v>6.7</v>
      </c>
      <c r="V3580" s="3">
        <f t="shared" si="193"/>
        <v>-69.833498000000006</v>
      </c>
      <c r="W3580" s="3"/>
    </row>
    <row r="3581" spans="1:23" x14ac:dyDescent="0.3">
      <c r="A3581" t="s">
        <v>9</v>
      </c>
      <c r="B3581" t="s">
        <v>242</v>
      </c>
      <c r="C3581">
        <v>94</v>
      </c>
      <c r="D3581">
        <v>15131330</v>
      </c>
      <c r="E3581" s="3">
        <f t="shared" si="191"/>
        <v>15.13133</v>
      </c>
      <c r="F3581" t="s">
        <v>134</v>
      </c>
      <c r="G3581" t="s">
        <v>1790</v>
      </c>
      <c r="H3581" t="s">
        <v>1789</v>
      </c>
      <c r="I3581" t="s">
        <v>1786</v>
      </c>
      <c r="N3581" t="s">
        <v>5377</v>
      </c>
      <c r="O3581" t="s">
        <v>12</v>
      </c>
      <c r="P3581" t="s">
        <v>184</v>
      </c>
      <c r="Q3581" t="s">
        <v>24</v>
      </c>
      <c r="R3581" s="3">
        <f t="shared" si="192"/>
        <v>86</v>
      </c>
      <c r="S3581">
        <v>86000000</v>
      </c>
      <c r="T3581">
        <v>2006</v>
      </c>
      <c r="U3581">
        <v>6</v>
      </c>
      <c r="V3581" s="3">
        <f t="shared" si="193"/>
        <v>-70.868669999999995</v>
      </c>
      <c r="W3581" s="3"/>
    </row>
    <row r="3582" spans="1:23" x14ac:dyDescent="0.3">
      <c r="A3582" t="s">
        <v>9</v>
      </c>
      <c r="B3582" t="s">
        <v>118</v>
      </c>
      <c r="C3582">
        <v>100</v>
      </c>
      <c r="D3582">
        <v>63992328</v>
      </c>
      <c r="E3582" s="3">
        <f t="shared" si="191"/>
        <v>63.992328000000001</v>
      </c>
      <c r="F3582" t="s">
        <v>1790</v>
      </c>
      <c r="G3582" t="s">
        <v>205</v>
      </c>
      <c r="H3582" t="s">
        <v>1789</v>
      </c>
      <c r="I3582" t="s">
        <v>1791</v>
      </c>
      <c r="N3582" t="s">
        <v>5378</v>
      </c>
      <c r="O3582" t="s">
        <v>12</v>
      </c>
      <c r="P3582" t="s">
        <v>63</v>
      </c>
      <c r="Q3582" t="s">
        <v>24</v>
      </c>
      <c r="R3582" s="3">
        <f t="shared" si="192"/>
        <v>135</v>
      </c>
      <c r="S3582">
        <v>135000000</v>
      </c>
      <c r="T3582">
        <v>2011</v>
      </c>
      <c r="U3582">
        <v>5.9</v>
      </c>
      <c r="V3582" s="3">
        <f t="shared" si="193"/>
        <v>-71.007671999999999</v>
      </c>
      <c r="W3582" s="3"/>
    </row>
    <row r="3583" spans="1:23" x14ac:dyDescent="0.3">
      <c r="A3583" t="s">
        <v>9</v>
      </c>
      <c r="B3583" t="s">
        <v>172</v>
      </c>
      <c r="C3583">
        <v>153</v>
      </c>
      <c r="D3583">
        <v>40911830</v>
      </c>
      <c r="E3583" s="3">
        <f t="shared" si="191"/>
        <v>40.911830000000002</v>
      </c>
      <c r="F3583" t="s">
        <v>171</v>
      </c>
      <c r="G3583" t="s">
        <v>356</v>
      </c>
      <c r="H3583" t="s">
        <v>1795</v>
      </c>
      <c r="N3583" t="s">
        <v>5379</v>
      </c>
      <c r="O3583" t="s">
        <v>12</v>
      </c>
      <c r="P3583" t="s">
        <v>13</v>
      </c>
      <c r="Q3583" t="s">
        <v>90</v>
      </c>
      <c r="R3583" s="3">
        <f t="shared" si="192"/>
        <v>115</v>
      </c>
      <c r="S3583">
        <v>115000000</v>
      </c>
      <c r="T3583">
        <v>2002</v>
      </c>
      <c r="U3583">
        <v>6</v>
      </c>
      <c r="V3583" s="3">
        <f t="shared" si="193"/>
        <v>-74.088169999999991</v>
      </c>
      <c r="W3583" s="3"/>
    </row>
    <row r="3584" spans="1:23" x14ac:dyDescent="0.3">
      <c r="A3584" t="s">
        <v>9</v>
      </c>
      <c r="B3584" t="s">
        <v>59</v>
      </c>
      <c r="C3584">
        <v>118</v>
      </c>
      <c r="D3584">
        <v>125320003</v>
      </c>
      <c r="E3584" s="3">
        <f t="shared" si="191"/>
        <v>125.320003</v>
      </c>
      <c r="F3584" t="s">
        <v>171</v>
      </c>
      <c r="G3584" t="s">
        <v>134</v>
      </c>
      <c r="H3584" t="s">
        <v>1787</v>
      </c>
      <c r="N3584" t="s">
        <v>5380</v>
      </c>
      <c r="O3584" t="s">
        <v>12</v>
      </c>
      <c r="P3584" t="s">
        <v>13</v>
      </c>
      <c r="Q3584" t="s">
        <v>14</v>
      </c>
      <c r="R3584" s="3">
        <f t="shared" si="192"/>
        <v>200</v>
      </c>
      <c r="S3584">
        <v>200000000</v>
      </c>
      <c r="T3584">
        <v>2009</v>
      </c>
      <c r="U3584">
        <v>6.6</v>
      </c>
      <c r="V3584" s="3">
        <f t="shared" si="193"/>
        <v>-74.679997</v>
      </c>
      <c r="W3584" s="3"/>
    </row>
    <row r="3585" spans="1:23" x14ac:dyDescent="0.3">
      <c r="A3585" t="s">
        <v>9</v>
      </c>
      <c r="B3585" t="s">
        <v>80</v>
      </c>
      <c r="C3585">
        <v>96</v>
      </c>
      <c r="D3585">
        <v>100289690</v>
      </c>
      <c r="E3585" s="3">
        <f t="shared" si="191"/>
        <v>100.28968999999999</v>
      </c>
      <c r="F3585" t="s">
        <v>205</v>
      </c>
      <c r="G3585" t="s">
        <v>1789</v>
      </c>
      <c r="H3585" t="s">
        <v>1786</v>
      </c>
      <c r="N3585" t="s">
        <v>5381</v>
      </c>
      <c r="O3585" t="s">
        <v>12</v>
      </c>
      <c r="P3585" t="s">
        <v>13</v>
      </c>
      <c r="Q3585" t="s">
        <v>24</v>
      </c>
      <c r="R3585" s="3">
        <f t="shared" si="192"/>
        <v>175</v>
      </c>
      <c r="S3585">
        <v>175000000</v>
      </c>
      <c r="T3585">
        <v>2007</v>
      </c>
      <c r="U3585">
        <v>5.4</v>
      </c>
      <c r="V3585" s="3">
        <f t="shared" si="193"/>
        <v>-74.710310000000007</v>
      </c>
      <c r="W3585" s="3"/>
    </row>
    <row r="3586" spans="1:23" x14ac:dyDescent="0.3">
      <c r="A3586" t="s">
        <v>9</v>
      </c>
      <c r="B3586" t="s">
        <v>228</v>
      </c>
      <c r="C3586">
        <v>172</v>
      </c>
      <c r="D3586">
        <v>27098580</v>
      </c>
      <c r="E3586" s="3">
        <f t="shared" ref="E3586:E3649" si="194">D3586/1000000</f>
        <v>27.098579999999998</v>
      </c>
      <c r="F3586" t="s">
        <v>356</v>
      </c>
      <c r="G3586" t="s">
        <v>1787</v>
      </c>
      <c r="N3586" t="s">
        <v>5382</v>
      </c>
      <c r="O3586" t="s">
        <v>12</v>
      </c>
      <c r="P3586" t="s">
        <v>113</v>
      </c>
      <c r="Q3586" t="s">
        <v>90</v>
      </c>
      <c r="R3586" s="3">
        <f t="shared" ref="R3586:R3649" si="195">S3586/1000000</f>
        <v>102</v>
      </c>
      <c r="S3586">
        <v>102000000</v>
      </c>
      <c r="T3586">
        <v>2012</v>
      </c>
      <c r="U3586">
        <v>7.5</v>
      </c>
      <c r="V3586" s="3">
        <f t="shared" ref="V3586:V3649" si="196">E3586-R3586</f>
        <v>-74.901420000000002</v>
      </c>
      <c r="W3586" s="3"/>
    </row>
    <row r="3587" spans="1:23" x14ac:dyDescent="0.3">
      <c r="A3587" t="s">
        <v>9</v>
      </c>
      <c r="B3587" t="s">
        <v>38</v>
      </c>
      <c r="C3587">
        <v>150</v>
      </c>
      <c r="D3587">
        <v>65007045</v>
      </c>
      <c r="E3587" s="3">
        <f t="shared" si="194"/>
        <v>65.007045000000005</v>
      </c>
      <c r="F3587" t="s">
        <v>171</v>
      </c>
      <c r="G3587" t="s">
        <v>134</v>
      </c>
      <c r="H3587" t="s">
        <v>356</v>
      </c>
      <c r="N3587" t="s">
        <v>5383</v>
      </c>
      <c r="O3587" t="s">
        <v>12</v>
      </c>
      <c r="P3587" t="s">
        <v>17</v>
      </c>
      <c r="Q3587" t="s">
        <v>14</v>
      </c>
      <c r="R3587" s="3">
        <f t="shared" si="195"/>
        <v>140</v>
      </c>
      <c r="S3587">
        <v>140000000</v>
      </c>
      <c r="T3587">
        <v>2014</v>
      </c>
      <c r="U3587">
        <v>6.1</v>
      </c>
      <c r="V3587" s="3">
        <f t="shared" si="196"/>
        <v>-74.992954999999995</v>
      </c>
      <c r="W3587" s="3"/>
    </row>
    <row r="3588" spans="1:23" x14ac:dyDescent="0.3">
      <c r="A3588" t="s">
        <v>9</v>
      </c>
      <c r="B3588" t="s">
        <v>119</v>
      </c>
      <c r="C3588">
        <v>122</v>
      </c>
      <c r="D3588">
        <v>24985612</v>
      </c>
      <c r="E3588" s="3">
        <f t="shared" si="194"/>
        <v>24.985612</v>
      </c>
      <c r="F3588" t="s">
        <v>171</v>
      </c>
      <c r="G3588" t="s">
        <v>134</v>
      </c>
      <c r="H3588" t="s">
        <v>1793</v>
      </c>
      <c r="I3588" t="s">
        <v>356</v>
      </c>
      <c r="J3588" t="s">
        <v>1794</v>
      </c>
      <c r="K3588" t="s">
        <v>918</v>
      </c>
      <c r="N3588" t="s">
        <v>5384</v>
      </c>
      <c r="O3588" t="s">
        <v>12</v>
      </c>
      <c r="P3588" t="s">
        <v>13</v>
      </c>
      <c r="Q3588" t="s">
        <v>14</v>
      </c>
      <c r="R3588" s="3">
        <f t="shared" si="195"/>
        <v>100</v>
      </c>
      <c r="S3588">
        <v>100000000</v>
      </c>
      <c r="T3588">
        <v>2015</v>
      </c>
      <c r="U3588">
        <v>7</v>
      </c>
      <c r="V3588" s="3">
        <f t="shared" si="196"/>
        <v>-75.014387999999997</v>
      </c>
      <c r="W3588" s="3"/>
    </row>
    <row r="3589" spans="1:23" x14ac:dyDescent="0.3">
      <c r="A3589" t="s">
        <v>9</v>
      </c>
      <c r="B3589" t="s">
        <v>73</v>
      </c>
      <c r="C3589">
        <v>135</v>
      </c>
      <c r="D3589">
        <v>43929341</v>
      </c>
      <c r="E3589" s="3">
        <f t="shared" si="194"/>
        <v>43.929341000000001</v>
      </c>
      <c r="F3589" t="s">
        <v>171</v>
      </c>
      <c r="G3589" t="s">
        <v>1789</v>
      </c>
      <c r="H3589" t="s">
        <v>1797</v>
      </c>
      <c r="N3589" t="s">
        <v>5385</v>
      </c>
      <c r="O3589" t="s">
        <v>12</v>
      </c>
      <c r="P3589" t="s">
        <v>13</v>
      </c>
      <c r="Q3589" t="s">
        <v>24</v>
      </c>
      <c r="R3589" s="3">
        <f t="shared" si="195"/>
        <v>120</v>
      </c>
      <c r="S3589">
        <v>120000000</v>
      </c>
      <c r="T3589">
        <v>2008</v>
      </c>
      <c r="U3589">
        <v>6.1</v>
      </c>
      <c r="V3589" s="3">
        <f t="shared" si="196"/>
        <v>-76.070659000000006</v>
      </c>
      <c r="W3589" s="3"/>
    </row>
    <row r="3590" spans="1:23" x14ac:dyDescent="0.3">
      <c r="A3590" t="s">
        <v>9</v>
      </c>
      <c r="B3590" t="s">
        <v>232</v>
      </c>
      <c r="C3590">
        <v>114</v>
      </c>
      <c r="D3590">
        <v>28772222</v>
      </c>
      <c r="E3590" s="3">
        <f t="shared" si="194"/>
        <v>28.772221999999999</v>
      </c>
      <c r="F3590" t="s">
        <v>171</v>
      </c>
      <c r="G3590" t="s">
        <v>1792</v>
      </c>
      <c r="H3590" t="s">
        <v>1797</v>
      </c>
      <c r="I3590" t="s">
        <v>918</v>
      </c>
      <c r="N3590" t="s">
        <v>5386</v>
      </c>
      <c r="O3590" t="s">
        <v>12</v>
      </c>
      <c r="P3590" t="s">
        <v>13</v>
      </c>
      <c r="Q3590" t="s">
        <v>14</v>
      </c>
      <c r="R3590" s="3">
        <f t="shared" si="195"/>
        <v>105</v>
      </c>
      <c r="S3590">
        <v>105000000</v>
      </c>
      <c r="T3590">
        <v>2015</v>
      </c>
      <c r="U3590">
        <v>5.3</v>
      </c>
      <c r="V3590" s="3">
        <f t="shared" si="196"/>
        <v>-76.227778000000001</v>
      </c>
      <c r="W3590" s="3"/>
    </row>
    <row r="3591" spans="1:23" x14ac:dyDescent="0.3">
      <c r="A3591" t="s">
        <v>9</v>
      </c>
      <c r="B3591" t="s">
        <v>70</v>
      </c>
      <c r="C3591">
        <v>131</v>
      </c>
      <c r="D3591">
        <v>73103784</v>
      </c>
      <c r="E3591" s="3">
        <f t="shared" si="194"/>
        <v>73.103784000000005</v>
      </c>
      <c r="F3591" t="s">
        <v>171</v>
      </c>
      <c r="G3591" t="s">
        <v>356</v>
      </c>
      <c r="H3591" t="s">
        <v>918</v>
      </c>
      <c r="N3591" t="s">
        <v>5387</v>
      </c>
      <c r="O3591" t="s">
        <v>12</v>
      </c>
      <c r="P3591" t="s">
        <v>13</v>
      </c>
      <c r="Q3591" t="s">
        <v>14</v>
      </c>
      <c r="R3591" s="3">
        <f t="shared" si="195"/>
        <v>150</v>
      </c>
      <c r="S3591">
        <v>150000000</v>
      </c>
      <c r="T3591">
        <v>2013</v>
      </c>
      <c r="U3591">
        <v>6.4</v>
      </c>
      <c r="V3591" s="3">
        <f t="shared" si="196"/>
        <v>-76.896215999999995</v>
      </c>
      <c r="W3591" s="3"/>
    </row>
    <row r="3592" spans="1:23" x14ac:dyDescent="0.3">
      <c r="A3592" t="s">
        <v>9</v>
      </c>
      <c r="B3592" t="s">
        <v>246</v>
      </c>
      <c r="C3592">
        <v>119</v>
      </c>
      <c r="D3592">
        <v>23014504</v>
      </c>
      <c r="E3592" s="3">
        <f t="shared" si="194"/>
        <v>23.014503999999999</v>
      </c>
      <c r="F3592" t="s">
        <v>356</v>
      </c>
      <c r="G3592" t="s">
        <v>1796</v>
      </c>
      <c r="H3592" t="s">
        <v>1788</v>
      </c>
      <c r="I3592" t="s">
        <v>1787</v>
      </c>
      <c r="J3592" t="s">
        <v>918</v>
      </c>
      <c r="N3592" t="s">
        <v>5388</v>
      </c>
      <c r="O3592" t="s">
        <v>12</v>
      </c>
      <c r="P3592" t="s">
        <v>17</v>
      </c>
      <c r="Q3592" t="s">
        <v>14</v>
      </c>
      <c r="R3592" s="3">
        <f t="shared" si="195"/>
        <v>100</v>
      </c>
      <c r="S3592">
        <v>100000000</v>
      </c>
      <c r="T3592">
        <v>2014</v>
      </c>
      <c r="U3592">
        <v>6.3</v>
      </c>
      <c r="V3592" s="3">
        <f t="shared" si="196"/>
        <v>-76.985495999999998</v>
      </c>
      <c r="W3592" s="3"/>
    </row>
    <row r="3593" spans="1:23" x14ac:dyDescent="0.3">
      <c r="A3593" t="s">
        <v>9</v>
      </c>
      <c r="B3593" t="s">
        <v>81</v>
      </c>
      <c r="C3593">
        <v>113</v>
      </c>
      <c r="D3593">
        <v>100189501</v>
      </c>
      <c r="E3593" s="3">
        <f t="shared" si="194"/>
        <v>100.18950100000001</v>
      </c>
      <c r="F3593" t="s">
        <v>171</v>
      </c>
      <c r="G3593" t="s">
        <v>134</v>
      </c>
      <c r="H3593" t="s">
        <v>1787</v>
      </c>
      <c r="N3593" t="s">
        <v>5389</v>
      </c>
      <c r="O3593" t="s">
        <v>12</v>
      </c>
      <c r="P3593" t="s">
        <v>13</v>
      </c>
      <c r="Q3593" t="s">
        <v>14</v>
      </c>
      <c r="R3593" s="3">
        <f t="shared" si="195"/>
        <v>178</v>
      </c>
      <c r="S3593">
        <v>178000000</v>
      </c>
      <c r="T3593">
        <v>2014</v>
      </c>
      <c r="U3593">
        <v>7.9</v>
      </c>
      <c r="V3593" s="3">
        <f t="shared" si="196"/>
        <v>-77.810498999999993</v>
      </c>
      <c r="W3593" s="3"/>
    </row>
    <row r="3594" spans="1:23" x14ac:dyDescent="0.3">
      <c r="A3594" t="s">
        <v>9</v>
      </c>
      <c r="B3594" t="s">
        <v>245</v>
      </c>
      <c r="C3594">
        <v>102</v>
      </c>
      <c r="D3594">
        <v>17176900</v>
      </c>
      <c r="E3594" s="3">
        <f t="shared" si="194"/>
        <v>17.1769</v>
      </c>
      <c r="F3594" t="s">
        <v>171</v>
      </c>
      <c r="G3594" t="s">
        <v>134</v>
      </c>
      <c r="H3594" t="s">
        <v>1786</v>
      </c>
      <c r="N3594" t="s">
        <v>5390</v>
      </c>
      <c r="O3594" t="s">
        <v>12</v>
      </c>
      <c r="P3594" t="s">
        <v>13</v>
      </c>
      <c r="Q3594" t="s">
        <v>14</v>
      </c>
      <c r="R3594" s="3">
        <f t="shared" si="195"/>
        <v>95</v>
      </c>
      <c r="S3594">
        <v>95000000</v>
      </c>
      <c r="T3594">
        <v>2014</v>
      </c>
      <c r="U3594">
        <v>5.5</v>
      </c>
      <c r="V3594" s="3">
        <f t="shared" si="196"/>
        <v>-77.823099999999997</v>
      </c>
      <c r="W3594" s="3"/>
    </row>
    <row r="3595" spans="1:23" x14ac:dyDescent="0.3">
      <c r="A3595" t="s">
        <v>9</v>
      </c>
      <c r="B3595" t="s">
        <v>155</v>
      </c>
      <c r="C3595">
        <v>108</v>
      </c>
      <c r="D3595">
        <v>1339152</v>
      </c>
      <c r="E3595" s="3">
        <f t="shared" si="194"/>
        <v>1.3391519999999999</v>
      </c>
      <c r="F3595" t="s">
        <v>134</v>
      </c>
      <c r="G3595" t="s">
        <v>1790</v>
      </c>
      <c r="H3595" t="s">
        <v>356</v>
      </c>
      <c r="I3595" t="s">
        <v>1789</v>
      </c>
      <c r="J3595" t="s">
        <v>1786</v>
      </c>
      <c r="N3595" t="s">
        <v>5391</v>
      </c>
      <c r="O3595" t="s">
        <v>12</v>
      </c>
      <c r="P3595" t="s">
        <v>184</v>
      </c>
      <c r="Q3595" t="s">
        <v>24</v>
      </c>
      <c r="R3595" s="3">
        <f t="shared" si="195"/>
        <v>81.2</v>
      </c>
      <c r="S3595">
        <v>81200000</v>
      </c>
      <c r="T3595">
        <v>2015</v>
      </c>
      <c r="U3595">
        <v>7.8</v>
      </c>
      <c r="V3595" s="3">
        <f t="shared" si="196"/>
        <v>-79.860848000000004</v>
      </c>
      <c r="W3595" s="3"/>
    </row>
    <row r="3596" spans="1:23" x14ac:dyDescent="0.3">
      <c r="A3596" t="s">
        <v>9</v>
      </c>
      <c r="B3596" t="s">
        <v>62</v>
      </c>
      <c r="C3596">
        <v>165</v>
      </c>
      <c r="D3596">
        <v>49551662</v>
      </c>
      <c r="E3596" s="3">
        <f t="shared" si="194"/>
        <v>49.551662</v>
      </c>
      <c r="F3596" t="s">
        <v>134</v>
      </c>
      <c r="G3596" t="s">
        <v>356</v>
      </c>
      <c r="H3596" t="s">
        <v>1788</v>
      </c>
      <c r="I3596" t="s">
        <v>1795</v>
      </c>
      <c r="N3596" t="s">
        <v>5392</v>
      </c>
      <c r="O3596" t="s">
        <v>12</v>
      </c>
      <c r="P3596" t="s">
        <v>63</v>
      </c>
      <c r="Q3596" t="s">
        <v>14</v>
      </c>
      <c r="R3596" s="3">
        <f t="shared" si="195"/>
        <v>130</v>
      </c>
      <c r="S3596">
        <v>130000000</v>
      </c>
      <c r="T3596">
        <v>2008</v>
      </c>
      <c r="U3596">
        <v>6.6</v>
      </c>
      <c r="V3596" s="3">
        <f t="shared" si="196"/>
        <v>-80.448338000000007</v>
      </c>
      <c r="W3596" s="3"/>
    </row>
    <row r="3597" spans="1:23" x14ac:dyDescent="0.3">
      <c r="A3597" t="s">
        <v>9</v>
      </c>
      <c r="B3597" t="s">
        <v>38</v>
      </c>
      <c r="C3597">
        <v>194</v>
      </c>
      <c r="D3597">
        <v>47396698</v>
      </c>
      <c r="E3597" s="3">
        <f t="shared" si="194"/>
        <v>47.396698000000001</v>
      </c>
      <c r="F3597" t="s">
        <v>171</v>
      </c>
      <c r="G3597" t="s">
        <v>134</v>
      </c>
      <c r="H3597" t="s">
        <v>356</v>
      </c>
      <c r="I3597" t="s">
        <v>1794</v>
      </c>
      <c r="J3597" t="s">
        <v>1795</v>
      </c>
      <c r="N3597" t="s">
        <v>5393</v>
      </c>
      <c r="O3597" t="s">
        <v>12</v>
      </c>
      <c r="P3597" t="s">
        <v>13</v>
      </c>
      <c r="Q3597" t="s">
        <v>90</v>
      </c>
      <c r="R3597" s="3">
        <f t="shared" si="195"/>
        <v>130</v>
      </c>
      <c r="S3597">
        <v>130000000</v>
      </c>
      <c r="T3597">
        <v>2005</v>
      </c>
      <c r="U3597">
        <v>7.2</v>
      </c>
      <c r="V3597" s="3">
        <f t="shared" si="196"/>
        <v>-82.603301999999999</v>
      </c>
      <c r="W3597" s="3"/>
    </row>
    <row r="3598" spans="1:23" x14ac:dyDescent="0.3">
      <c r="A3598" t="s">
        <v>9</v>
      </c>
      <c r="B3598" t="s">
        <v>206</v>
      </c>
      <c r="C3598">
        <v>104</v>
      </c>
      <c r="D3598">
        <v>6712451</v>
      </c>
      <c r="E3598" s="3">
        <f t="shared" si="194"/>
        <v>6.7124509999999997</v>
      </c>
      <c r="F3598" t="s">
        <v>205</v>
      </c>
      <c r="G3598" t="s">
        <v>1788</v>
      </c>
      <c r="N3598" t="s">
        <v>5394</v>
      </c>
      <c r="O3598" t="s">
        <v>12</v>
      </c>
      <c r="P3598" t="s">
        <v>208</v>
      </c>
      <c r="Q3598" t="s">
        <v>90</v>
      </c>
      <c r="R3598" s="3">
        <f t="shared" si="195"/>
        <v>90</v>
      </c>
      <c r="S3598">
        <v>90000000</v>
      </c>
      <c r="T3598">
        <v>2001</v>
      </c>
      <c r="U3598">
        <v>4.4000000000000004</v>
      </c>
      <c r="V3598" s="3">
        <f t="shared" si="196"/>
        <v>-83.287548999999999</v>
      </c>
      <c r="W3598" s="3"/>
    </row>
    <row r="3599" spans="1:23" x14ac:dyDescent="0.3">
      <c r="A3599" t="s">
        <v>9</v>
      </c>
      <c r="B3599" t="s">
        <v>31</v>
      </c>
      <c r="C3599">
        <v>150</v>
      </c>
      <c r="D3599">
        <v>141614023</v>
      </c>
      <c r="E3599" s="3">
        <f t="shared" si="194"/>
        <v>141.614023</v>
      </c>
      <c r="F3599" t="s">
        <v>171</v>
      </c>
      <c r="G3599" t="s">
        <v>134</v>
      </c>
      <c r="H3599" t="s">
        <v>1789</v>
      </c>
      <c r="I3599" t="s">
        <v>1786</v>
      </c>
      <c r="N3599" t="s">
        <v>5395</v>
      </c>
      <c r="O3599" t="s">
        <v>12</v>
      </c>
      <c r="P3599" t="s">
        <v>13</v>
      </c>
      <c r="Q3599" t="s">
        <v>24</v>
      </c>
      <c r="R3599" s="3">
        <f t="shared" si="195"/>
        <v>225</v>
      </c>
      <c r="S3599">
        <v>225000000</v>
      </c>
      <c r="T3599">
        <v>2008</v>
      </c>
      <c r="U3599">
        <v>6.6</v>
      </c>
      <c r="V3599" s="3">
        <f t="shared" si="196"/>
        <v>-83.385976999999997</v>
      </c>
      <c r="W3599" s="3"/>
    </row>
    <row r="3600" spans="1:23" x14ac:dyDescent="0.3">
      <c r="A3600" t="s">
        <v>9</v>
      </c>
      <c r="B3600" t="s">
        <v>56</v>
      </c>
      <c r="C3600">
        <v>123</v>
      </c>
      <c r="D3600">
        <v>116593191</v>
      </c>
      <c r="E3600" s="3">
        <f t="shared" si="194"/>
        <v>116.593191</v>
      </c>
      <c r="F3600" t="s">
        <v>171</v>
      </c>
      <c r="G3600" t="s">
        <v>134</v>
      </c>
      <c r="H3600" t="s">
        <v>1787</v>
      </c>
      <c r="N3600" t="s">
        <v>5396</v>
      </c>
      <c r="O3600" t="s">
        <v>12</v>
      </c>
      <c r="P3600" t="s">
        <v>13</v>
      </c>
      <c r="Q3600" t="s">
        <v>14</v>
      </c>
      <c r="R3600" s="3">
        <f t="shared" si="195"/>
        <v>200</v>
      </c>
      <c r="S3600">
        <v>200000000</v>
      </c>
      <c r="T3600">
        <v>2011</v>
      </c>
      <c r="U3600">
        <v>5.6</v>
      </c>
      <c r="V3600" s="3">
        <f t="shared" si="196"/>
        <v>-83.406808999999996</v>
      </c>
      <c r="W3600" s="3"/>
    </row>
    <row r="3601" spans="1:23" x14ac:dyDescent="0.3">
      <c r="A3601" t="s">
        <v>9</v>
      </c>
      <c r="B3601" t="s">
        <v>1513</v>
      </c>
      <c r="C3601">
        <v>113</v>
      </c>
      <c r="D3601">
        <v>617228</v>
      </c>
      <c r="E3601" s="3">
        <f t="shared" si="194"/>
        <v>0.617228</v>
      </c>
      <c r="F3601" t="s">
        <v>205</v>
      </c>
      <c r="G3601" t="s">
        <v>356</v>
      </c>
      <c r="H3601" t="s">
        <v>1788</v>
      </c>
      <c r="I3601" t="s">
        <v>1795</v>
      </c>
      <c r="N3601" t="s">
        <v>5397</v>
      </c>
      <c r="O3601" t="s">
        <v>1514</v>
      </c>
      <c r="P3601" t="s">
        <v>551</v>
      </c>
      <c r="Q3601" t="s">
        <v>90</v>
      </c>
      <c r="R3601" s="3">
        <f t="shared" si="195"/>
        <v>84.45</v>
      </c>
      <c r="S3601">
        <v>84450000</v>
      </c>
      <c r="T3601">
        <v>2006</v>
      </c>
      <c r="U3601">
        <v>7.4</v>
      </c>
      <c r="V3601" s="3">
        <f t="shared" si="196"/>
        <v>-83.832772000000006</v>
      </c>
      <c r="W3601" s="3"/>
    </row>
    <row r="3602" spans="1:23" x14ac:dyDescent="0.3">
      <c r="A3602" t="s">
        <v>9</v>
      </c>
      <c r="B3602" t="s">
        <v>131</v>
      </c>
      <c r="C3602">
        <v>85</v>
      </c>
      <c r="D3602">
        <v>64459316</v>
      </c>
      <c r="E3602" s="3">
        <f t="shared" si="194"/>
        <v>64.459316000000001</v>
      </c>
      <c r="F3602" t="s">
        <v>134</v>
      </c>
      <c r="G3602" t="s">
        <v>1790</v>
      </c>
      <c r="H3602" t="s">
        <v>205</v>
      </c>
      <c r="I3602" t="s">
        <v>1789</v>
      </c>
      <c r="N3602" t="s">
        <v>5398</v>
      </c>
      <c r="O3602" t="s">
        <v>12</v>
      </c>
      <c r="P3602" t="s">
        <v>17</v>
      </c>
      <c r="Q3602" t="s">
        <v>24</v>
      </c>
      <c r="R3602" s="3">
        <f t="shared" si="195"/>
        <v>149</v>
      </c>
      <c r="S3602">
        <v>149000000</v>
      </c>
      <c r="T3602">
        <v>2006</v>
      </c>
      <c r="U3602">
        <v>6.7</v>
      </c>
      <c r="V3602" s="3">
        <f t="shared" si="196"/>
        <v>-84.540683999999999</v>
      </c>
      <c r="W3602" s="3"/>
    </row>
    <row r="3603" spans="1:23" x14ac:dyDescent="0.3">
      <c r="A3603" t="s">
        <v>9</v>
      </c>
      <c r="B3603" t="s">
        <v>250</v>
      </c>
      <c r="C3603">
        <v>137</v>
      </c>
      <c r="D3603">
        <v>22406362</v>
      </c>
      <c r="E3603" s="3">
        <f t="shared" si="194"/>
        <v>22.406362000000001</v>
      </c>
      <c r="F3603" t="s">
        <v>356</v>
      </c>
      <c r="G3603" t="s">
        <v>1794</v>
      </c>
      <c r="H3603" t="s">
        <v>1795</v>
      </c>
      <c r="I3603" t="s">
        <v>1304</v>
      </c>
      <c r="N3603" t="s">
        <v>5399</v>
      </c>
      <c r="O3603" t="s">
        <v>12</v>
      </c>
      <c r="P3603" t="s">
        <v>13</v>
      </c>
      <c r="Q3603" t="s">
        <v>14</v>
      </c>
      <c r="R3603" s="3">
        <f t="shared" si="195"/>
        <v>107</v>
      </c>
      <c r="S3603">
        <v>107000000</v>
      </c>
      <c r="T3603">
        <v>2004</v>
      </c>
      <c r="U3603">
        <v>6</v>
      </c>
      <c r="V3603" s="3">
        <f t="shared" si="196"/>
        <v>-84.593637999999999</v>
      </c>
      <c r="W3603" s="3"/>
    </row>
    <row r="3604" spans="1:23" x14ac:dyDescent="0.3">
      <c r="A3604" t="s">
        <v>9</v>
      </c>
      <c r="B3604" t="s">
        <v>201</v>
      </c>
      <c r="C3604">
        <v>120</v>
      </c>
      <c r="D3604">
        <v>24004159</v>
      </c>
      <c r="E3604" s="3">
        <f t="shared" si="194"/>
        <v>24.004159000000001</v>
      </c>
      <c r="F3604" t="s">
        <v>171</v>
      </c>
      <c r="G3604" t="s">
        <v>134</v>
      </c>
      <c r="H3604" t="s">
        <v>205</v>
      </c>
      <c r="N3604" t="s">
        <v>5400</v>
      </c>
      <c r="O3604" t="s">
        <v>12</v>
      </c>
      <c r="P3604" t="s">
        <v>13</v>
      </c>
      <c r="Q3604" t="s">
        <v>24</v>
      </c>
      <c r="R3604" s="3">
        <f t="shared" si="195"/>
        <v>110</v>
      </c>
      <c r="S3604">
        <v>110000000</v>
      </c>
      <c r="T3604">
        <v>2004</v>
      </c>
      <c r="U3604">
        <v>5.8</v>
      </c>
      <c r="V3604" s="3">
        <f t="shared" si="196"/>
        <v>-85.995840999999999</v>
      </c>
      <c r="W3604" s="3"/>
    </row>
    <row r="3605" spans="1:23" x14ac:dyDescent="0.3">
      <c r="A3605" t="s">
        <v>9</v>
      </c>
      <c r="B3605" t="s">
        <v>82</v>
      </c>
      <c r="C3605">
        <v>176</v>
      </c>
      <c r="D3605">
        <v>88246220</v>
      </c>
      <c r="E3605" s="3">
        <f t="shared" si="194"/>
        <v>88.246219999999994</v>
      </c>
      <c r="F3605" t="s">
        <v>171</v>
      </c>
      <c r="G3605" t="s">
        <v>134</v>
      </c>
      <c r="H3605" t="s">
        <v>1787</v>
      </c>
      <c r="I3605" t="s">
        <v>918</v>
      </c>
      <c r="N3605" t="s">
        <v>5401</v>
      </c>
      <c r="O3605" t="s">
        <v>12</v>
      </c>
      <c r="P3605" t="s">
        <v>13</v>
      </c>
      <c r="Q3605" t="s">
        <v>14</v>
      </c>
      <c r="R3605" s="3">
        <f t="shared" si="195"/>
        <v>175</v>
      </c>
      <c r="S3605">
        <v>175000000</v>
      </c>
      <c r="T3605">
        <v>1995</v>
      </c>
      <c r="U3605">
        <v>6.1</v>
      </c>
      <c r="V3605" s="3">
        <f t="shared" si="196"/>
        <v>-86.753780000000006</v>
      </c>
      <c r="W3605" s="3"/>
    </row>
    <row r="3606" spans="1:23" x14ac:dyDescent="0.3">
      <c r="A3606" t="s">
        <v>9</v>
      </c>
      <c r="B3606" t="s">
        <v>104</v>
      </c>
      <c r="C3606">
        <v>109</v>
      </c>
      <c r="D3606">
        <v>63143812</v>
      </c>
      <c r="E3606" s="3">
        <f t="shared" si="194"/>
        <v>63.143811999999997</v>
      </c>
      <c r="F3606" t="s">
        <v>171</v>
      </c>
      <c r="G3606" t="s">
        <v>134</v>
      </c>
      <c r="H3606" t="s">
        <v>1789</v>
      </c>
      <c r="I3606" t="s">
        <v>1786</v>
      </c>
      <c r="N3606" t="s">
        <v>5402</v>
      </c>
      <c r="O3606" t="s">
        <v>12</v>
      </c>
      <c r="P3606" t="s">
        <v>13</v>
      </c>
      <c r="Q3606" t="s">
        <v>24</v>
      </c>
      <c r="R3606" s="3">
        <f t="shared" si="195"/>
        <v>150</v>
      </c>
      <c r="S3606">
        <v>150000000</v>
      </c>
      <c r="T3606">
        <v>2010</v>
      </c>
      <c r="U3606">
        <v>6.1</v>
      </c>
      <c r="V3606" s="3">
        <f t="shared" si="196"/>
        <v>-86.856188000000003</v>
      </c>
      <c r="W3606" s="3"/>
    </row>
    <row r="3607" spans="1:23" x14ac:dyDescent="0.3">
      <c r="A3607" t="s">
        <v>9</v>
      </c>
      <c r="B3607" t="s">
        <v>251</v>
      </c>
      <c r="C3607">
        <v>124</v>
      </c>
      <c r="D3607">
        <v>11000000</v>
      </c>
      <c r="E3607" s="3">
        <f t="shared" si="194"/>
        <v>11</v>
      </c>
      <c r="F3607" t="s">
        <v>171</v>
      </c>
      <c r="G3607" t="s">
        <v>134</v>
      </c>
      <c r="H3607" t="s">
        <v>205</v>
      </c>
      <c r="N3607" t="s">
        <v>5403</v>
      </c>
      <c r="O3607" t="s">
        <v>12</v>
      </c>
      <c r="P3607" t="s">
        <v>13</v>
      </c>
      <c r="Q3607" t="s">
        <v>14</v>
      </c>
      <c r="R3607" s="3">
        <f t="shared" si="195"/>
        <v>98</v>
      </c>
      <c r="S3607">
        <v>98000000</v>
      </c>
      <c r="T3607">
        <v>1995</v>
      </c>
      <c r="U3607">
        <v>5.6</v>
      </c>
      <c r="V3607" s="3">
        <f t="shared" si="196"/>
        <v>-87</v>
      </c>
      <c r="W3607" s="3"/>
    </row>
    <row r="3608" spans="1:23" x14ac:dyDescent="0.3">
      <c r="A3608" t="s">
        <v>9</v>
      </c>
      <c r="B3608" t="s">
        <v>66</v>
      </c>
      <c r="C3608">
        <v>117</v>
      </c>
      <c r="D3608">
        <v>52792307</v>
      </c>
      <c r="E3608" s="3">
        <f t="shared" si="194"/>
        <v>52.792307000000001</v>
      </c>
      <c r="F3608" t="s">
        <v>134</v>
      </c>
      <c r="G3608" t="s">
        <v>1789</v>
      </c>
      <c r="H3608" t="s">
        <v>1786</v>
      </c>
      <c r="N3608" t="s">
        <v>5404</v>
      </c>
      <c r="O3608" t="s">
        <v>12</v>
      </c>
      <c r="P3608" t="s">
        <v>17</v>
      </c>
      <c r="Q3608" t="s">
        <v>24</v>
      </c>
      <c r="R3608" s="3">
        <f t="shared" si="195"/>
        <v>140</v>
      </c>
      <c r="S3608">
        <v>140000000</v>
      </c>
      <c r="T3608">
        <v>2016</v>
      </c>
      <c r="U3608">
        <v>6.8</v>
      </c>
      <c r="V3608" s="3">
        <f t="shared" si="196"/>
        <v>-87.207693000000006</v>
      </c>
      <c r="W3608" s="3"/>
    </row>
    <row r="3609" spans="1:23" x14ac:dyDescent="0.3">
      <c r="A3609" t="s">
        <v>9</v>
      </c>
      <c r="B3609" t="s">
        <v>126</v>
      </c>
      <c r="C3609">
        <v>119</v>
      </c>
      <c r="D3609">
        <v>61937495</v>
      </c>
      <c r="E3609" s="3">
        <f t="shared" si="194"/>
        <v>61.937494999999998</v>
      </c>
      <c r="F3609" t="s">
        <v>356</v>
      </c>
      <c r="G3609" t="s">
        <v>1786</v>
      </c>
      <c r="H3609" t="s">
        <v>620</v>
      </c>
      <c r="I3609" t="s">
        <v>918</v>
      </c>
      <c r="N3609" t="s">
        <v>5405</v>
      </c>
      <c r="O3609" t="s">
        <v>12</v>
      </c>
      <c r="P3609" t="s">
        <v>13</v>
      </c>
      <c r="Q3609" t="s">
        <v>90</v>
      </c>
      <c r="R3609" s="3">
        <f t="shared" si="195"/>
        <v>150</v>
      </c>
      <c r="S3609">
        <v>150000000</v>
      </c>
      <c r="T3609">
        <v>2010</v>
      </c>
      <c r="U3609">
        <v>5.8</v>
      </c>
      <c r="V3609" s="3">
        <f t="shared" si="196"/>
        <v>-88.062505000000002</v>
      </c>
      <c r="W3609" s="3"/>
    </row>
    <row r="3610" spans="1:23" x14ac:dyDescent="0.3">
      <c r="A3610" t="s">
        <v>9</v>
      </c>
      <c r="B3610" t="s">
        <v>65</v>
      </c>
      <c r="C3610">
        <v>131</v>
      </c>
      <c r="D3610">
        <v>101785482</v>
      </c>
      <c r="E3610" s="3">
        <f t="shared" si="194"/>
        <v>101.785482</v>
      </c>
      <c r="F3610" t="s">
        <v>171</v>
      </c>
      <c r="G3610" t="s">
        <v>134</v>
      </c>
      <c r="H3610" t="s">
        <v>1787</v>
      </c>
      <c r="N3610" t="s">
        <v>5406</v>
      </c>
      <c r="O3610" t="s">
        <v>12</v>
      </c>
      <c r="P3610" t="s">
        <v>13</v>
      </c>
      <c r="Q3610" t="s">
        <v>14</v>
      </c>
      <c r="R3610" s="3">
        <f t="shared" si="195"/>
        <v>190</v>
      </c>
      <c r="S3610">
        <v>190000000</v>
      </c>
      <c r="T3610">
        <v>2013</v>
      </c>
      <c r="U3610">
        <v>7</v>
      </c>
      <c r="V3610" s="3">
        <f t="shared" si="196"/>
        <v>-88.214517999999998</v>
      </c>
      <c r="W3610" s="3"/>
    </row>
    <row r="3611" spans="1:23" x14ac:dyDescent="0.3">
      <c r="A3611" t="s">
        <v>9</v>
      </c>
      <c r="B3611" t="s">
        <v>237</v>
      </c>
      <c r="C3611">
        <v>119</v>
      </c>
      <c r="D3611">
        <v>11041228</v>
      </c>
      <c r="E3611" s="3">
        <f t="shared" si="194"/>
        <v>11.041228</v>
      </c>
      <c r="F3611" t="s">
        <v>171</v>
      </c>
      <c r="G3611" t="s">
        <v>134</v>
      </c>
      <c r="H3611" t="s">
        <v>356</v>
      </c>
      <c r="I3611" t="s">
        <v>1788</v>
      </c>
      <c r="N3611" t="s">
        <v>5407</v>
      </c>
      <c r="O3611" t="s">
        <v>238</v>
      </c>
      <c r="P3611" t="s">
        <v>125</v>
      </c>
      <c r="Q3611" t="s">
        <v>14</v>
      </c>
      <c r="R3611" s="3">
        <f t="shared" si="195"/>
        <v>100</v>
      </c>
      <c r="S3611">
        <v>100000000</v>
      </c>
      <c r="T3611">
        <v>2004</v>
      </c>
      <c r="U3611">
        <v>7.6</v>
      </c>
      <c r="V3611" s="3">
        <f t="shared" si="196"/>
        <v>-88.958771999999996</v>
      </c>
      <c r="W3611" s="3"/>
    </row>
    <row r="3612" spans="1:23" x14ac:dyDescent="0.3">
      <c r="A3612" t="s">
        <v>9</v>
      </c>
      <c r="B3612" t="s">
        <v>178</v>
      </c>
      <c r="C3612">
        <v>121</v>
      </c>
      <c r="D3612">
        <v>30212620</v>
      </c>
      <c r="E3612" s="3">
        <f t="shared" si="194"/>
        <v>30.212620000000001</v>
      </c>
      <c r="F3612" t="s">
        <v>205</v>
      </c>
      <c r="G3612" t="s">
        <v>356</v>
      </c>
      <c r="H3612" t="s">
        <v>1788</v>
      </c>
      <c r="N3612" t="s">
        <v>5408</v>
      </c>
      <c r="O3612" t="s">
        <v>12</v>
      </c>
      <c r="P3612" t="s">
        <v>13</v>
      </c>
      <c r="Q3612" t="s">
        <v>14</v>
      </c>
      <c r="R3612" s="3">
        <f t="shared" si="195"/>
        <v>120</v>
      </c>
      <c r="S3612">
        <v>120000000</v>
      </c>
      <c r="T3612">
        <v>2010</v>
      </c>
      <c r="U3612">
        <v>5.3</v>
      </c>
      <c r="V3612" s="3">
        <f t="shared" si="196"/>
        <v>-89.787379999999999</v>
      </c>
      <c r="W3612" s="3"/>
    </row>
    <row r="3613" spans="1:23" x14ac:dyDescent="0.3">
      <c r="A3613" t="s">
        <v>9</v>
      </c>
      <c r="B3613" t="s">
        <v>266</v>
      </c>
      <c r="C3613">
        <v>110</v>
      </c>
      <c r="D3613">
        <v>190562</v>
      </c>
      <c r="E3613" s="3">
        <f t="shared" si="194"/>
        <v>0.19056200000000001</v>
      </c>
      <c r="F3613" t="s">
        <v>171</v>
      </c>
      <c r="G3613" t="s">
        <v>1789</v>
      </c>
      <c r="H3613" t="s">
        <v>1786</v>
      </c>
      <c r="I3613" t="s">
        <v>1791</v>
      </c>
      <c r="N3613" t="s">
        <v>5409</v>
      </c>
      <c r="O3613" t="s">
        <v>12</v>
      </c>
      <c r="P3613" t="s">
        <v>17</v>
      </c>
      <c r="Q3613" t="s">
        <v>24</v>
      </c>
      <c r="R3613" s="3">
        <f t="shared" si="195"/>
        <v>90</v>
      </c>
      <c r="S3613">
        <v>90000000</v>
      </c>
      <c r="T3613">
        <v>2010</v>
      </c>
      <c r="U3613">
        <v>4.4000000000000004</v>
      </c>
      <c r="V3613" s="3">
        <f t="shared" si="196"/>
        <v>-89.809438</v>
      </c>
      <c r="W3613" s="3"/>
    </row>
    <row r="3614" spans="1:23" x14ac:dyDescent="0.3">
      <c r="A3614" t="s">
        <v>9</v>
      </c>
      <c r="B3614" t="s">
        <v>53</v>
      </c>
      <c r="C3614">
        <v>136</v>
      </c>
      <c r="D3614">
        <v>35799026</v>
      </c>
      <c r="E3614" s="3">
        <f t="shared" si="194"/>
        <v>35.799025999999998</v>
      </c>
      <c r="F3614" t="s">
        <v>171</v>
      </c>
      <c r="G3614" t="s">
        <v>134</v>
      </c>
      <c r="H3614" t="s">
        <v>1788</v>
      </c>
      <c r="I3614" t="s">
        <v>1787</v>
      </c>
      <c r="J3614" t="s">
        <v>918</v>
      </c>
      <c r="N3614" t="s">
        <v>5410</v>
      </c>
      <c r="O3614" t="s">
        <v>12</v>
      </c>
      <c r="P3614" t="s">
        <v>13</v>
      </c>
      <c r="Q3614" t="s">
        <v>14</v>
      </c>
      <c r="R3614" s="3">
        <f t="shared" si="195"/>
        <v>126</v>
      </c>
      <c r="S3614">
        <v>126000000</v>
      </c>
      <c r="T3614">
        <v>2005</v>
      </c>
      <c r="U3614">
        <v>6.9</v>
      </c>
      <c r="V3614" s="3">
        <f t="shared" si="196"/>
        <v>-90.200974000000002</v>
      </c>
      <c r="W3614" s="3"/>
    </row>
    <row r="3615" spans="1:23" x14ac:dyDescent="0.3">
      <c r="A3615" t="s">
        <v>9</v>
      </c>
      <c r="B3615" t="s">
        <v>213</v>
      </c>
      <c r="C3615">
        <v>114</v>
      </c>
      <c r="D3615">
        <v>26871</v>
      </c>
      <c r="E3615" s="3">
        <f t="shared" si="194"/>
        <v>2.6870999999999999E-2</v>
      </c>
      <c r="F3615" t="s">
        <v>171</v>
      </c>
      <c r="G3615" t="s">
        <v>1792</v>
      </c>
      <c r="H3615" t="s">
        <v>918</v>
      </c>
      <c r="N3615" t="s">
        <v>5411</v>
      </c>
      <c r="O3615" t="s">
        <v>12</v>
      </c>
      <c r="P3615" t="s">
        <v>113</v>
      </c>
      <c r="Q3615" t="s">
        <v>90</v>
      </c>
      <c r="R3615" s="3">
        <f t="shared" si="195"/>
        <v>92</v>
      </c>
      <c r="S3615">
        <v>92000000</v>
      </c>
      <c r="T3615">
        <v>2001</v>
      </c>
      <c r="U3615">
        <v>7</v>
      </c>
      <c r="V3615" s="3">
        <f t="shared" si="196"/>
        <v>-91.973129</v>
      </c>
      <c r="W3615" s="3"/>
    </row>
    <row r="3616" spans="1:23" x14ac:dyDescent="0.3">
      <c r="A3616" t="s">
        <v>9</v>
      </c>
      <c r="B3616" t="s">
        <v>106</v>
      </c>
      <c r="C3616">
        <v>113</v>
      </c>
      <c r="D3616">
        <v>76846624</v>
      </c>
      <c r="E3616" s="3">
        <f t="shared" si="194"/>
        <v>76.846624000000006</v>
      </c>
      <c r="F3616" t="s">
        <v>134</v>
      </c>
      <c r="G3616" t="s">
        <v>1789</v>
      </c>
      <c r="H3616" t="s">
        <v>1786</v>
      </c>
      <c r="N3616" t="s">
        <v>5412</v>
      </c>
      <c r="O3616" t="s">
        <v>12</v>
      </c>
      <c r="P3616" t="s">
        <v>13</v>
      </c>
      <c r="Q3616" t="s">
        <v>24</v>
      </c>
      <c r="R3616" s="3">
        <f t="shared" si="195"/>
        <v>170</v>
      </c>
      <c r="S3616">
        <v>170000000</v>
      </c>
      <c r="T3616">
        <v>2016</v>
      </c>
      <c r="U3616">
        <v>6.4</v>
      </c>
      <c r="V3616" s="3">
        <f t="shared" si="196"/>
        <v>-93.153375999999994</v>
      </c>
      <c r="W3616" s="3"/>
    </row>
    <row r="3617" spans="1:23" x14ac:dyDescent="0.3">
      <c r="A3617" t="s">
        <v>9</v>
      </c>
      <c r="B3617" t="s">
        <v>237</v>
      </c>
      <c r="C3617">
        <v>146</v>
      </c>
      <c r="D3617">
        <v>9213</v>
      </c>
      <c r="E3617" s="3">
        <f t="shared" si="194"/>
        <v>9.2130000000000007E-3</v>
      </c>
      <c r="F3617" t="s">
        <v>356</v>
      </c>
      <c r="G3617" t="s">
        <v>1794</v>
      </c>
      <c r="H3617" t="s">
        <v>1788</v>
      </c>
      <c r="I3617" t="s">
        <v>1795</v>
      </c>
      <c r="N3617" t="s">
        <v>5413</v>
      </c>
      <c r="O3617" t="s">
        <v>238</v>
      </c>
      <c r="P3617" t="s">
        <v>125</v>
      </c>
      <c r="Q3617" t="s">
        <v>90</v>
      </c>
      <c r="R3617" s="3">
        <f t="shared" si="195"/>
        <v>94</v>
      </c>
      <c r="S3617">
        <v>94000000</v>
      </c>
      <c r="T3617">
        <v>2011</v>
      </c>
      <c r="U3617">
        <v>7.6</v>
      </c>
      <c r="V3617" s="3">
        <f t="shared" si="196"/>
        <v>-93.990786999999997</v>
      </c>
      <c r="W3617" s="3"/>
    </row>
    <row r="3618" spans="1:23" x14ac:dyDescent="0.3">
      <c r="A3618" t="s">
        <v>9</v>
      </c>
      <c r="B3618" t="s">
        <v>38</v>
      </c>
      <c r="C3618">
        <v>156</v>
      </c>
      <c r="D3618">
        <v>105219735</v>
      </c>
      <c r="E3618" s="3">
        <f t="shared" si="194"/>
        <v>105.219735</v>
      </c>
      <c r="F3618" t="s">
        <v>171</v>
      </c>
      <c r="G3618" t="s">
        <v>134</v>
      </c>
      <c r="H3618" t="s">
        <v>356</v>
      </c>
      <c r="I3618" t="s">
        <v>1794</v>
      </c>
      <c r="N3618" t="s">
        <v>5414</v>
      </c>
      <c r="O3618" t="s">
        <v>12</v>
      </c>
      <c r="P3618" t="s">
        <v>13</v>
      </c>
      <c r="Q3618" t="s">
        <v>14</v>
      </c>
      <c r="R3618" s="3">
        <f t="shared" si="195"/>
        <v>200</v>
      </c>
      <c r="S3618">
        <v>200000000</v>
      </c>
      <c r="T3618">
        <v>2010</v>
      </c>
      <c r="U3618">
        <v>6.7</v>
      </c>
      <c r="V3618" s="3">
        <f t="shared" si="196"/>
        <v>-94.780265</v>
      </c>
      <c r="W3618" s="3"/>
    </row>
    <row r="3619" spans="1:23" x14ac:dyDescent="0.3">
      <c r="A3619" t="s">
        <v>9</v>
      </c>
      <c r="B3619" t="s">
        <v>234</v>
      </c>
      <c r="C3619">
        <v>95</v>
      </c>
      <c r="D3619">
        <v>4411102</v>
      </c>
      <c r="E3619" s="3">
        <f t="shared" si="194"/>
        <v>4.4111019999999996</v>
      </c>
      <c r="F3619" t="s">
        <v>171</v>
      </c>
      <c r="G3619" t="s">
        <v>205</v>
      </c>
      <c r="H3619" t="s">
        <v>1787</v>
      </c>
      <c r="N3619" t="s">
        <v>5415</v>
      </c>
      <c r="O3619" t="s">
        <v>12</v>
      </c>
      <c r="P3619" t="s">
        <v>13</v>
      </c>
      <c r="Q3619" t="s">
        <v>14</v>
      </c>
      <c r="R3619" s="3">
        <f t="shared" si="195"/>
        <v>100</v>
      </c>
      <c r="S3619">
        <v>100000000</v>
      </c>
      <c r="T3619">
        <v>2002</v>
      </c>
      <c r="U3619">
        <v>3.8</v>
      </c>
      <c r="V3619" s="3">
        <f t="shared" si="196"/>
        <v>-95.588898</v>
      </c>
      <c r="W3619" s="3"/>
    </row>
    <row r="3620" spans="1:23" x14ac:dyDescent="0.3">
      <c r="A3620" t="s">
        <v>9</v>
      </c>
      <c r="B3620" t="s">
        <v>77</v>
      </c>
      <c r="C3620">
        <v>126</v>
      </c>
      <c r="D3620">
        <v>73820094</v>
      </c>
      <c r="E3620" s="3">
        <f t="shared" si="194"/>
        <v>73.820093999999997</v>
      </c>
      <c r="F3620" t="s">
        <v>134</v>
      </c>
      <c r="G3620" t="s">
        <v>356</v>
      </c>
      <c r="H3620" t="s">
        <v>1789</v>
      </c>
      <c r="I3620" t="s">
        <v>1796</v>
      </c>
      <c r="N3620" t="s">
        <v>5416</v>
      </c>
      <c r="O3620" t="s">
        <v>12</v>
      </c>
      <c r="P3620" t="s">
        <v>13</v>
      </c>
      <c r="Q3620" t="s">
        <v>24</v>
      </c>
      <c r="R3620" s="3">
        <f t="shared" si="195"/>
        <v>170</v>
      </c>
      <c r="S3620">
        <v>170000000</v>
      </c>
      <c r="T3620">
        <v>2011</v>
      </c>
      <c r="U3620">
        <v>7.5</v>
      </c>
      <c r="V3620" s="3">
        <f t="shared" si="196"/>
        <v>-96.179906000000003</v>
      </c>
      <c r="W3620" s="3"/>
    </row>
    <row r="3621" spans="1:23" x14ac:dyDescent="0.3">
      <c r="A3621" t="s">
        <v>9</v>
      </c>
      <c r="B3621" t="s">
        <v>164</v>
      </c>
      <c r="C3621">
        <v>96</v>
      </c>
      <c r="D3621">
        <v>33592415</v>
      </c>
      <c r="E3621" s="3">
        <f t="shared" si="194"/>
        <v>33.592415000000003</v>
      </c>
      <c r="F3621" t="s">
        <v>171</v>
      </c>
      <c r="G3621" t="s">
        <v>205</v>
      </c>
      <c r="H3621" t="s">
        <v>1786</v>
      </c>
      <c r="N3621" t="s">
        <v>5417</v>
      </c>
      <c r="O3621" t="s">
        <v>12</v>
      </c>
      <c r="P3621" t="s">
        <v>13</v>
      </c>
      <c r="Q3621" t="s">
        <v>14</v>
      </c>
      <c r="R3621" s="3">
        <f t="shared" si="195"/>
        <v>130</v>
      </c>
      <c r="S3621">
        <v>130000000</v>
      </c>
      <c r="T3621">
        <v>2013</v>
      </c>
      <c r="U3621">
        <v>5.6</v>
      </c>
      <c r="V3621" s="3">
        <f t="shared" si="196"/>
        <v>-96.407584999999997</v>
      </c>
      <c r="W3621" s="3"/>
    </row>
    <row r="3622" spans="1:23" x14ac:dyDescent="0.3">
      <c r="A3622" t="s">
        <v>9</v>
      </c>
      <c r="B3622" t="s">
        <v>93</v>
      </c>
      <c r="C3622">
        <v>130</v>
      </c>
      <c r="D3622">
        <v>93417865</v>
      </c>
      <c r="E3622" s="3">
        <f t="shared" si="194"/>
        <v>93.417865000000006</v>
      </c>
      <c r="F3622" t="s">
        <v>171</v>
      </c>
      <c r="G3622" t="s">
        <v>134</v>
      </c>
      <c r="H3622" t="s">
        <v>1789</v>
      </c>
      <c r="I3622" t="s">
        <v>1796</v>
      </c>
      <c r="J3622" t="s">
        <v>1787</v>
      </c>
      <c r="N3622" t="s">
        <v>5418</v>
      </c>
      <c r="O3622" t="s">
        <v>12</v>
      </c>
      <c r="P3622" t="s">
        <v>13</v>
      </c>
      <c r="Q3622" t="s">
        <v>24</v>
      </c>
      <c r="R3622" s="3">
        <f t="shared" si="195"/>
        <v>190</v>
      </c>
      <c r="S3622">
        <v>190000000</v>
      </c>
      <c r="T3622">
        <v>2015</v>
      </c>
      <c r="U3622">
        <v>6.5</v>
      </c>
      <c r="V3622" s="3">
        <f t="shared" si="196"/>
        <v>-96.582134999999994</v>
      </c>
      <c r="W3622" s="3"/>
    </row>
    <row r="3623" spans="1:23" x14ac:dyDescent="0.3">
      <c r="A3623" t="s">
        <v>9</v>
      </c>
      <c r="B3623" t="s">
        <v>1208</v>
      </c>
      <c r="C3623">
        <v>112</v>
      </c>
      <c r="D3623">
        <v>3058380</v>
      </c>
      <c r="E3623" s="3">
        <f t="shared" si="194"/>
        <v>3.0583800000000001</v>
      </c>
      <c r="F3623" t="s">
        <v>356</v>
      </c>
      <c r="G3623" t="s">
        <v>1788</v>
      </c>
      <c r="N3623" t="s">
        <v>5419</v>
      </c>
      <c r="O3623" t="s">
        <v>183</v>
      </c>
      <c r="P3623" t="s">
        <v>184</v>
      </c>
      <c r="Q3623" t="s">
        <v>90</v>
      </c>
      <c r="R3623" s="3">
        <f t="shared" si="195"/>
        <v>100</v>
      </c>
      <c r="S3623">
        <v>100000000</v>
      </c>
      <c r="T3623">
        <v>2000</v>
      </c>
      <c r="U3623">
        <v>7.3</v>
      </c>
      <c r="V3623" s="3">
        <f t="shared" si="196"/>
        <v>-96.94162</v>
      </c>
      <c r="W3623" s="3"/>
    </row>
    <row r="3624" spans="1:23" x14ac:dyDescent="0.3">
      <c r="A3624" t="s">
        <v>9</v>
      </c>
      <c r="B3624" t="s">
        <v>105</v>
      </c>
      <c r="C3624">
        <v>98</v>
      </c>
      <c r="D3624">
        <v>60655503</v>
      </c>
      <c r="E3624" s="3">
        <f t="shared" si="194"/>
        <v>60.655503000000003</v>
      </c>
      <c r="F3624" t="s">
        <v>171</v>
      </c>
      <c r="G3624" t="s">
        <v>134</v>
      </c>
      <c r="H3624" t="s">
        <v>356</v>
      </c>
      <c r="I3624" t="s">
        <v>918</v>
      </c>
      <c r="N3624" t="s">
        <v>5420</v>
      </c>
      <c r="O3624" t="s">
        <v>12</v>
      </c>
      <c r="P3624" t="s">
        <v>13</v>
      </c>
      <c r="Q3624" t="s">
        <v>14</v>
      </c>
      <c r="R3624" s="3">
        <f t="shared" si="195"/>
        <v>160</v>
      </c>
      <c r="S3624">
        <v>160000000</v>
      </c>
      <c r="T3624">
        <v>2006</v>
      </c>
      <c r="U3624">
        <v>5.6</v>
      </c>
      <c r="V3624" s="3">
        <f t="shared" si="196"/>
        <v>-99.34449699999999</v>
      </c>
      <c r="W3624" s="3"/>
    </row>
    <row r="3625" spans="1:23" x14ac:dyDescent="0.3">
      <c r="A3625" t="s">
        <v>9</v>
      </c>
      <c r="B3625" t="s">
        <v>204</v>
      </c>
      <c r="C3625">
        <v>95</v>
      </c>
      <c r="D3625">
        <v>38120554</v>
      </c>
      <c r="E3625" s="3">
        <f t="shared" si="194"/>
        <v>38.120553999999998</v>
      </c>
      <c r="F3625" t="s">
        <v>134</v>
      </c>
      <c r="G3625" t="s">
        <v>1790</v>
      </c>
      <c r="H3625" t="s">
        <v>1789</v>
      </c>
      <c r="I3625" t="s">
        <v>1787</v>
      </c>
      <c r="N3625" t="s">
        <v>5421</v>
      </c>
      <c r="O3625" t="s">
        <v>12</v>
      </c>
      <c r="P3625" t="s">
        <v>13</v>
      </c>
      <c r="Q3625" t="s">
        <v>24</v>
      </c>
      <c r="R3625" s="3">
        <f t="shared" si="195"/>
        <v>140</v>
      </c>
      <c r="S3625">
        <v>140000000</v>
      </c>
      <c r="T3625">
        <v>2002</v>
      </c>
      <c r="U3625">
        <v>7.1</v>
      </c>
      <c r="V3625" s="3">
        <f t="shared" si="196"/>
        <v>-101.879446</v>
      </c>
      <c r="W3625" s="3"/>
    </row>
    <row r="3626" spans="1:23" x14ac:dyDescent="0.3">
      <c r="A3626" t="s">
        <v>9</v>
      </c>
      <c r="B3626" t="s">
        <v>542</v>
      </c>
      <c r="C3626">
        <v>132</v>
      </c>
      <c r="D3626">
        <v>274299</v>
      </c>
      <c r="E3626" s="3">
        <f t="shared" si="194"/>
        <v>0.27429900000000002</v>
      </c>
      <c r="F3626" t="s">
        <v>1793</v>
      </c>
      <c r="G3626" t="s">
        <v>1792</v>
      </c>
      <c r="H3626" t="s">
        <v>356</v>
      </c>
      <c r="I3626" t="s">
        <v>1795</v>
      </c>
      <c r="N3626" t="s">
        <v>5422</v>
      </c>
      <c r="O3626" t="s">
        <v>12</v>
      </c>
      <c r="P3626" t="s">
        <v>184</v>
      </c>
      <c r="Q3626" t="s">
        <v>555</v>
      </c>
      <c r="R3626" s="3">
        <f t="shared" si="195"/>
        <v>103</v>
      </c>
      <c r="S3626">
        <v>103000000</v>
      </c>
      <c r="T3626">
        <v>2002</v>
      </c>
      <c r="U3626">
        <v>7.3</v>
      </c>
      <c r="V3626" s="3">
        <f t="shared" si="196"/>
        <v>-102.725701</v>
      </c>
      <c r="W3626" s="3"/>
    </row>
    <row r="3627" spans="1:23" x14ac:dyDescent="0.3">
      <c r="A3627" t="s">
        <v>9</v>
      </c>
      <c r="B3627" t="s">
        <v>78</v>
      </c>
      <c r="C3627">
        <v>121</v>
      </c>
      <c r="D3627">
        <v>31704416</v>
      </c>
      <c r="E3627" s="3">
        <f t="shared" si="194"/>
        <v>31.704415999999998</v>
      </c>
      <c r="F3627" t="s">
        <v>171</v>
      </c>
      <c r="G3627" t="s">
        <v>134</v>
      </c>
      <c r="H3627" t="s">
        <v>1787</v>
      </c>
      <c r="I3627" t="s">
        <v>918</v>
      </c>
      <c r="N3627" t="s">
        <v>5423</v>
      </c>
      <c r="O3627" t="s">
        <v>12</v>
      </c>
      <c r="P3627" t="s">
        <v>13</v>
      </c>
      <c r="Q3627" t="s">
        <v>14</v>
      </c>
      <c r="R3627" s="3">
        <f t="shared" si="195"/>
        <v>135</v>
      </c>
      <c r="S3627">
        <v>135000000</v>
      </c>
      <c r="T3627">
        <v>2005</v>
      </c>
      <c r="U3627">
        <v>5</v>
      </c>
      <c r="V3627" s="3">
        <f t="shared" si="196"/>
        <v>-103.29558400000001</v>
      </c>
      <c r="W3627" s="3"/>
    </row>
    <row r="3628" spans="1:23" x14ac:dyDescent="0.3">
      <c r="A3628" t="s">
        <v>9</v>
      </c>
      <c r="B3628" t="s">
        <v>148</v>
      </c>
      <c r="C3628">
        <v>106</v>
      </c>
      <c r="D3628">
        <v>32131830</v>
      </c>
      <c r="E3628" s="3">
        <f t="shared" si="194"/>
        <v>32.131830000000001</v>
      </c>
      <c r="F3628" t="s">
        <v>171</v>
      </c>
      <c r="G3628" t="s">
        <v>134</v>
      </c>
      <c r="H3628" t="s">
        <v>1790</v>
      </c>
      <c r="I3628" t="s">
        <v>1786</v>
      </c>
      <c r="J3628" t="s">
        <v>1788</v>
      </c>
      <c r="K3628" t="s">
        <v>1787</v>
      </c>
      <c r="N3628" t="s">
        <v>5424</v>
      </c>
      <c r="O3628" t="s">
        <v>12</v>
      </c>
      <c r="P3628" t="s">
        <v>13</v>
      </c>
      <c r="Q3628" t="s">
        <v>14</v>
      </c>
      <c r="R3628" s="3">
        <f t="shared" si="195"/>
        <v>137</v>
      </c>
      <c r="S3628">
        <v>137000000</v>
      </c>
      <c r="T3628">
        <v>2001</v>
      </c>
      <c r="U3628">
        <v>6.4</v>
      </c>
      <c r="V3628" s="3">
        <f t="shared" si="196"/>
        <v>-104.86816999999999</v>
      </c>
      <c r="W3628" s="3"/>
    </row>
    <row r="3629" spans="1:23" x14ac:dyDescent="0.3">
      <c r="A3629" t="s">
        <v>9</v>
      </c>
      <c r="B3629" t="s">
        <v>143</v>
      </c>
      <c r="C3629">
        <v>126</v>
      </c>
      <c r="D3629">
        <v>31141074</v>
      </c>
      <c r="E3629" s="3">
        <f t="shared" si="194"/>
        <v>31.141074</v>
      </c>
      <c r="F3629" t="s">
        <v>171</v>
      </c>
      <c r="G3629" t="s">
        <v>134</v>
      </c>
      <c r="H3629" t="s">
        <v>1786</v>
      </c>
      <c r="N3629" t="s">
        <v>5425</v>
      </c>
      <c r="O3629" t="s">
        <v>12</v>
      </c>
      <c r="P3629" t="s">
        <v>13</v>
      </c>
      <c r="Q3629" t="s">
        <v>14</v>
      </c>
      <c r="R3629" s="3">
        <f t="shared" si="195"/>
        <v>140</v>
      </c>
      <c r="S3629">
        <v>140000000</v>
      </c>
      <c r="T3629">
        <v>2016</v>
      </c>
      <c r="U3629">
        <v>5.5</v>
      </c>
      <c r="V3629" s="3">
        <f t="shared" si="196"/>
        <v>-108.858926</v>
      </c>
      <c r="W3629" s="3"/>
    </row>
    <row r="3630" spans="1:23" x14ac:dyDescent="0.3">
      <c r="A3630" t="s">
        <v>9</v>
      </c>
      <c r="B3630" t="s">
        <v>64</v>
      </c>
      <c r="C3630">
        <v>116</v>
      </c>
      <c r="D3630">
        <v>90755643</v>
      </c>
      <c r="E3630" s="3">
        <f t="shared" si="194"/>
        <v>90.755643000000006</v>
      </c>
      <c r="F3630" t="s">
        <v>171</v>
      </c>
      <c r="G3630" t="s">
        <v>134</v>
      </c>
      <c r="H3630" t="s">
        <v>1786</v>
      </c>
      <c r="I3630" t="s">
        <v>1788</v>
      </c>
      <c r="N3630" t="s">
        <v>5426</v>
      </c>
      <c r="O3630" t="s">
        <v>12</v>
      </c>
      <c r="P3630" t="s">
        <v>13</v>
      </c>
      <c r="Q3630" t="s">
        <v>14</v>
      </c>
      <c r="R3630" s="3">
        <f t="shared" si="195"/>
        <v>200</v>
      </c>
      <c r="S3630">
        <v>200000000</v>
      </c>
      <c r="T3630">
        <v>2010</v>
      </c>
      <c r="U3630">
        <v>6.6</v>
      </c>
      <c r="V3630" s="3">
        <f t="shared" si="196"/>
        <v>-109.24435699999999</v>
      </c>
      <c r="W3630" s="3"/>
    </row>
    <row r="3631" spans="1:23" x14ac:dyDescent="0.3">
      <c r="A3631" t="s">
        <v>9</v>
      </c>
      <c r="B3631" t="s">
        <v>39</v>
      </c>
      <c r="C3631">
        <v>113</v>
      </c>
      <c r="D3631">
        <v>70083519</v>
      </c>
      <c r="E3631" s="3">
        <f t="shared" si="194"/>
        <v>70.083518999999995</v>
      </c>
      <c r="F3631" t="s">
        <v>134</v>
      </c>
      <c r="G3631" t="s">
        <v>1789</v>
      </c>
      <c r="H3631" t="s">
        <v>1786</v>
      </c>
      <c r="N3631" t="s">
        <v>5427</v>
      </c>
      <c r="O3631" t="s">
        <v>12</v>
      </c>
      <c r="P3631" t="s">
        <v>13</v>
      </c>
      <c r="Q3631" t="s">
        <v>14</v>
      </c>
      <c r="R3631" s="3">
        <f t="shared" si="195"/>
        <v>180</v>
      </c>
      <c r="S3631">
        <v>180000000</v>
      </c>
      <c r="T3631">
        <v>2007</v>
      </c>
      <c r="U3631">
        <v>6.1</v>
      </c>
      <c r="V3631" s="3">
        <f t="shared" si="196"/>
        <v>-109.916481</v>
      </c>
      <c r="W3631" s="3"/>
    </row>
    <row r="3632" spans="1:23" x14ac:dyDescent="0.3">
      <c r="A3632" t="s">
        <v>9</v>
      </c>
      <c r="B3632" t="s">
        <v>199</v>
      </c>
      <c r="C3632">
        <v>121</v>
      </c>
      <c r="D3632">
        <v>48068396</v>
      </c>
      <c r="E3632" s="3">
        <f t="shared" si="194"/>
        <v>48.068396</v>
      </c>
      <c r="F3632" t="s">
        <v>171</v>
      </c>
      <c r="G3632" t="s">
        <v>1792</v>
      </c>
      <c r="H3632" t="s">
        <v>1788</v>
      </c>
      <c r="I3632" t="s">
        <v>918</v>
      </c>
      <c r="N3632" t="s">
        <v>5428</v>
      </c>
      <c r="O3632" t="s">
        <v>12</v>
      </c>
      <c r="P3632" t="s">
        <v>13</v>
      </c>
      <c r="Q3632" t="s">
        <v>14</v>
      </c>
      <c r="R3632" s="3">
        <f t="shared" si="195"/>
        <v>160</v>
      </c>
      <c r="S3632">
        <v>160000000</v>
      </c>
      <c r="T3632">
        <v>1997</v>
      </c>
      <c r="U3632">
        <v>3.7</v>
      </c>
      <c r="V3632" s="3">
        <f t="shared" si="196"/>
        <v>-111.93160399999999</v>
      </c>
      <c r="W3632" s="3"/>
    </row>
    <row r="3633" spans="1:23" x14ac:dyDescent="0.3">
      <c r="A3633" t="s">
        <v>9</v>
      </c>
      <c r="B3633" t="s">
        <v>108</v>
      </c>
      <c r="C3633">
        <v>123</v>
      </c>
      <c r="D3633">
        <v>46978995</v>
      </c>
      <c r="E3633" s="3">
        <f t="shared" si="194"/>
        <v>46.978994999999998</v>
      </c>
      <c r="F3633" t="s">
        <v>171</v>
      </c>
      <c r="G3633" t="s">
        <v>134</v>
      </c>
      <c r="H3633" t="s">
        <v>1786</v>
      </c>
      <c r="N3633" t="s">
        <v>5429</v>
      </c>
      <c r="O3633" t="s">
        <v>12</v>
      </c>
      <c r="P3633" t="s">
        <v>13</v>
      </c>
      <c r="Q3633" t="s">
        <v>14</v>
      </c>
      <c r="R3633" s="3">
        <f t="shared" si="195"/>
        <v>160</v>
      </c>
      <c r="S3633">
        <v>160000000</v>
      </c>
      <c r="T3633">
        <v>2016</v>
      </c>
      <c r="U3633">
        <v>7.3</v>
      </c>
      <c r="V3633" s="3">
        <f t="shared" si="196"/>
        <v>-113.021005</v>
      </c>
      <c r="W3633" s="3"/>
    </row>
    <row r="3634" spans="1:23" x14ac:dyDescent="0.3">
      <c r="A3634" t="s">
        <v>9</v>
      </c>
      <c r="B3634" t="s">
        <v>132</v>
      </c>
      <c r="C3634">
        <v>111</v>
      </c>
      <c r="D3634">
        <v>34964818</v>
      </c>
      <c r="E3634" s="3">
        <f t="shared" si="194"/>
        <v>34.964818000000001</v>
      </c>
      <c r="F3634" t="s">
        <v>134</v>
      </c>
      <c r="G3634" t="s">
        <v>1789</v>
      </c>
      <c r="H3634" t="s">
        <v>1786</v>
      </c>
      <c r="N3634" t="s">
        <v>5430</v>
      </c>
      <c r="O3634" t="s">
        <v>12</v>
      </c>
      <c r="P3634" t="s">
        <v>13</v>
      </c>
      <c r="Q3634" t="s">
        <v>24</v>
      </c>
      <c r="R3634" s="3">
        <f t="shared" si="195"/>
        <v>150</v>
      </c>
      <c r="S3634">
        <v>150000000</v>
      </c>
      <c r="T3634">
        <v>2015</v>
      </c>
      <c r="U3634">
        <v>5.8</v>
      </c>
      <c r="V3634" s="3">
        <f t="shared" si="196"/>
        <v>-115.03518199999999</v>
      </c>
      <c r="W3634" s="3"/>
    </row>
    <row r="3635" spans="1:23" x14ac:dyDescent="0.3">
      <c r="A3635" t="s">
        <v>9</v>
      </c>
      <c r="B3635" t="s">
        <v>112</v>
      </c>
      <c r="C3635">
        <v>206</v>
      </c>
      <c r="D3635">
        <v>34293771</v>
      </c>
      <c r="E3635" s="3">
        <f t="shared" si="194"/>
        <v>34.293771</v>
      </c>
      <c r="F3635" t="s">
        <v>171</v>
      </c>
      <c r="G3635" t="s">
        <v>134</v>
      </c>
      <c r="H3635" t="s">
        <v>1793</v>
      </c>
      <c r="I3635" t="s">
        <v>356</v>
      </c>
      <c r="J3635" t="s">
        <v>1794</v>
      </c>
      <c r="K3635" t="s">
        <v>1788</v>
      </c>
      <c r="L3635" t="s">
        <v>1795</v>
      </c>
      <c r="N3635" t="s">
        <v>5431</v>
      </c>
      <c r="O3635" t="s">
        <v>12</v>
      </c>
      <c r="P3635" t="s">
        <v>113</v>
      </c>
      <c r="Q3635" t="s">
        <v>90</v>
      </c>
      <c r="R3635" s="3">
        <f t="shared" si="195"/>
        <v>155</v>
      </c>
      <c r="S3635">
        <v>155000000</v>
      </c>
      <c r="T3635">
        <v>2004</v>
      </c>
      <c r="U3635">
        <v>5.5</v>
      </c>
      <c r="V3635" s="3">
        <f t="shared" si="196"/>
        <v>-120.70622900000001</v>
      </c>
      <c r="W3635" s="3"/>
    </row>
    <row r="3636" spans="1:23" x14ac:dyDescent="0.3">
      <c r="A3636" t="s">
        <v>9</v>
      </c>
      <c r="B3636" t="s">
        <v>15</v>
      </c>
      <c r="C3636">
        <v>150</v>
      </c>
      <c r="D3636">
        <v>89289910</v>
      </c>
      <c r="E3636" s="3">
        <f t="shared" si="194"/>
        <v>89.289910000000006</v>
      </c>
      <c r="F3636" t="s">
        <v>171</v>
      </c>
      <c r="G3636" t="s">
        <v>134</v>
      </c>
      <c r="H3636" t="s">
        <v>1304</v>
      </c>
      <c r="N3636" t="s">
        <v>5432</v>
      </c>
      <c r="O3636" t="s">
        <v>12</v>
      </c>
      <c r="P3636" t="s">
        <v>13</v>
      </c>
      <c r="Q3636" t="s">
        <v>14</v>
      </c>
      <c r="R3636" s="3">
        <f t="shared" si="195"/>
        <v>215</v>
      </c>
      <c r="S3636">
        <v>215000000</v>
      </c>
      <c r="T3636">
        <v>2013</v>
      </c>
      <c r="U3636">
        <v>6.5</v>
      </c>
      <c r="V3636" s="3">
        <f t="shared" si="196"/>
        <v>-125.71008999999999</v>
      </c>
      <c r="W3636" s="3"/>
    </row>
    <row r="3637" spans="1:23" x14ac:dyDescent="0.3">
      <c r="A3637" t="s">
        <v>9</v>
      </c>
      <c r="B3637" t="s">
        <v>130</v>
      </c>
      <c r="C3637">
        <v>88</v>
      </c>
      <c r="D3637">
        <v>21379315</v>
      </c>
      <c r="E3637" s="3">
        <f t="shared" si="194"/>
        <v>21.379314999999998</v>
      </c>
      <c r="F3637" t="s">
        <v>171</v>
      </c>
      <c r="G3637" t="s">
        <v>134</v>
      </c>
      <c r="H3637" t="s">
        <v>1790</v>
      </c>
      <c r="I3637" t="s">
        <v>205</v>
      </c>
      <c r="J3637" t="s">
        <v>1789</v>
      </c>
      <c r="K3637" t="s">
        <v>1787</v>
      </c>
      <c r="N3637" t="s">
        <v>5433</v>
      </c>
      <c r="O3637" t="s">
        <v>12</v>
      </c>
      <c r="P3637" t="s">
        <v>13</v>
      </c>
      <c r="Q3637" t="s">
        <v>24</v>
      </c>
      <c r="R3637" s="3">
        <f t="shared" si="195"/>
        <v>150</v>
      </c>
      <c r="S3637">
        <v>150000000</v>
      </c>
      <c r="T3637">
        <v>2011</v>
      </c>
      <c r="U3637">
        <v>5.4</v>
      </c>
      <c r="V3637" s="3">
        <f t="shared" si="196"/>
        <v>-128.62068500000001</v>
      </c>
      <c r="W3637" s="3"/>
    </row>
    <row r="3638" spans="1:23" x14ac:dyDescent="0.3">
      <c r="A3638" t="s">
        <v>9</v>
      </c>
      <c r="B3638" t="s">
        <v>73</v>
      </c>
      <c r="C3638">
        <v>127</v>
      </c>
      <c r="D3638">
        <v>47375327</v>
      </c>
      <c r="E3638" s="3">
        <f t="shared" si="194"/>
        <v>47.375326999999999</v>
      </c>
      <c r="F3638" t="s">
        <v>171</v>
      </c>
      <c r="G3638" t="s">
        <v>134</v>
      </c>
      <c r="H3638" t="s">
        <v>1787</v>
      </c>
      <c r="N3638" t="s">
        <v>5434</v>
      </c>
      <c r="O3638" t="s">
        <v>12</v>
      </c>
      <c r="P3638" t="s">
        <v>13</v>
      </c>
      <c r="Q3638" t="s">
        <v>14</v>
      </c>
      <c r="R3638" s="3">
        <f t="shared" si="195"/>
        <v>176</v>
      </c>
      <c r="S3638">
        <v>176000000</v>
      </c>
      <c r="T3638">
        <v>2015</v>
      </c>
      <c r="U3638">
        <v>5.4</v>
      </c>
      <c r="V3638" s="3">
        <f t="shared" si="196"/>
        <v>-128.624673</v>
      </c>
      <c r="W3638" s="3"/>
    </row>
    <row r="3639" spans="1:23" x14ac:dyDescent="0.3">
      <c r="A3639" t="s">
        <v>9</v>
      </c>
      <c r="B3639" t="s">
        <v>28</v>
      </c>
      <c r="C3639">
        <v>114</v>
      </c>
      <c r="D3639">
        <v>65171860</v>
      </c>
      <c r="E3639" s="3">
        <f t="shared" si="194"/>
        <v>65.171859999999995</v>
      </c>
      <c r="F3639" t="s">
        <v>134</v>
      </c>
      <c r="G3639" t="s">
        <v>1786</v>
      </c>
      <c r="N3639" t="s">
        <v>5435</v>
      </c>
      <c r="O3639" t="s">
        <v>12</v>
      </c>
      <c r="P3639" t="s">
        <v>13</v>
      </c>
      <c r="Q3639" t="s">
        <v>14</v>
      </c>
      <c r="R3639" s="3">
        <f t="shared" si="195"/>
        <v>195</v>
      </c>
      <c r="S3639">
        <v>195000000</v>
      </c>
      <c r="T3639">
        <v>2013</v>
      </c>
      <c r="U3639">
        <v>6.3</v>
      </c>
      <c r="V3639" s="3">
        <f t="shared" si="196"/>
        <v>-129.82814000000002</v>
      </c>
      <c r="W3639" s="3"/>
    </row>
    <row r="3640" spans="1:23" x14ac:dyDescent="0.3">
      <c r="A3640" t="s">
        <v>9</v>
      </c>
      <c r="B3640" t="s">
        <v>91</v>
      </c>
      <c r="C3640">
        <v>128</v>
      </c>
      <c r="D3640">
        <v>38297305</v>
      </c>
      <c r="E3640" s="3">
        <f t="shared" si="194"/>
        <v>38.297305000000001</v>
      </c>
      <c r="F3640" t="s">
        <v>171</v>
      </c>
      <c r="G3640" t="s">
        <v>134</v>
      </c>
      <c r="H3640" t="s">
        <v>356</v>
      </c>
      <c r="I3640" t="s">
        <v>1786</v>
      </c>
      <c r="N3640" t="s">
        <v>5436</v>
      </c>
      <c r="O3640" t="s">
        <v>12</v>
      </c>
      <c r="P3640" t="s">
        <v>13</v>
      </c>
      <c r="Q3640" t="s">
        <v>14</v>
      </c>
      <c r="R3640" s="3">
        <f t="shared" si="195"/>
        <v>175</v>
      </c>
      <c r="S3640">
        <v>175000000</v>
      </c>
      <c r="T3640">
        <v>2013</v>
      </c>
      <c r="U3640">
        <v>6.3</v>
      </c>
      <c r="V3640" s="3">
        <f t="shared" si="196"/>
        <v>-136.70269500000001</v>
      </c>
      <c r="W3640" s="3"/>
    </row>
    <row r="3641" spans="1:23" x14ac:dyDescent="0.3">
      <c r="A3641" t="s">
        <v>9</v>
      </c>
      <c r="B3641" t="s">
        <v>42</v>
      </c>
      <c r="C3641">
        <v>131</v>
      </c>
      <c r="D3641">
        <v>65173160</v>
      </c>
      <c r="E3641" s="3">
        <f t="shared" si="194"/>
        <v>65.173159999999996</v>
      </c>
      <c r="F3641" t="s">
        <v>171</v>
      </c>
      <c r="G3641" t="s">
        <v>134</v>
      </c>
      <c r="H3641" t="s">
        <v>1787</v>
      </c>
      <c r="I3641" t="s">
        <v>918</v>
      </c>
      <c r="N3641" t="s">
        <v>5437</v>
      </c>
      <c r="O3641" t="s">
        <v>12</v>
      </c>
      <c r="P3641" t="s">
        <v>13</v>
      </c>
      <c r="Q3641" t="s">
        <v>14</v>
      </c>
      <c r="R3641" s="3">
        <f t="shared" si="195"/>
        <v>209</v>
      </c>
      <c r="S3641">
        <v>209000000</v>
      </c>
      <c r="T3641">
        <v>2012</v>
      </c>
      <c r="U3641">
        <v>5.9</v>
      </c>
      <c r="V3641" s="3">
        <f t="shared" si="196"/>
        <v>-143.82684</v>
      </c>
      <c r="W3641" s="3"/>
    </row>
    <row r="3642" spans="1:23" x14ac:dyDescent="0.3">
      <c r="A3642" t="s">
        <v>9</v>
      </c>
      <c r="B3642" t="s">
        <v>72</v>
      </c>
      <c r="C3642">
        <v>100</v>
      </c>
      <c r="D3642">
        <v>665426</v>
      </c>
      <c r="E3642" s="3">
        <f t="shared" si="194"/>
        <v>0.66542599999999996</v>
      </c>
      <c r="F3642" t="s">
        <v>134</v>
      </c>
      <c r="G3642" t="s">
        <v>1790</v>
      </c>
      <c r="H3642" t="s">
        <v>1789</v>
      </c>
      <c r="I3642" t="s">
        <v>1786</v>
      </c>
      <c r="N3642" t="s">
        <v>5438</v>
      </c>
      <c r="O3642" t="s">
        <v>12</v>
      </c>
      <c r="P3642" t="s">
        <v>13</v>
      </c>
      <c r="Q3642" t="s">
        <v>52</v>
      </c>
      <c r="R3642" s="3">
        <f t="shared" si="195"/>
        <v>165</v>
      </c>
      <c r="S3642">
        <v>165000000</v>
      </c>
      <c r="T3642">
        <v>2004</v>
      </c>
      <c r="U3642">
        <v>6.6</v>
      </c>
      <c r="V3642" s="3">
        <f t="shared" si="196"/>
        <v>-164.334574</v>
      </c>
      <c r="W3642" s="3"/>
    </row>
    <row r="3643" spans="1:23" x14ac:dyDescent="0.3">
      <c r="A3643" t="s">
        <v>9</v>
      </c>
      <c r="B3643" t="s">
        <v>1462</v>
      </c>
      <c r="C3643">
        <v>111</v>
      </c>
      <c r="D3643">
        <v>11905519</v>
      </c>
      <c r="E3643" s="3">
        <f t="shared" si="194"/>
        <v>11.905519</v>
      </c>
      <c r="F3643" t="s">
        <v>171</v>
      </c>
      <c r="G3643" t="s">
        <v>1792</v>
      </c>
      <c r="H3643" t="s">
        <v>356</v>
      </c>
      <c r="I3643" t="s">
        <v>918</v>
      </c>
      <c r="N3643" t="s">
        <v>5439</v>
      </c>
      <c r="O3643" t="s">
        <v>1159</v>
      </c>
      <c r="P3643" t="s">
        <v>1160</v>
      </c>
      <c r="Q3643" t="s">
        <v>90</v>
      </c>
      <c r="R3643" s="3">
        <f t="shared" si="195"/>
        <v>200</v>
      </c>
      <c r="S3643">
        <v>200000000</v>
      </c>
      <c r="T3643">
        <v>2005</v>
      </c>
      <c r="U3643">
        <v>7.1</v>
      </c>
      <c r="V3643" s="3">
        <f t="shared" si="196"/>
        <v>-188.094481</v>
      </c>
      <c r="W3643" s="3"/>
    </row>
    <row r="3644" spans="1:23" x14ac:dyDescent="0.3">
      <c r="A3644" t="s">
        <v>9</v>
      </c>
      <c r="B3644" t="s">
        <v>21</v>
      </c>
      <c r="C3644">
        <v>132</v>
      </c>
      <c r="D3644">
        <v>73058679</v>
      </c>
      <c r="E3644" s="3">
        <f t="shared" si="194"/>
        <v>73.058678999999998</v>
      </c>
      <c r="F3644" t="s">
        <v>171</v>
      </c>
      <c r="G3644" t="s">
        <v>134</v>
      </c>
      <c r="H3644" t="s">
        <v>1787</v>
      </c>
      <c r="N3644" t="s">
        <v>5440</v>
      </c>
      <c r="O3644" t="s">
        <v>12</v>
      </c>
      <c r="P3644" t="s">
        <v>13</v>
      </c>
      <c r="Q3644" t="s">
        <v>14</v>
      </c>
      <c r="R3644" s="3">
        <f t="shared" si="195"/>
        <v>263.7</v>
      </c>
      <c r="S3644">
        <v>263700000</v>
      </c>
      <c r="T3644">
        <v>2012</v>
      </c>
      <c r="U3644">
        <v>6.6</v>
      </c>
      <c r="V3644" s="3">
        <f t="shared" si="196"/>
        <v>-190.641321</v>
      </c>
      <c r="W3644" s="3"/>
    </row>
    <row r="3645" spans="1:23" x14ac:dyDescent="0.3">
      <c r="A3645" t="s">
        <v>9</v>
      </c>
      <c r="B3645" t="s">
        <v>1158</v>
      </c>
      <c r="C3645">
        <v>110</v>
      </c>
      <c r="D3645">
        <v>102055</v>
      </c>
      <c r="E3645" s="3">
        <f t="shared" si="194"/>
        <v>0.10205500000000001</v>
      </c>
      <c r="F3645" t="s">
        <v>171</v>
      </c>
      <c r="N3645" t="s">
        <v>5441</v>
      </c>
      <c r="O3645" t="s">
        <v>1159</v>
      </c>
      <c r="P3645" t="s">
        <v>1160</v>
      </c>
      <c r="Q3645" t="s">
        <v>90</v>
      </c>
      <c r="R3645" s="3">
        <f t="shared" si="195"/>
        <v>300</v>
      </c>
      <c r="S3645">
        <v>300000000</v>
      </c>
      <c r="T3645">
        <v>2008</v>
      </c>
      <c r="U3645">
        <v>6.2</v>
      </c>
      <c r="V3645" s="3">
        <f t="shared" si="196"/>
        <v>-299.89794499999999</v>
      </c>
      <c r="W3645" s="3"/>
    </row>
    <row r="3646" spans="1:23" x14ac:dyDescent="0.3">
      <c r="A3646" t="s">
        <v>9</v>
      </c>
      <c r="B3646" t="s">
        <v>242</v>
      </c>
      <c r="C3646">
        <v>158</v>
      </c>
      <c r="D3646">
        <v>14131298</v>
      </c>
      <c r="E3646" s="3">
        <f t="shared" si="194"/>
        <v>14.131297999999999</v>
      </c>
      <c r="F3646" t="s">
        <v>134</v>
      </c>
      <c r="G3646" t="s">
        <v>1793</v>
      </c>
      <c r="H3646" t="s">
        <v>356</v>
      </c>
      <c r="I3646" t="s">
        <v>1794</v>
      </c>
      <c r="J3646" t="s">
        <v>1795</v>
      </c>
      <c r="N3646" t="s">
        <v>5442</v>
      </c>
      <c r="O3646" t="s">
        <v>12</v>
      </c>
      <c r="P3646" t="s">
        <v>184</v>
      </c>
      <c r="Q3646" t="s">
        <v>90</v>
      </c>
      <c r="R3646" s="3">
        <f t="shared" si="195"/>
        <v>390</v>
      </c>
      <c r="S3646">
        <v>390000000</v>
      </c>
      <c r="T3646">
        <v>1999</v>
      </c>
      <c r="U3646">
        <v>6.4</v>
      </c>
      <c r="V3646" s="3">
        <f t="shared" si="196"/>
        <v>-375.86870199999998</v>
      </c>
      <c r="W3646" s="3"/>
    </row>
    <row r="3647" spans="1:23" x14ac:dyDescent="0.3">
      <c r="A3647" t="s">
        <v>9</v>
      </c>
      <c r="B3647" t="s">
        <v>1355</v>
      </c>
      <c r="C3647">
        <v>300</v>
      </c>
      <c r="D3647">
        <v>454255</v>
      </c>
      <c r="E3647" s="3">
        <f t="shared" si="194"/>
        <v>0.45425500000000002</v>
      </c>
      <c r="F3647" t="s">
        <v>171</v>
      </c>
      <c r="G3647" t="s">
        <v>134</v>
      </c>
      <c r="H3647" t="s">
        <v>356</v>
      </c>
      <c r="I3647" t="s">
        <v>1794</v>
      </c>
      <c r="J3647" t="s">
        <v>1795</v>
      </c>
      <c r="N3647" t="s">
        <v>5443</v>
      </c>
      <c r="O3647" t="s">
        <v>1159</v>
      </c>
      <c r="P3647" t="s">
        <v>1160</v>
      </c>
      <c r="Q3647" t="s">
        <v>90</v>
      </c>
      <c r="R3647" s="3">
        <f t="shared" si="195"/>
        <v>400</v>
      </c>
      <c r="S3647">
        <v>400000000</v>
      </c>
      <c r="T3647">
        <v>2001</v>
      </c>
      <c r="U3647">
        <v>6.6</v>
      </c>
      <c r="V3647" s="3">
        <f t="shared" si="196"/>
        <v>-399.54574500000001</v>
      </c>
      <c r="W3647" s="3"/>
    </row>
    <row r="3648" spans="1:23" x14ac:dyDescent="0.3">
      <c r="A3648" t="s">
        <v>9</v>
      </c>
      <c r="B3648" t="s">
        <v>172</v>
      </c>
      <c r="C3648">
        <v>150</v>
      </c>
      <c r="D3648">
        <v>626809</v>
      </c>
      <c r="E3648" s="3">
        <f t="shared" si="194"/>
        <v>0.62680899999999995</v>
      </c>
      <c r="F3648" t="s">
        <v>171</v>
      </c>
      <c r="G3648" t="s">
        <v>134</v>
      </c>
      <c r="H3648" t="s">
        <v>356</v>
      </c>
      <c r="I3648" t="s">
        <v>1794</v>
      </c>
      <c r="J3648" t="s">
        <v>1795</v>
      </c>
      <c r="N3648" t="s">
        <v>5444</v>
      </c>
      <c r="O3648" t="s">
        <v>238</v>
      </c>
      <c r="P3648" t="s">
        <v>125</v>
      </c>
      <c r="Q3648" t="s">
        <v>90</v>
      </c>
      <c r="R3648" s="3">
        <f t="shared" si="195"/>
        <v>553.63199999999995</v>
      </c>
      <c r="S3648">
        <v>553632000</v>
      </c>
      <c r="T3648">
        <v>2008</v>
      </c>
      <c r="U3648">
        <v>7.4</v>
      </c>
      <c r="V3648" s="3">
        <f t="shared" si="196"/>
        <v>-553.00519099999997</v>
      </c>
      <c r="W3648" s="3"/>
    </row>
    <row r="3649" spans="1:23" x14ac:dyDescent="0.3">
      <c r="A3649" t="s">
        <v>9</v>
      </c>
      <c r="B3649" t="s">
        <v>1281</v>
      </c>
      <c r="C3649">
        <v>193</v>
      </c>
      <c r="D3649">
        <v>3275443</v>
      </c>
      <c r="E3649" s="3">
        <f t="shared" si="194"/>
        <v>3.2754430000000001</v>
      </c>
      <c r="F3649" t="s">
        <v>356</v>
      </c>
      <c r="N3649" t="s">
        <v>5445</v>
      </c>
      <c r="O3649" t="s">
        <v>553</v>
      </c>
      <c r="P3649" t="s">
        <v>554</v>
      </c>
      <c r="Q3649" t="s">
        <v>90</v>
      </c>
      <c r="R3649" s="3">
        <f t="shared" si="195"/>
        <v>700</v>
      </c>
      <c r="S3649">
        <v>700000000</v>
      </c>
      <c r="T3649">
        <v>2006</v>
      </c>
      <c r="U3649">
        <v>6</v>
      </c>
      <c r="V3649" s="3">
        <f t="shared" si="196"/>
        <v>-696.724557</v>
      </c>
      <c r="W3649" s="3"/>
    </row>
    <row r="3650" spans="1:23" x14ac:dyDescent="0.3">
      <c r="A3650" t="s">
        <v>9</v>
      </c>
      <c r="B3650" t="s">
        <v>1518</v>
      </c>
      <c r="C3650">
        <v>115</v>
      </c>
      <c r="D3650">
        <v>1687311</v>
      </c>
      <c r="E3650" s="3">
        <f t="shared" ref="E3650:E3657" si="197">D3650/1000000</f>
        <v>1.687311</v>
      </c>
      <c r="F3650" t="s">
        <v>356</v>
      </c>
      <c r="G3650" t="s">
        <v>1791</v>
      </c>
      <c r="N3650" t="s">
        <v>5446</v>
      </c>
      <c r="O3650" t="s">
        <v>306</v>
      </c>
      <c r="P3650" t="s">
        <v>374</v>
      </c>
      <c r="Q3650" t="s">
        <v>14</v>
      </c>
      <c r="R3650" s="3">
        <f t="shared" ref="R3650:R3657" si="198">S3650/1000000</f>
        <v>700</v>
      </c>
      <c r="S3650">
        <v>700000000</v>
      </c>
      <c r="T3650">
        <v>1998</v>
      </c>
      <c r="U3650">
        <v>7.2</v>
      </c>
      <c r="V3650" s="3">
        <f t="shared" ref="V3650:V3657" si="199">E3650-R3650</f>
        <v>-698.31268899999998</v>
      </c>
      <c r="W3650" s="3"/>
    </row>
    <row r="3651" spans="1:23" x14ac:dyDescent="0.3">
      <c r="A3651" t="s">
        <v>9</v>
      </c>
      <c r="B3651" t="s">
        <v>1688</v>
      </c>
      <c r="C3651">
        <v>99</v>
      </c>
      <c r="D3651">
        <v>10037390</v>
      </c>
      <c r="E3651" s="3">
        <f t="shared" si="197"/>
        <v>10.03739</v>
      </c>
      <c r="F3651" t="s">
        <v>171</v>
      </c>
      <c r="G3651" t="s">
        <v>134</v>
      </c>
      <c r="H3651" t="s">
        <v>356</v>
      </c>
      <c r="I3651" t="s">
        <v>1787</v>
      </c>
      <c r="J3651" t="s">
        <v>918</v>
      </c>
      <c r="N3651" t="s">
        <v>5447</v>
      </c>
      <c r="O3651" t="s">
        <v>99</v>
      </c>
      <c r="P3651" t="s">
        <v>100</v>
      </c>
      <c r="Q3651" t="s">
        <v>24</v>
      </c>
      <c r="R3651" s="3">
        <f t="shared" si="198"/>
        <v>1000</v>
      </c>
      <c r="S3651">
        <v>1000000000</v>
      </c>
      <c r="T3651">
        <v>1999</v>
      </c>
      <c r="U3651">
        <v>6</v>
      </c>
      <c r="V3651" s="3">
        <f t="shared" si="199"/>
        <v>-989.96261000000004</v>
      </c>
      <c r="W3651" s="3"/>
    </row>
    <row r="3652" spans="1:23" x14ac:dyDescent="0.3">
      <c r="A3652" t="s">
        <v>9</v>
      </c>
      <c r="B3652" t="s">
        <v>1005</v>
      </c>
      <c r="C3652">
        <v>124</v>
      </c>
      <c r="D3652">
        <v>439162</v>
      </c>
      <c r="E3652" s="3">
        <f t="shared" si="197"/>
        <v>0.439162</v>
      </c>
      <c r="F3652" t="s">
        <v>171</v>
      </c>
      <c r="G3652" t="s">
        <v>1790</v>
      </c>
      <c r="H3652" t="s">
        <v>1787</v>
      </c>
      <c r="N3652" t="s">
        <v>5448</v>
      </c>
      <c r="O3652" t="s">
        <v>99</v>
      </c>
      <c r="P3652" t="s">
        <v>100</v>
      </c>
      <c r="Q3652" t="s">
        <v>90</v>
      </c>
      <c r="R3652" s="3">
        <f t="shared" si="198"/>
        <v>1100</v>
      </c>
      <c r="S3652">
        <v>1100000000</v>
      </c>
      <c r="T3652">
        <v>1988</v>
      </c>
      <c r="U3652">
        <v>8.1</v>
      </c>
      <c r="V3652" s="3">
        <f t="shared" si="199"/>
        <v>-1099.5608380000001</v>
      </c>
      <c r="W3652" s="3"/>
    </row>
    <row r="3653" spans="1:23" x14ac:dyDescent="0.3">
      <c r="A3653" t="s">
        <v>9</v>
      </c>
      <c r="B3653" t="s">
        <v>1005</v>
      </c>
      <c r="C3653">
        <v>103</v>
      </c>
      <c r="D3653">
        <v>410388</v>
      </c>
      <c r="E3653" s="3">
        <f t="shared" si="197"/>
        <v>0.41038799999999998</v>
      </c>
      <c r="F3653" t="s">
        <v>171</v>
      </c>
      <c r="G3653" t="s">
        <v>134</v>
      </c>
      <c r="H3653" t="s">
        <v>1790</v>
      </c>
      <c r="I3653" t="s">
        <v>1789</v>
      </c>
      <c r="J3653" t="s">
        <v>1787</v>
      </c>
      <c r="K3653" t="s">
        <v>918</v>
      </c>
      <c r="N3653" t="s">
        <v>5449</v>
      </c>
      <c r="O3653" t="s">
        <v>99</v>
      </c>
      <c r="P3653" t="s">
        <v>100</v>
      </c>
      <c r="Q3653" t="s">
        <v>14</v>
      </c>
      <c r="R3653" s="3">
        <f t="shared" si="198"/>
        <v>2127.519898</v>
      </c>
      <c r="S3653">
        <v>2127519898</v>
      </c>
      <c r="T3653">
        <v>2004</v>
      </c>
      <c r="U3653">
        <v>6.9</v>
      </c>
      <c r="V3653" s="3">
        <f t="shared" si="199"/>
        <v>-2127.1095100000002</v>
      </c>
      <c r="W3653" s="3"/>
    </row>
    <row r="3654" spans="1:23" x14ac:dyDescent="0.3">
      <c r="A3654" t="s">
        <v>9</v>
      </c>
      <c r="B3654" t="s">
        <v>726</v>
      </c>
      <c r="C3654">
        <v>134</v>
      </c>
      <c r="D3654">
        <v>2298191</v>
      </c>
      <c r="E3654" s="3">
        <f t="shared" si="197"/>
        <v>2.2981910000000001</v>
      </c>
      <c r="F3654" t="s">
        <v>134</v>
      </c>
      <c r="G3654" t="s">
        <v>1790</v>
      </c>
      <c r="H3654" t="s">
        <v>1786</v>
      </c>
      <c r="N3654" t="s">
        <v>5450</v>
      </c>
      <c r="O3654" t="s">
        <v>99</v>
      </c>
      <c r="P3654" t="s">
        <v>100</v>
      </c>
      <c r="Q3654" t="s">
        <v>14</v>
      </c>
      <c r="R3654" s="3">
        <f t="shared" si="198"/>
        <v>2400</v>
      </c>
      <c r="S3654">
        <v>2400000000</v>
      </c>
      <c r="T3654">
        <v>1997</v>
      </c>
      <c r="U3654">
        <v>8.4</v>
      </c>
      <c r="V3654" s="3">
        <f t="shared" si="199"/>
        <v>-2397.7018090000001</v>
      </c>
      <c r="W3654" s="3"/>
    </row>
    <row r="3655" spans="1:23" x14ac:dyDescent="0.3">
      <c r="A3655" t="s">
        <v>9</v>
      </c>
      <c r="B3655" t="s">
        <v>1257</v>
      </c>
      <c r="C3655">
        <v>134</v>
      </c>
      <c r="D3655">
        <v>195888</v>
      </c>
      <c r="E3655" s="3">
        <f t="shared" si="197"/>
        <v>0.19588800000000001</v>
      </c>
      <c r="F3655" t="s">
        <v>356</v>
      </c>
      <c r="G3655" t="s">
        <v>1788</v>
      </c>
      <c r="H3655" t="s">
        <v>1795</v>
      </c>
      <c r="N3655" t="s">
        <v>5451</v>
      </c>
      <c r="O3655" t="s">
        <v>1258</v>
      </c>
      <c r="P3655" t="s">
        <v>965</v>
      </c>
      <c r="Q3655" t="s">
        <v>90</v>
      </c>
      <c r="R3655" s="3">
        <f t="shared" si="198"/>
        <v>2500</v>
      </c>
      <c r="S3655">
        <v>2500000000</v>
      </c>
      <c r="T3655">
        <v>2005</v>
      </c>
      <c r="U3655">
        <v>7.1</v>
      </c>
      <c r="V3655" s="3">
        <f t="shared" si="199"/>
        <v>-2499.8041119999998</v>
      </c>
      <c r="W3655" s="3"/>
    </row>
    <row r="3656" spans="1:23" x14ac:dyDescent="0.3">
      <c r="A3656" t="s">
        <v>9</v>
      </c>
      <c r="B3656" t="s">
        <v>1251</v>
      </c>
      <c r="C3656">
        <v>112</v>
      </c>
      <c r="D3656">
        <v>211667</v>
      </c>
      <c r="E3656" s="3">
        <f t="shared" si="197"/>
        <v>0.21166699999999999</v>
      </c>
      <c r="F3656" t="s">
        <v>1792</v>
      </c>
      <c r="G3656" t="s">
        <v>356</v>
      </c>
      <c r="N3656" t="s">
        <v>5452</v>
      </c>
      <c r="O3656" t="s">
        <v>1100</v>
      </c>
      <c r="P3656" t="s">
        <v>563</v>
      </c>
      <c r="Q3656" t="s">
        <v>90</v>
      </c>
      <c r="R3656" s="3">
        <f t="shared" si="198"/>
        <v>4200</v>
      </c>
      <c r="S3656">
        <v>4200000000</v>
      </c>
      <c r="T3656">
        <v>2005</v>
      </c>
      <c r="U3656">
        <v>7.7</v>
      </c>
      <c r="V3656" s="3">
        <f t="shared" si="199"/>
        <v>-4199.7883330000004</v>
      </c>
      <c r="W3656" s="3"/>
    </row>
    <row r="3657" spans="1:23" x14ac:dyDescent="0.3">
      <c r="A3657" t="s">
        <v>9</v>
      </c>
      <c r="B3657" t="s">
        <v>663</v>
      </c>
      <c r="C3657">
        <v>110</v>
      </c>
      <c r="D3657">
        <v>2201412</v>
      </c>
      <c r="E3657" s="3">
        <f t="shared" si="197"/>
        <v>2.2014119999999999</v>
      </c>
      <c r="F3657" t="s">
        <v>205</v>
      </c>
      <c r="G3657" t="s">
        <v>356</v>
      </c>
      <c r="H3657" t="s">
        <v>620</v>
      </c>
      <c r="I3657" t="s">
        <v>1787</v>
      </c>
      <c r="N3657" t="s">
        <v>4677</v>
      </c>
      <c r="O3657" t="s">
        <v>1100</v>
      </c>
      <c r="P3657" t="s">
        <v>563</v>
      </c>
      <c r="Q3657" t="s">
        <v>90</v>
      </c>
      <c r="R3657" s="3">
        <f t="shared" si="198"/>
        <v>12215.5</v>
      </c>
      <c r="S3657">
        <v>12215500000</v>
      </c>
      <c r="T3657">
        <v>2006</v>
      </c>
      <c r="U3657">
        <v>7</v>
      </c>
      <c r="V3657" s="3">
        <f t="shared" si="199"/>
        <v>-12213.298588</v>
      </c>
      <c r="W3657" s="3"/>
    </row>
    <row r="3658" spans="1:23" x14ac:dyDescent="0.3">
      <c r="W3658" s="3"/>
    </row>
    <row r="3659" spans="1:23" x14ac:dyDescent="0.3">
      <c r="W3659" s="3"/>
    </row>
    <row r="3660" spans="1:23" x14ac:dyDescent="0.3">
      <c r="W3660" s="3"/>
    </row>
    <row r="3661" spans="1:23" x14ac:dyDescent="0.3">
      <c r="I3661" t="s">
        <v>5470</v>
      </c>
      <c r="W3661" s="3"/>
    </row>
    <row r="3662" spans="1:23" x14ac:dyDescent="0.3">
      <c r="W3662" s="3"/>
    </row>
    <row r="3663" spans="1:23" x14ac:dyDescent="0.3">
      <c r="W3663" s="3"/>
    </row>
    <row r="3664" spans="1:23" x14ac:dyDescent="0.3">
      <c r="W3664" s="3"/>
    </row>
    <row r="3665" spans="23:23" x14ac:dyDescent="0.3">
      <c r="W3665" s="3"/>
    </row>
    <row r="3666" spans="23:23" x14ac:dyDescent="0.3">
      <c r="W3666" s="3"/>
    </row>
    <row r="3667" spans="23:23" x14ac:dyDescent="0.3">
      <c r="W3667" s="3"/>
    </row>
    <row r="3668" spans="23:23" x14ac:dyDescent="0.3">
      <c r="W3668" s="3"/>
    </row>
    <row r="3669" spans="23:23" x14ac:dyDescent="0.3">
      <c r="W3669" s="3"/>
    </row>
    <row r="3670" spans="23:23" x14ac:dyDescent="0.3">
      <c r="W3670" s="3"/>
    </row>
    <row r="3671" spans="23:23" x14ac:dyDescent="0.3">
      <c r="W3671" s="3"/>
    </row>
    <row r="3672" spans="23:23" x14ac:dyDescent="0.3">
      <c r="W3672" s="3"/>
    </row>
    <row r="3673" spans="23:23" x14ac:dyDescent="0.3">
      <c r="W3673" s="3"/>
    </row>
    <row r="3674" spans="23:23" x14ac:dyDescent="0.3">
      <c r="W3674" s="3"/>
    </row>
    <row r="3675" spans="23:23" x14ac:dyDescent="0.3">
      <c r="W3675" s="3"/>
    </row>
    <row r="3676" spans="23:23" x14ac:dyDescent="0.3">
      <c r="W3676" s="3"/>
    </row>
    <row r="3677" spans="23:23" x14ac:dyDescent="0.3">
      <c r="W3677" s="3"/>
    </row>
    <row r="3678" spans="23:23" x14ac:dyDescent="0.3">
      <c r="W3678" s="3"/>
    </row>
    <row r="3679" spans="23:23" x14ac:dyDescent="0.3">
      <c r="W3679" s="3"/>
    </row>
    <row r="3680" spans="23:23" x14ac:dyDescent="0.3">
      <c r="W3680" s="3"/>
    </row>
    <row r="3681" spans="23:23" x14ac:dyDescent="0.3">
      <c r="W3681" s="3"/>
    </row>
    <row r="3682" spans="23:23" x14ac:dyDescent="0.3">
      <c r="W3682" s="3"/>
    </row>
    <row r="3683" spans="23:23" x14ac:dyDescent="0.3">
      <c r="W3683" s="3"/>
    </row>
    <row r="3684" spans="23:23" x14ac:dyDescent="0.3">
      <c r="W3684" s="3"/>
    </row>
    <row r="3685" spans="23:23" x14ac:dyDescent="0.3">
      <c r="W3685" s="3"/>
    </row>
    <row r="3686" spans="23:23" x14ac:dyDescent="0.3">
      <c r="W3686" s="3"/>
    </row>
    <row r="3687" spans="23:23" x14ac:dyDescent="0.3">
      <c r="W3687" s="3"/>
    </row>
    <row r="3688" spans="23:23" x14ac:dyDescent="0.3">
      <c r="W3688" s="3"/>
    </row>
    <row r="3689" spans="23:23" x14ac:dyDescent="0.3">
      <c r="W3689" s="3"/>
    </row>
    <row r="3690" spans="23:23" x14ac:dyDescent="0.3">
      <c r="W3690" s="3"/>
    </row>
    <row r="3691" spans="23:23" x14ac:dyDescent="0.3">
      <c r="W3691" s="3"/>
    </row>
    <row r="3692" spans="23:23" x14ac:dyDescent="0.3">
      <c r="W3692" s="3"/>
    </row>
    <row r="3693" spans="23:23" x14ac:dyDescent="0.3">
      <c r="W3693" s="3"/>
    </row>
    <row r="3694" spans="23:23" x14ac:dyDescent="0.3">
      <c r="W3694" s="3"/>
    </row>
    <row r="3695" spans="23:23" x14ac:dyDescent="0.3">
      <c r="W3695" s="3"/>
    </row>
    <row r="3696" spans="23:23" x14ac:dyDescent="0.3">
      <c r="W3696" s="3"/>
    </row>
    <row r="3697" spans="23:23" x14ac:dyDescent="0.3">
      <c r="W3697" s="3"/>
    </row>
    <row r="3698" spans="23:23" x14ac:dyDescent="0.3">
      <c r="W3698" s="3"/>
    </row>
    <row r="3699" spans="23:23" x14ac:dyDescent="0.3">
      <c r="W3699" s="3"/>
    </row>
    <row r="3700" spans="23:23" x14ac:dyDescent="0.3">
      <c r="W3700" s="3"/>
    </row>
    <row r="3701" spans="23:23" x14ac:dyDescent="0.3">
      <c r="W3701" s="3"/>
    </row>
    <row r="3702" spans="23:23" x14ac:dyDescent="0.3">
      <c r="W3702" s="3"/>
    </row>
    <row r="3703" spans="23:23" x14ac:dyDescent="0.3">
      <c r="W3703" s="3"/>
    </row>
    <row r="3704" spans="23:23" x14ac:dyDescent="0.3">
      <c r="W3704" s="3"/>
    </row>
    <row r="3705" spans="23:23" x14ac:dyDescent="0.3">
      <c r="W3705" s="3"/>
    </row>
    <row r="3706" spans="23:23" x14ac:dyDescent="0.3">
      <c r="W3706" s="3"/>
    </row>
    <row r="3707" spans="23:23" x14ac:dyDescent="0.3">
      <c r="W3707" s="3"/>
    </row>
    <row r="3708" spans="23:23" x14ac:dyDescent="0.3">
      <c r="W3708" s="3"/>
    </row>
    <row r="3709" spans="23:23" x14ac:dyDescent="0.3">
      <c r="W3709" s="3"/>
    </row>
    <row r="3710" spans="23:23" x14ac:dyDescent="0.3">
      <c r="W3710" s="3"/>
    </row>
    <row r="3711" spans="23:23" x14ac:dyDescent="0.3">
      <c r="W3711" s="3"/>
    </row>
    <row r="3712" spans="23:23" x14ac:dyDescent="0.3">
      <c r="W3712" s="3"/>
    </row>
    <row r="3713" spans="19:23" x14ac:dyDescent="0.3">
      <c r="W3713" s="3"/>
    </row>
    <row r="3714" spans="19:23" x14ac:dyDescent="0.3">
      <c r="W3714" s="3"/>
    </row>
    <row r="3715" spans="19:23" x14ac:dyDescent="0.3">
      <c r="W3715" s="3"/>
    </row>
    <row r="3716" spans="19:23" x14ac:dyDescent="0.3">
      <c r="W3716" s="3"/>
    </row>
    <row r="3717" spans="19:23" x14ac:dyDescent="0.3">
      <c r="W3717" s="3"/>
    </row>
    <row r="3718" spans="19:23" x14ac:dyDescent="0.3">
      <c r="W3718" s="3"/>
    </row>
    <row r="3719" spans="19:23" x14ac:dyDescent="0.3">
      <c r="W3719" s="3"/>
    </row>
    <row r="3720" spans="19:23" x14ac:dyDescent="0.3">
      <c r="W3720" s="3"/>
    </row>
    <row r="3721" spans="19:23" x14ac:dyDescent="0.3">
      <c r="W3721" s="3"/>
    </row>
    <row r="3722" spans="19:23" x14ac:dyDescent="0.3">
      <c r="W3722" s="3"/>
    </row>
    <row r="3723" spans="19:23" x14ac:dyDescent="0.3">
      <c r="W3723" s="3"/>
    </row>
    <row r="3724" spans="19:23" x14ac:dyDescent="0.3">
      <c r="W3724" s="3"/>
    </row>
    <row r="3728" spans="19:23" x14ac:dyDescent="0.3">
      <c r="S3728" s="3"/>
    </row>
    <row r="3729" spans="19:19" x14ac:dyDescent="0.3">
      <c r="S3729" s="3"/>
    </row>
    <row r="3730" spans="19:19" x14ac:dyDescent="0.3">
      <c r="S3730" s="3"/>
    </row>
    <row r="3731" spans="19:19" x14ac:dyDescent="0.3">
      <c r="S3731" s="3"/>
    </row>
  </sheetData>
  <mergeCells count="3">
    <mergeCell ref="Y1:AB1"/>
    <mergeCell ref="AD1:AF1"/>
    <mergeCell ref="Y37:AF37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A5931C-B808-465B-B731-BF7E9F796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top_directors</vt:lpstr>
      <vt:lpstr>IMDB_Movies</vt:lpstr>
      <vt:lpstr>Duration</vt:lpstr>
      <vt:lpstr>Duration2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chaudhary</dc:creator>
  <cp:lastModifiedBy>ritika chaudhary</cp:lastModifiedBy>
  <dcterms:created xsi:type="dcterms:W3CDTF">2023-08-06T17:06:25Z</dcterms:created>
  <dcterms:modified xsi:type="dcterms:W3CDTF">2023-08-27T05:55:38Z</dcterms:modified>
</cp:coreProperties>
</file>