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820" yWindow="-420" windowWidth="26580" windowHeight="28020" tabRatio="500"/>
  </bookViews>
  <sheets>
    <sheet name="Sheet2" sheetId="2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39" i="2"/>
  <c r="F139"/>
  <c r="D139"/>
  <c r="C139"/>
  <c r="B139"/>
  <c r="F138"/>
  <c r="D138"/>
  <c r="C138"/>
  <c r="B138"/>
  <c r="F137"/>
  <c r="D137"/>
  <c r="C137"/>
  <c r="B137"/>
  <c r="F136"/>
  <c r="D136"/>
  <c r="C136"/>
  <c r="B136"/>
  <c r="F135"/>
  <c r="D135"/>
  <c r="C135"/>
  <c r="B135"/>
  <c r="F134"/>
  <c r="D134"/>
  <c r="C134"/>
  <c r="B134"/>
  <c r="F133"/>
  <c r="D133"/>
  <c r="C133"/>
  <c r="B133"/>
  <c r="F132"/>
  <c r="D132"/>
  <c r="C132"/>
  <c r="B132"/>
  <c r="F131"/>
  <c r="D131"/>
  <c r="C131"/>
  <c r="B131"/>
  <c r="F130"/>
  <c r="D130"/>
  <c r="C130"/>
  <c r="B130"/>
  <c r="F129"/>
  <c r="D129"/>
  <c r="C129"/>
  <c r="B129"/>
  <c r="F128"/>
  <c r="D128"/>
  <c r="C128"/>
  <c r="B128"/>
  <c r="F127"/>
  <c r="D127"/>
  <c r="C127"/>
  <c r="B127"/>
  <c r="F126"/>
  <c r="D126"/>
  <c r="C126"/>
  <c r="B126"/>
  <c r="F125"/>
  <c r="D125"/>
  <c r="C125"/>
  <c r="B125"/>
  <c r="F124"/>
  <c r="D124"/>
  <c r="C124"/>
  <c r="B124"/>
  <c r="F123"/>
  <c r="D123"/>
  <c r="C123"/>
  <c r="B123"/>
  <c r="F122"/>
  <c r="D122"/>
  <c r="C122"/>
  <c r="B122"/>
  <c r="F121"/>
  <c r="D121"/>
  <c r="C121"/>
  <c r="B121"/>
  <c r="F120"/>
  <c r="D120"/>
  <c r="C120"/>
  <c r="B120"/>
  <c r="F119"/>
  <c r="D119"/>
  <c r="C119"/>
  <c r="B119"/>
  <c r="F118"/>
  <c r="D118"/>
  <c r="C118"/>
  <c r="B118"/>
  <c r="F117"/>
  <c r="D117"/>
  <c r="C117"/>
  <c r="B117"/>
  <c r="F116"/>
  <c r="D116"/>
  <c r="C116"/>
  <c r="B116"/>
  <c r="F115"/>
  <c r="D115"/>
  <c r="C115"/>
  <c r="B115"/>
  <c r="F114"/>
  <c r="D114"/>
  <c r="C114"/>
  <c r="B114"/>
  <c r="F113"/>
  <c r="D113"/>
  <c r="C113"/>
  <c r="B113"/>
  <c r="F112"/>
  <c r="D112"/>
  <c r="C112"/>
  <c r="B112"/>
  <c r="F111"/>
  <c r="D111"/>
  <c r="C111"/>
  <c r="B111"/>
  <c r="F110"/>
  <c r="D110"/>
  <c r="C110"/>
  <c r="B110"/>
  <c r="F109"/>
  <c r="D109"/>
  <c r="C109"/>
  <c r="B109"/>
  <c r="F108"/>
  <c r="D108"/>
  <c r="C108"/>
  <c r="B108"/>
  <c r="F107"/>
  <c r="D107"/>
  <c r="C107"/>
  <c r="B107"/>
  <c r="F106"/>
  <c r="D106"/>
  <c r="C106"/>
  <c r="B106"/>
  <c r="F105"/>
  <c r="D105"/>
  <c r="C105"/>
  <c r="B105"/>
  <c r="F104"/>
  <c r="D104"/>
  <c r="C104"/>
  <c r="B104"/>
  <c r="F103"/>
  <c r="D103"/>
  <c r="C103"/>
  <c r="B103"/>
  <c r="F102"/>
  <c r="D102"/>
  <c r="C102"/>
  <c r="B102"/>
  <c r="F101"/>
  <c r="D101"/>
  <c r="C101"/>
  <c r="B101"/>
  <c r="F100"/>
  <c r="D100"/>
  <c r="C100"/>
  <c r="B100"/>
  <c r="A96"/>
  <c r="D93"/>
  <c r="C93"/>
  <c r="A93"/>
  <c r="C92"/>
  <c r="A92"/>
  <c r="C91"/>
  <c r="A91"/>
  <c r="C90"/>
  <c r="A90"/>
  <c r="C89"/>
  <c r="A89"/>
  <c r="C88"/>
  <c r="A88"/>
  <c r="C87"/>
  <c r="A87"/>
  <c r="C86"/>
  <c r="A86"/>
  <c r="C85"/>
  <c r="A85"/>
  <c r="C84"/>
  <c r="A84"/>
  <c r="C83"/>
  <c r="A83"/>
  <c r="C82"/>
  <c r="A82"/>
  <c r="C81"/>
  <c r="A81"/>
  <c r="C80"/>
  <c r="A80"/>
  <c r="C79"/>
  <c r="A79"/>
  <c r="C78"/>
  <c r="A78"/>
  <c r="C77"/>
  <c r="A77"/>
  <c r="C76"/>
  <c r="A76"/>
  <c r="C75"/>
  <c r="A75"/>
  <c r="C74"/>
  <c r="B74"/>
  <c r="A74"/>
  <c r="D71"/>
  <c r="C71"/>
  <c r="A71"/>
  <c r="C70"/>
  <c r="A70"/>
  <c r="C69"/>
  <c r="A69"/>
  <c r="C68"/>
  <c r="A68"/>
  <c r="C67"/>
  <c r="A67"/>
  <c r="C66"/>
  <c r="A66"/>
  <c r="C65"/>
  <c r="A65"/>
  <c r="C64"/>
  <c r="A64"/>
  <c r="C63"/>
  <c r="A63"/>
  <c r="C62"/>
  <c r="A62"/>
  <c r="C61"/>
  <c r="A61"/>
  <c r="C60"/>
  <c r="A60"/>
  <c r="C59"/>
  <c r="A59"/>
  <c r="C58"/>
  <c r="A58"/>
  <c r="C57"/>
  <c r="A57"/>
  <c r="C56"/>
  <c r="A56"/>
  <c r="C55"/>
  <c r="A55"/>
  <c r="C54"/>
  <c r="A54"/>
  <c r="C53"/>
  <c r="A53"/>
  <c r="C52"/>
  <c r="B52"/>
  <c r="A52"/>
  <c r="B49"/>
  <c r="A49"/>
</calcChain>
</file>

<file path=xl/sharedStrings.xml><?xml version="1.0" encoding="utf-8"?>
<sst xmlns="http://schemas.openxmlformats.org/spreadsheetml/2006/main" count="23" uniqueCount="19">
  <si>
    <t>Y</t>
  </si>
  <si>
    <t>X</t>
  </si>
  <si>
    <t>Linear Discriminant Analysis</t>
    <phoneticPr fontId="2" type="noConversion"/>
  </si>
  <si>
    <t>Dataset</t>
    <phoneticPr fontId="2" type="noConversion"/>
  </si>
  <si>
    <t>P(y=0)</t>
  </si>
  <si>
    <t>P(y=1)</t>
  </si>
  <si>
    <t>Probability</t>
    <phoneticPr fontId="2" type="noConversion"/>
  </si>
  <si>
    <t>X, Y=0</t>
    <phoneticPr fontId="2" type="noConversion"/>
  </si>
  <si>
    <t>mean</t>
    <phoneticPr fontId="2" type="noConversion"/>
  </si>
  <si>
    <t>x-mean^2</t>
    <phoneticPr fontId="2" type="noConversion"/>
  </si>
  <si>
    <t>X, Y=1</t>
    <phoneticPr fontId="2" type="noConversion"/>
  </si>
  <si>
    <t>Sum</t>
    <phoneticPr fontId="2" type="noConversion"/>
  </si>
  <si>
    <t>Variance</t>
    <phoneticPr fontId="2" type="noConversion"/>
  </si>
  <si>
    <t>Predictions</t>
    <phoneticPr fontId="2" type="noConversion"/>
  </si>
  <si>
    <t>Disc. Y=1</t>
    <phoneticPr fontId="2" type="noConversion"/>
  </si>
  <si>
    <t>Disc. Y=0</t>
    <phoneticPr fontId="2" type="noConversion"/>
  </si>
  <si>
    <t>Prediction</t>
    <phoneticPr fontId="2" type="noConversion"/>
  </si>
  <si>
    <t>Error</t>
    <phoneticPr fontId="2" type="noConversion"/>
  </si>
  <si>
    <t>Accuracy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</si>
</sst>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47625">
              <a:noFill/>
            </a:ln>
          </c:spPr>
          <c:yVal>
            <c:numRef>
              <c:f>Sheet2!$A$5:$A$24</c:f>
              <c:numCache>
                <c:formatCode>General</c:formatCode>
                <c:ptCount val="20"/>
                <c:pt idx="0">
                  <c:v>4.667797637</c:v>
                </c:pt>
                <c:pt idx="1">
                  <c:v>5.509198779</c:v>
                </c:pt>
                <c:pt idx="2">
                  <c:v>4.702791608</c:v>
                </c:pt>
                <c:pt idx="3">
                  <c:v>5.956706641</c:v>
                </c:pt>
                <c:pt idx="4">
                  <c:v>5.738622413</c:v>
                </c:pt>
                <c:pt idx="5">
                  <c:v>5.027283325</c:v>
                </c:pt>
                <c:pt idx="6">
                  <c:v>4.805434058</c:v>
                </c:pt>
                <c:pt idx="7">
                  <c:v>4.425689143</c:v>
                </c:pt>
                <c:pt idx="8">
                  <c:v>5.009368635</c:v>
                </c:pt>
                <c:pt idx="9">
                  <c:v>5.116718815</c:v>
                </c:pt>
                <c:pt idx="10">
                  <c:v>6.370917709</c:v>
                </c:pt>
                <c:pt idx="11">
                  <c:v>2.895041947</c:v>
                </c:pt>
                <c:pt idx="12">
                  <c:v>4.666842365</c:v>
                </c:pt>
                <c:pt idx="13">
                  <c:v>5.602154638</c:v>
                </c:pt>
                <c:pt idx="14">
                  <c:v>4.902797978</c:v>
                </c:pt>
                <c:pt idx="15">
                  <c:v>5.032652964</c:v>
                </c:pt>
                <c:pt idx="16">
                  <c:v>4.083972925</c:v>
                </c:pt>
                <c:pt idx="17">
                  <c:v>4.875524106</c:v>
                </c:pt>
                <c:pt idx="18">
                  <c:v>4.732801047</c:v>
                </c:pt>
                <c:pt idx="19">
                  <c:v>5.385993407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47625">
              <a:noFill/>
            </a:ln>
          </c:spPr>
          <c:yVal>
            <c:numRef>
              <c:f>Sheet2!$A$25:$A$45</c:f>
              <c:numCache>
                <c:formatCode>General</c:formatCode>
                <c:ptCount val="21"/>
                <c:pt idx="0">
                  <c:v>20.74393514</c:v>
                </c:pt>
                <c:pt idx="1">
                  <c:v>21.41752855</c:v>
                </c:pt>
                <c:pt idx="2">
                  <c:v>20.57924186</c:v>
                </c:pt>
                <c:pt idx="3">
                  <c:v>20.7386947</c:v>
                </c:pt>
                <c:pt idx="4">
                  <c:v>19.44605384</c:v>
                </c:pt>
                <c:pt idx="5">
                  <c:v>18.36360265</c:v>
                </c:pt>
                <c:pt idx="6">
                  <c:v>19.90363232</c:v>
                </c:pt>
                <c:pt idx="7">
                  <c:v>19.10870851</c:v>
                </c:pt>
                <c:pt idx="8">
                  <c:v>18.18787593</c:v>
                </c:pt>
                <c:pt idx="9">
                  <c:v>19.71767611</c:v>
                </c:pt>
                <c:pt idx="10">
                  <c:v>19.09629027</c:v>
                </c:pt>
                <c:pt idx="11">
                  <c:v>20.52741312</c:v>
                </c:pt>
                <c:pt idx="12">
                  <c:v>20.63205608</c:v>
                </c:pt>
                <c:pt idx="13">
                  <c:v>19.86218119</c:v>
                </c:pt>
                <c:pt idx="14">
                  <c:v>21.34670569</c:v>
                </c:pt>
                <c:pt idx="15">
                  <c:v>20.333906</c:v>
                </c:pt>
                <c:pt idx="16">
                  <c:v>21.02714855</c:v>
                </c:pt>
                <c:pt idx="17">
                  <c:v>18.27536089</c:v>
                </c:pt>
                <c:pt idx="18">
                  <c:v>21.77371156</c:v>
                </c:pt>
                <c:pt idx="19">
                  <c:v>20.65953546</c:v>
                </c:pt>
              </c:numCache>
            </c:numRef>
          </c:yVal>
        </c:ser>
        <c:axId val="608022680"/>
        <c:axId val="355533768"/>
      </c:scatterChart>
      <c:valAx>
        <c:axId val="608022680"/>
        <c:scaling>
          <c:orientation val="minMax"/>
        </c:scaling>
        <c:axPos val="b"/>
        <c:tickLblPos val="nextTo"/>
        <c:crossAx val="355533768"/>
        <c:crosses val="autoZero"/>
        <c:crossBetween val="midCat"/>
      </c:valAx>
      <c:valAx>
        <c:axId val="355533768"/>
        <c:scaling>
          <c:orientation val="minMax"/>
        </c:scaling>
        <c:axPos val="l"/>
        <c:majorGridlines/>
        <c:numFmt formatCode="General" sourceLinked="1"/>
        <c:tickLblPos val="nextTo"/>
        <c:crossAx val="608022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</xdr:row>
      <xdr:rowOff>0</xdr:rowOff>
    </xdr:from>
    <xdr:to>
      <xdr:col>7</xdr:col>
      <xdr:colOff>901700</xdr:colOff>
      <xdr:row>17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39"/>
  <sheetViews>
    <sheetView tabSelected="1" topLeftCell="A50" workbookViewId="0">
      <selection activeCell="F85" sqref="F85"/>
    </sheetView>
  </sheetViews>
  <sheetFormatPr baseColWidth="10" defaultRowHeight="13"/>
  <sheetData>
    <row r="1" spans="1:2">
      <c r="A1" s="1" t="s">
        <v>2</v>
      </c>
    </row>
    <row r="3" spans="1:2">
      <c r="A3" s="1" t="s">
        <v>3</v>
      </c>
    </row>
    <row r="4" spans="1:2">
      <c r="A4" s="1" t="s">
        <v>1</v>
      </c>
      <c r="B4" s="1" t="s">
        <v>0</v>
      </c>
    </row>
    <row r="5" spans="1:2">
      <c r="A5">
        <v>4.6677976369999996</v>
      </c>
      <c r="B5">
        <v>0</v>
      </c>
    </row>
    <row r="6" spans="1:2">
      <c r="A6">
        <v>5.5091987790000001</v>
      </c>
      <c r="B6">
        <v>0</v>
      </c>
    </row>
    <row r="7" spans="1:2">
      <c r="A7">
        <v>4.7027916080000001</v>
      </c>
      <c r="B7">
        <v>0</v>
      </c>
    </row>
    <row r="8" spans="1:2">
      <c r="A8">
        <v>5.9567066410000002</v>
      </c>
      <c r="B8">
        <v>0</v>
      </c>
    </row>
    <row r="9" spans="1:2">
      <c r="A9">
        <v>5.7386224129999999</v>
      </c>
      <c r="B9">
        <v>0</v>
      </c>
    </row>
    <row r="10" spans="1:2">
      <c r="A10">
        <v>5.027283325</v>
      </c>
      <c r="B10">
        <v>0</v>
      </c>
    </row>
    <row r="11" spans="1:2">
      <c r="A11">
        <v>4.8054340580000003</v>
      </c>
      <c r="B11">
        <v>0</v>
      </c>
    </row>
    <row r="12" spans="1:2">
      <c r="A12">
        <v>4.4256891429999996</v>
      </c>
      <c r="B12">
        <v>0</v>
      </c>
    </row>
    <row r="13" spans="1:2">
      <c r="A13">
        <v>5.0093686350000004</v>
      </c>
      <c r="B13">
        <v>0</v>
      </c>
    </row>
    <row r="14" spans="1:2">
      <c r="A14">
        <v>5.1167188149999996</v>
      </c>
      <c r="B14">
        <v>0</v>
      </c>
    </row>
    <row r="15" spans="1:2">
      <c r="A15">
        <v>6.3709177090000004</v>
      </c>
      <c r="B15">
        <v>0</v>
      </c>
    </row>
    <row r="16" spans="1:2">
      <c r="A16">
        <v>2.8950419470000002</v>
      </c>
      <c r="B16">
        <v>0</v>
      </c>
    </row>
    <row r="17" spans="1:2">
      <c r="A17">
        <v>4.6668423649999999</v>
      </c>
      <c r="B17">
        <v>0</v>
      </c>
    </row>
    <row r="18" spans="1:2">
      <c r="A18">
        <v>5.602154638</v>
      </c>
      <c r="B18">
        <v>0</v>
      </c>
    </row>
    <row r="19" spans="1:2">
      <c r="A19">
        <v>4.9027979779999997</v>
      </c>
      <c r="B19">
        <v>0</v>
      </c>
    </row>
    <row r="20" spans="1:2">
      <c r="A20">
        <v>5.0326529640000004</v>
      </c>
      <c r="B20">
        <v>0</v>
      </c>
    </row>
    <row r="21" spans="1:2">
      <c r="A21">
        <v>4.0839729250000003</v>
      </c>
      <c r="B21">
        <v>0</v>
      </c>
    </row>
    <row r="22" spans="1:2">
      <c r="A22">
        <v>4.8755241060000003</v>
      </c>
      <c r="B22">
        <v>0</v>
      </c>
    </row>
    <row r="23" spans="1:2">
      <c r="A23">
        <v>4.7328010469999997</v>
      </c>
      <c r="B23">
        <v>0</v>
      </c>
    </row>
    <row r="24" spans="1:2">
      <c r="A24">
        <v>5.385993407</v>
      </c>
      <c r="B24">
        <v>0</v>
      </c>
    </row>
    <row r="25" spans="1:2">
      <c r="A25">
        <v>20.743935140000001</v>
      </c>
      <c r="B25">
        <v>1</v>
      </c>
    </row>
    <row r="26" spans="1:2">
      <c r="A26">
        <v>21.41752855</v>
      </c>
      <c r="B26">
        <v>1</v>
      </c>
    </row>
    <row r="27" spans="1:2">
      <c r="A27">
        <v>20.57924186</v>
      </c>
      <c r="B27">
        <v>1</v>
      </c>
    </row>
    <row r="28" spans="1:2">
      <c r="A28">
        <v>20.7386947</v>
      </c>
      <c r="B28">
        <v>1</v>
      </c>
    </row>
    <row r="29" spans="1:2">
      <c r="A29">
        <v>19.446053840000001</v>
      </c>
      <c r="B29">
        <v>1</v>
      </c>
    </row>
    <row r="30" spans="1:2">
      <c r="A30">
        <v>18.363602650000001</v>
      </c>
      <c r="B30">
        <v>1</v>
      </c>
    </row>
    <row r="31" spans="1:2">
      <c r="A31">
        <v>19.90363232</v>
      </c>
      <c r="B31">
        <v>1</v>
      </c>
    </row>
    <row r="32" spans="1:2">
      <c r="A32">
        <v>19.10870851</v>
      </c>
      <c r="B32">
        <v>1</v>
      </c>
    </row>
    <row r="33" spans="1:2">
      <c r="A33">
        <v>18.187875930000001</v>
      </c>
      <c r="B33">
        <v>1</v>
      </c>
    </row>
    <row r="34" spans="1:2">
      <c r="A34">
        <v>19.717676109999999</v>
      </c>
      <c r="B34">
        <v>1</v>
      </c>
    </row>
    <row r="35" spans="1:2">
      <c r="A35">
        <v>19.096290270000001</v>
      </c>
      <c r="B35">
        <v>1</v>
      </c>
    </row>
    <row r="36" spans="1:2">
      <c r="A36">
        <v>20.527413119999999</v>
      </c>
      <c r="B36">
        <v>1</v>
      </c>
    </row>
    <row r="37" spans="1:2">
      <c r="A37">
        <v>20.632056080000002</v>
      </c>
      <c r="B37">
        <v>1</v>
      </c>
    </row>
    <row r="38" spans="1:2">
      <c r="A38">
        <v>19.862181190000001</v>
      </c>
      <c r="B38">
        <v>1</v>
      </c>
    </row>
    <row r="39" spans="1:2">
      <c r="A39">
        <v>21.34670569</v>
      </c>
      <c r="B39">
        <v>1</v>
      </c>
    </row>
    <row r="40" spans="1:2">
      <c r="A40">
        <v>20.333905999999999</v>
      </c>
      <c r="B40">
        <v>1</v>
      </c>
    </row>
    <row r="41" spans="1:2">
      <c r="A41">
        <v>21.02714855</v>
      </c>
      <c r="B41">
        <v>1</v>
      </c>
    </row>
    <row r="42" spans="1:2">
      <c r="A42">
        <v>18.275360890000002</v>
      </c>
      <c r="B42">
        <v>1</v>
      </c>
    </row>
    <row r="43" spans="1:2">
      <c r="A43">
        <v>21.773711559999999</v>
      </c>
      <c r="B43">
        <v>1</v>
      </c>
    </row>
    <row r="44" spans="1:2">
      <c r="A44">
        <v>20.659535460000001</v>
      </c>
      <c r="B44">
        <v>1</v>
      </c>
    </row>
    <row r="47" spans="1:2">
      <c r="A47" s="1" t="s">
        <v>6</v>
      </c>
    </row>
    <row r="48" spans="1:2">
      <c r="A48" s="1" t="s">
        <v>4</v>
      </c>
      <c r="B48" s="1" t="s">
        <v>5</v>
      </c>
    </row>
    <row r="49" spans="1:4">
      <c r="A49">
        <f>COUNT(B5:B24)/COUNT(B5:B44)</f>
        <v>0.5</v>
      </c>
      <c r="B49">
        <f>COUNT(B25:B44)/COUNT(B5:B44)</f>
        <v>0.5</v>
      </c>
    </row>
    <row r="51" spans="1:4">
      <c r="A51" s="1" t="s">
        <v>7</v>
      </c>
      <c r="B51" s="1" t="s">
        <v>8</v>
      </c>
      <c r="C51" s="1" t="s">
        <v>9</v>
      </c>
      <c r="D51" s="1" t="s">
        <v>11</v>
      </c>
    </row>
    <row r="52" spans="1:4">
      <c r="A52">
        <f>A5</f>
        <v>4.6677976369999996</v>
      </c>
      <c r="B52">
        <f>AVERAGE(A52:A71)</f>
        <v>4.9754155069999992</v>
      </c>
      <c r="C52">
        <f t="shared" ref="C52:C71" si="0">(A52-$B$52)^2</f>
        <v>9.4628753943336669E-2</v>
      </c>
    </row>
    <row r="53" spans="1:4">
      <c r="A53">
        <f t="shared" ref="A53:A70" si="1">A6</f>
        <v>5.5091987790000001</v>
      </c>
      <c r="C53">
        <f t="shared" si="0"/>
        <v>0.28492458146702693</v>
      </c>
    </row>
    <row r="54" spans="1:4">
      <c r="A54">
        <f t="shared" si="1"/>
        <v>4.7027916080000001</v>
      </c>
      <c r="C54">
        <f t="shared" si="0"/>
        <v>7.4323790305961743E-2</v>
      </c>
    </row>
    <row r="55" spans="1:4">
      <c r="A55">
        <f t="shared" si="1"/>
        <v>5.9567066410000002</v>
      </c>
      <c r="C55">
        <f t="shared" si="0"/>
        <v>0.96293228966700795</v>
      </c>
    </row>
    <row r="56" spans="1:4">
      <c r="A56">
        <f t="shared" si="1"/>
        <v>5.7386224129999999</v>
      </c>
      <c r="C56">
        <f t="shared" si="0"/>
        <v>0.58248478136609383</v>
      </c>
    </row>
    <row r="57" spans="1:4">
      <c r="A57">
        <f t="shared" si="1"/>
        <v>5.027283325</v>
      </c>
      <c r="C57">
        <f t="shared" si="0"/>
        <v>2.6902705440812E-3</v>
      </c>
    </row>
    <row r="58" spans="1:4">
      <c r="A58">
        <f t="shared" si="1"/>
        <v>4.8054340580000003</v>
      </c>
      <c r="C58">
        <f t="shared" si="0"/>
        <v>2.8893693004139225E-2</v>
      </c>
    </row>
    <row r="59" spans="1:4">
      <c r="A59">
        <f t="shared" si="1"/>
        <v>4.4256891429999996</v>
      </c>
      <c r="C59">
        <f t="shared" si="0"/>
        <v>0.30219907527666007</v>
      </c>
    </row>
    <row r="60" spans="1:4">
      <c r="A60">
        <f t="shared" si="1"/>
        <v>5.0093686350000004</v>
      </c>
      <c r="C60">
        <f t="shared" si="0"/>
        <v>1.1528149009844631E-3</v>
      </c>
    </row>
    <row r="61" spans="1:4">
      <c r="A61">
        <f t="shared" si="1"/>
        <v>5.1167188149999996</v>
      </c>
      <c r="C61">
        <f t="shared" si="0"/>
        <v>1.9966624851742963E-2</v>
      </c>
    </row>
    <row r="62" spans="1:4">
      <c r="A62">
        <f t="shared" si="1"/>
        <v>6.3709177090000004</v>
      </c>
      <c r="C62">
        <f t="shared" si="0"/>
        <v>1.9474263957868521</v>
      </c>
    </row>
    <row r="63" spans="1:4">
      <c r="A63">
        <f t="shared" si="1"/>
        <v>2.8950419470000002</v>
      </c>
      <c r="C63">
        <f t="shared" si="0"/>
        <v>4.3279541491470699</v>
      </c>
    </row>
    <row r="64" spans="1:4">
      <c r="A64">
        <f t="shared" si="1"/>
        <v>4.6668423649999999</v>
      </c>
      <c r="C64">
        <f t="shared" si="0"/>
        <v>9.5217383963751734E-2</v>
      </c>
    </row>
    <row r="65" spans="1:4">
      <c r="A65">
        <f t="shared" si="1"/>
        <v>5.602154638</v>
      </c>
      <c r="C65">
        <f t="shared" si="0"/>
        <v>0.39280193832663612</v>
      </c>
    </row>
    <row r="66" spans="1:4">
      <c r="A66">
        <f t="shared" si="1"/>
        <v>4.9027979779999997</v>
      </c>
      <c r="C66">
        <f t="shared" si="0"/>
        <v>5.2733055180657707E-3</v>
      </c>
    </row>
    <row r="67" spans="1:4">
      <c r="A67">
        <f t="shared" si="1"/>
        <v>5.0326529640000004</v>
      </c>
      <c r="C67">
        <f t="shared" si="0"/>
        <v>3.2761264838269814E-3</v>
      </c>
    </row>
    <row r="68" spans="1:4">
      <c r="A68">
        <f t="shared" si="1"/>
        <v>4.0839729250000003</v>
      </c>
      <c r="C68">
        <f t="shared" si="0"/>
        <v>0.79466987700282476</v>
      </c>
    </row>
    <row r="69" spans="1:4">
      <c r="A69">
        <f t="shared" si="1"/>
        <v>4.8755241060000003</v>
      </c>
      <c r="C69">
        <f t="shared" si="0"/>
        <v>9.9782919937425885E-3</v>
      </c>
    </row>
    <row r="70" spans="1:4">
      <c r="A70">
        <f t="shared" si="1"/>
        <v>4.7328010469999997</v>
      </c>
      <c r="C70">
        <f t="shared" si="0"/>
        <v>5.886177620109137E-2</v>
      </c>
    </row>
    <row r="71" spans="1:4">
      <c r="A71">
        <f>A24</f>
        <v>5.385993407</v>
      </c>
      <c r="C71">
        <f t="shared" si="0"/>
        <v>0.16857421196841058</v>
      </c>
      <c r="D71">
        <f>SUM(C52:C71)</f>
        <v>10.158230131719305</v>
      </c>
    </row>
    <row r="73" spans="1:4">
      <c r="A73" s="1" t="s">
        <v>10</v>
      </c>
      <c r="B73" s="1" t="s">
        <v>8</v>
      </c>
      <c r="C73" s="1" t="s">
        <v>9</v>
      </c>
    </row>
    <row r="74" spans="1:4">
      <c r="A74">
        <f>A25</f>
        <v>20.743935140000001</v>
      </c>
      <c r="B74">
        <f>AVERAGE(A74:A93)</f>
        <v>20.087062921000001</v>
      </c>
      <c r="C74">
        <f>(A74-$B$74)^2</f>
        <v>0.43148111209398432</v>
      </c>
    </row>
    <row r="75" spans="1:4">
      <c r="A75">
        <f t="shared" ref="A75:A93" si="2">A26</f>
        <v>21.41752855</v>
      </c>
      <c r="C75">
        <f t="shared" ref="C75:C93" si="3">(A75-$B$74)^2</f>
        <v>1.7701387899503629</v>
      </c>
    </row>
    <row r="76" spans="1:4">
      <c r="A76">
        <f t="shared" si="2"/>
        <v>20.57924186</v>
      </c>
      <c r="C76">
        <f t="shared" si="3"/>
        <v>0.24224010799516441</v>
      </c>
    </row>
    <row r="77" spans="1:4">
      <c r="A77">
        <f t="shared" si="2"/>
        <v>20.7386947</v>
      </c>
      <c r="C77">
        <f t="shared" si="3"/>
        <v>0.4246239754027033</v>
      </c>
    </row>
    <row r="78" spans="1:4">
      <c r="A78">
        <f t="shared" si="2"/>
        <v>19.446053840000001</v>
      </c>
      <c r="C78">
        <f t="shared" si="3"/>
        <v>0.41089264192446456</v>
      </c>
    </row>
    <row r="79" spans="1:4">
      <c r="A79">
        <f t="shared" si="2"/>
        <v>18.363602650000001</v>
      </c>
      <c r="C79">
        <f t="shared" si="3"/>
        <v>2.970315305715395</v>
      </c>
    </row>
    <row r="80" spans="1:4">
      <c r="A80">
        <f t="shared" si="2"/>
        <v>19.90363232</v>
      </c>
      <c r="C80">
        <f t="shared" si="3"/>
        <v>3.3646785383221682E-2</v>
      </c>
    </row>
    <row r="81" spans="1:4">
      <c r="A81">
        <f t="shared" si="2"/>
        <v>19.10870851</v>
      </c>
      <c r="C81">
        <f t="shared" si="3"/>
        <v>0.95717735352315991</v>
      </c>
    </row>
    <row r="82" spans="1:4">
      <c r="A82">
        <f t="shared" si="2"/>
        <v>18.187875930000001</v>
      </c>
      <c r="C82">
        <f t="shared" si="3"/>
        <v>3.6069112267836361</v>
      </c>
    </row>
    <row r="83" spans="1:4">
      <c r="A83">
        <f t="shared" si="2"/>
        <v>19.717676109999999</v>
      </c>
      <c r="C83">
        <f t="shared" si="3"/>
        <v>0.13644661614075107</v>
      </c>
    </row>
    <row r="84" spans="1:4">
      <c r="A84">
        <f t="shared" si="2"/>
        <v>19.096290270000001</v>
      </c>
      <c r="C84">
        <f t="shared" si="3"/>
        <v>0.9816304459695685</v>
      </c>
    </row>
    <row r="85" spans="1:4">
      <c r="A85">
        <f t="shared" si="2"/>
        <v>20.527413119999999</v>
      </c>
      <c r="C85">
        <f t="shared" si="3"/>
        <v>0.19390829775933729</v>
      </c>
    </row>
    <row r="86" spans="1:4">
      <c r="A86">
        <f t="shared" si="2"/>
        <v>20.632056080000002</v>
      </c>
      <c r="C86">
        <f t="shared" si="3"/>
        <v>0.29701754335679992</v>
      </c>
    </row>
    <row r="87" spans="1:4">
      <c r="A87">
        <f t="shared" si="2"/>
        <v>19.862181190000001</v>
      </c>
      <c r="C87">
        <f t="shared" si="3"/>
        <v>5.0571792937556349E-2</v>
      </c>
    </row>
    <row r="88" spans="1:4">
      <c r="A88">
        <f t="shared" si="2"/>
        <v>21.34670569</v>
      </c>
      <c r="C88">
        <f t="shared" si="3"/>
        <v>1.5866999054939852</v>
      </c>
    </row>
    <row r="89" spans="1:4">
      <c r="A89">
        <f t="shared" si="2"/>
        <v>20.333905999999999</v>
      </c>
      <c r="C89">
        <f t="shared" si="3"/>
        <v>6.0931505650199155E-2</v>
      </c>
    </row>
    <row r="90" spans="1:4">
      <c r="A90">
        <f t="shared" si="2"/>
        <v>21.02714855</v>
      </c>
      <c r="C90">
        <f t="shared" si="3"/>
        <v>0.88376098985232299</v>
      </c>
    </row>
    <row r="91" spans="1:4">
      <c r="A91">
        <f t="shared" si="2"/>
        <v>18.275360890000002</v>
      </c>
      <c r="C91">
        <f t="shared" si="3"/>
        <v>3.2822642491295229</v>
      </c>
    </row>
    <row r="92" spans="1:4">
      <c r="A92">
        <f t="shared" si="2"/>
        <v>21.773711559999999</v>
      </c>
      <c r="C92">
        <f t="shared" si="3"/>
        <v>2.8447836314405448</v>
      </c>
    </row>
    <row r="93" spans="1:4">
      <c r="A93">
        <f t="shared" si="2"/>
        <v>20.659535460000001</v>
      </c>
      <c r="C93">
        <f t="shared" si="3"/>
        <v>0.32772480790910608</v>
      </c>
      <c r="D93">
        <f>SUM(C74:C93)</f>
        <v>21.493167084411787</v>
      </c>
    </row>
    <row r="95" spans="1:4">
      <c r="A95" s="1" t="s">
        <v>12</v>
      </c>
    </row>
    <row r="96" spans="1:4">
      <c r="A96">
        <f>(1/(COUNT(A5:A44)-2)) * (D71+D93)</f>
        <v>0.83293150568766039</v>
      </c>
    </row>
    <row r="98" spans="1:7">
      <c r="A98" s="1" t="s">
        <v>13</v>
      </c>
    </row>
    <row r="99" spans="1:7">
      <c r="A99" s="1" t="s">
        <v>1</v>
      </c>
      <c r="B99" s="1" t="s">
        <v>15</v>
      </c>
      <c r="C99" s="1" t="s">
        <v>14</v>
      </c>
      <c r="D99" s="1" t="s">
        <v>16</v>
      </c>
      <c r="E99" s="1" t="s">
        <v>0</v>
      </c>
      <c r="F99" s="1" t="s">
        <v>17</v>
      </c>
      <c r="G99" s="1" t="s">
        <v>18</v>
      </c>
    </row>
    <row r="100" spans="1:7">
      <c r="A100">
        <v>4.6677976369999996</v>
      </c>
      <c r="B100">
        <f>A100*($B$52/$A$96)-($B$52^2/(2*$A$96))+LN($A$49)</f>
        <v>12.329355797118469</v>
      </c>
      <c r="C100">
        <f>A100*($B$74/$A$96)-($B$74^2/(2*$A$96))+LN($B$49)</f>
        <v>-130.33490382181333</v>
      </c>
      <c r="D100">
        <f>IF(B100&gt;C100,0,1)</f>
        <v>0</v>
      </c>
      <c r="E100">
        <v>0</v>
      </c>
      <c r="F100">
        <f>IF(D100=E100,0,1)</f>
        <v>0</v>
      </c>
    </row>
    <row r="101" spans="1:7">
      <c r="A101">
        <v>5.5091987790000001</v>
      </c>
      <c r="B101">
        <f t="shared" ref="B101:B139" si="4">A101*($B$52/$A$96)-($B$52^2/(2*$A$96))+LN($A$49)</f>
        <v>17.35536365121942</v>
      </c>
      <c r="C101">
        <f t="shared" ref="C101:C139" si="5">A101*($B$74/$A$96)-($B$74^2/(2*$A$96))+LN($B$49)</f>
        <v>-110.04358626959547</v>
      </c>
      <c r="D101">
        <f t="shared" ref="D101:D139" si="6">IF(B101&gt;C101,0,1)</f>
        <v>0</v>
      </c>
      <c r="E101">
        <v>0</v>
      </c>
      <c r="F101">
        <f t="shared" ref="F101:F139" si="7">IF(D101=E101,0,1)</f>
        <v>0</v>
      </c>
    </row>
    <row r="102" spans="1:7">
      <c r="A102">
        <v>4.7027916080000001</v>
      </c>
      <c r="B102">
        <f t="shared" si="4"/>
        <v>12.538388046200184</v>
      </c>
      <c r="C102">
        <f t="shared" si="5"/>
        <v>-129.49098557339465</v>
      </c>
      <c r="D102">
        <f t="shared" si="6"/>
        <v>0</v>
      </c>
      <c r="E102">
        <v>0</v>
      </c>
      <c r="F102">
        <f t="shared" si="7"/>
        <v>0</v>
      </c>
    </row>
    <row r="103" spans="1:7">
      <c r="A103">
        <v>5.9567066410000002</v>
      </c>
      <c r="B103">
        <f t="shared" si="4"/>
        <v>20.028497685525167</v>
      </c>
      <c r="C103">
        <f t="shared" si="5"/>
        <v>-99.251440072394246</v>
      </c>
      <c r="D103">
        <f t="shared" si="6"/>
        <v>0</v>
      </c>
      <c r="E103">
        <v>0</v>
      </c>
      <c r="F103">
        <f t="shared" si="7"/>
        <v>0</v>
      </c>
    </row>
    <row r="104" spans="1:7">
      <c r="A104">
        <v>5.7386224129999999</v>
      </c>
      <c r="B104">
        <f t="shared" si="4"/>
        <v>18.725797952817246</v>
      </c>
      <c r="C104">
        <f t="shared" si="5"/>
        <v>-104.51078202308329</v>
      </c>
      <c r="D104">
        <f t="shared" si="6"/>
        <v>0</v>
      </c>
      <c r="E104">
        <v>0</v>
      </c>
      <c r="F104">
        <f t="shared" si="7"/>
        <v>0</v>
      </c>
    </row>
    <row r="105" spans="1:7">
      <c r="A105">
        <v>5.027283325</v>
      </c>
      <c r="B105">
        <f t="shared" si="4"/>
        <v>14.476700031796112</v>
      </c>
      <c r="C105">
        <f t="shared" si="5"/>
        <v>-121.66550953819407</v>
      </c>
      <c r="D105">
        <f t="shared" si="6"/>
        <v>0</v>
      </c>
      <c r="E105">
        <v>0</v>
      </c>
      <c r="F105">
        <f t="shared" si="7"/>
        <v>0</v>
      </c>
    </row>
    <row r="106" spans="1:7">
      <c r="A106">
        <v>4.8054340580000003</v>
      </c>
      <c r="B106">
        <f t="shared" si="4"/>
        <v>13.151510294451382</v>
      </c>
      <c r="C106">
        <f t="shared" si="5"/>
        <v>-127.01564956144561</v>
      </c>
      <c r="D106">
        <f t="shared" si="6"/>
        <v>0</v>
      </c>
      <c r="E106">
        <v>0</v>
      </c>
      <c r="F106">
        <f t="shared" si="7"/>
        <v>0</v>
      </c>
    </row>
    <row r="107" spans="1:7">
      <c r="A107">
        <v>4.4256891429999996</v>
      </c>
      <c r="B107">
        <f t="shared" si="4"/>
        <v>10.883150020054581</v>
      </c>
      <c r="C107">
        <f t="shared" si="5"/>
        <v>-136.17361747290943</v>
      </c>
      <c r="D107">
        <f t="shared" si="6"/>
        <v>0</v>
      </c>
      <c r="E107">
        <v>0</v>
      </c>
      <c r="F107">
        <f t="shared" si="7"/>
        <v>0</v>
      </c>
    </row>
    <row r="108" spans="1:7">
      <c r="A108">
        <v>5.0093686350000004</v>
      </c>
      <c r="B108">
        <f t="shared" si="4"/>
        <v>14.369688799995595</v>
      </c>
      <c r="C108">
        <f t="shared" si="5"/>
        <v>-122.0975420676193</v>
      </c>
      <c r="D108">
        <f t="shared" si="6"/>
        <v>0</v>
      </c>
      <c r="E108">
        <v>0</v>
      </c>
      <c r="F108">
        <f t="shared" si="7"/>
        <v>0</v>
      </c>
    </row>
    <row r="109" spans="1:7">
      <c r="A109">
        <v>5.1167188149999996</v>
      </c>
      <c r="B109">
        <f t="shared" si="4"/>
        <v>15.010932103441393</v>
      </c>
      <c r="C109">
        <f t="shared" si="5"/>
        <v>-119.50867394879313</v>
      </c>
      <c r="D109">
        <f t="shared" si="6"/>
        <v>0</v>
      </c>
      <c r="E109">
        <v>0</v>
      </c>
      <c r="F109">
        <f t="shared" si="7"/>
        <v>0</v>
      </c>
    </row>
    <row r="110" spans="1:7">
      <c r="A110">
        <v>6.3709177090000004</v>
      </c>
      <c r="B110">
        <f t="shared" si="4"/>
        <v>22.502737352083102</v>
      </c>
      <c r="C110">
        <f t="shared" si="5"/>
        <v>-89.262282826359382</v>
      </c>
      <c r="D110">
        <f t="shared" si="6"/>
        <v>0</v>
      </c>
      <c r="E110">
        <v>0</v>
      </c>
      <c r="F110">
        <f t="shared" si="7"/>
        <v>0</v>
      </c>
    </row>
    <row r="111" spans="1:7">
      <c r="A111">
        <v>2.8950419470000002</v>
      </c>
      <c r="B111">
        <f t="shared" si="4"/>
        <v>1.7400143087488953</v>
      </c>
      <c r="C111">
        <f t="shared" si="5"/>
        <v>-173.08686463183449</v>
      </c>
      <c r="D111">
        <f t="shared" si="6"/>
        <v>0</v>
      </c>
      <c r="E111">
        <v>0</v>
      </c>
      <c r="F111">
        <f t="shared" si="7"/>
        <v>0</v>
      </c>
    </row>
    <row r="112" spans="1:7">
      <c r="A112">
        <v>4.6668423649999999</v>
      </c>
      <c r="B112">
        <f t="shared" si="4"/>
        <v>12.323649595480342</v>
      </c>
      <c r="C112">
        <f t="shared" si="5"/>
        <v>-130.35794126083397</v>
      </c>
      <c r="D112">
        <f t="shared" si="6"/>
        <v>0</v>
      </c>
      <c r="E112">
        <v>0</v>
      </c>
      <c r="F112">
        <f t="shared" si="7"/>
        <v>0</v>
      </c>
    </row>
    <row r="113" spans="1:6">
      <c r="A113">
        <v>5.602154638</v>
      </c>
      <c r="B113">
        <f t="shared" si="4"/>
        <v>17.910624220878475</v>
      </c>
      <c r="C113">
        <f t="shared" si="5"/>
        <v>-107.80185309482854</v>
      </c>
      <c r="D113">
        <f t="shared" si="6"/>
        <v>0</v>
      </c>
      <c r="E113">
        <v>0</v>
      </c>
      <c r="F113">
        <f t="shared" si="7"/>
        <v>0</v>
      </c>
    </row>
    <row r="114" spans="1:6">
      <c r="A114">
        <v>4.9027979779999997</v>
      </c>
      <c r="B114">
        <f t="shared" si="4"/>
        <v>13.73310188281418</v>
      </c>
      <c r="C114">
        <f t="shared" si="5"/>
        <v>-124.66761112860888</v>
      </c>
      <c r="D114">
        <f t="shared" si="6"/>
        <v>0</v>
      </c>
      <c r="E114">
        <v>0</v>
      </c>
      <c r="F114">
        <f t="shared" si="7"/>
        <v>0</v>
      </c>
    </row>
    <row r="115" spans="1:6">
      <c r="A115">
        <v>5.0326529640000004</v>
      </c>
      <c r="B115">
        <f t="shared" si="4"/>
        <v>14.508774920265529</v>
      </c>
      <c r="C115">
        <f t="shared" si="5"/>
        <v>-121.53601476495096</v>
      </c>
      <c r="D115">
        <f t="shared" si="6"/>
        <v>0</v>
      </c>
      <c r="E115">
        <v>0</v>
      </c>
      <c r="F115">
        <f t="shared" si="7"/>
        <v>0</v>
      </c>
    </row>
    <row r="116" spans="1:6">
      <c r="A116">
        <v>4.0839729250000003</v>
      </c>
      <c r="B116">
        <f t="shared" si="4"/>
        <v>8.841949563089111</v>
      </c>
      <c r="C116">
        <f t="shared" si="5"/>
        <v>-144.4144813677446</v>
      </c>
      <c r="D116">
        <f t="shared" si="6"/>
        <v>0</v>
      </c>
      <c r="E116">
        <v>0</v>
      </c>
      <c r="F116">
        <f t="shared" si="7"/>
        <v>0</v>
      </c>
    </row>
    <row r="117" spans="1:6">
      <c r="A117">
        <v>4.8755241060000003</v>
      </c>
      <c r="B117">
        <f t="shared" si="4"/>
        <v>13.570184710443927</v>
      </c>
      <c r="C117">
        <f t="shared" si="5"/>
        <v>-125.3253506656804</v>
      </c>
      <c r="D117">
        <f t="shared" si="6"/>
        <v>0</v>
      </c>
      <c r="E117">
        <v>0</v>
      </c>
      <c r="F117">
        <f t="shared" si="7"/>
        <v>0</v>
      </c>
    </row>
    <row r="118" spans="1:6">
      <c r="A118">
        <v>4.7328010469999997</v>
      </c>
      <c r="B118">
        <f t="shared" si="4"/>
        <v>12.717645796852443</v>
      </c>
      <c r="C118">
        <f t="shared" si="5"/>
        <v>-128.76727481770746</v>
      </c>
      <c r="D118">
        <f t="shared" si="6"/>
        <v>0</v>
      </c>
      <c r="E118">
        <v>0</v>
      </c>
      <c r="F118">
        <f t="shared" si="7"/>
        <v>0</v>
      </c>
    </row>
    <row r="119" spans="1:6">
      <c r="A119">
        <v>5.385993407</v>
      </c>
      <c r="B119">
        <f t="shared" si="4"/>
        <v>16.619411277934631</v>
      </c>
      <c r="C119">
        <f t="shared" si="5"/>
        <v>-113.01481984963158</v>
      </c>
      <c r="D119">
        <f t="shared" si="6"/>
        <v>0</v>
      </c>
      <c r="E119">
        <v>0</v>
      </c>
      <c r="F119">
        <f t="shared" si="7"/>
        <v>0</v>
      </c>
    </row>
    <row r="120" spans="1:6">
      <c r="A120">
        <v>20.743935140000001</v>
      </c>
      <c r="B120">
        <f t="shared" si="4"/>
        <v>108.35821684861058</v>
      </c>
      <c r="C120">
        <f t="shared" si="5"/>
        <v>257.3589021446295</v>
      </c>
      <c r="D120">
        <f t="shared" si="6"/>
        <v>1</v>
      </c>
      <c r="E120">
        <v>1</v>
      </c>
      <c r="F120">
        <f t="shared" si="7"/>
        <v>0</v>
      </c>
    </row>
    <row r="121" spans="1:6">
      <c r="A121">
        <v>21.41752855</v>
      </c>
      <c r="B121">
        <f t="shared" si="4"/>
        <v>112.38184553193204</v>
      </c>
      <c r="C121">
        <f t="shared" si="5"/>
        <v>273.60335095878526</v>
      </c>
      <c r="D121">
        <f t="shared" si="6"/>
        <v>1</v>
      </c>
      <c r="E121">
        <v>1</v>
      </c>
      <c r="F121">
        <f t="shared" si="7"/>
        <v>0</v>
      </c>
    </row>
    <row r="122" spans="1:6">
      <c r="A122">
        <v>20.57924186</v>
      </c>
      <c r="B122">
        <f t="shared" si="4"/>
        <v>107.37444147978935</v>
      </c>
      <c r="C122">
        <f t="shared" si="5"/>
        <v>253.38714185529494</v>
      </c>
      <c r="D122">
        <f t="shared" si="6"/>
        <v>1</v>
      </c>
      <c r="E122">
        <v>1</v>
      </c>
      <c r="F122">
        <f t="shared" si="7"/>
        <v>0</v>
      </c>
    </row>
    <row r="123" spans="1:6">
      <c r="A123">
        <v>20.7386947</v>
      </c>
      <c r="B123">
        <f t="shared" si="4"/>
        <v>108.32691371472566</v>
      </c>
      <c r="C123">
        <f t="shared" si="5"/>
        <v>257.23252314792336</v>
      </c>
      <c r="D123">
        <f t="shared" si="6"/>
        <v>1</v>
      </c>
      <c r="E123">
        <v>1</v>
      </c>
      <c r="F123">
        <f t="shared" si="7"/>
        <v>0</v>
      </c>
    </row>
    <row r="124" spans="1:6">
      <c r="A124">
        <v>19.446053840000001</v>
      </c>
      <c r="B124">
        <f t="shared" si="4"/>
        <v>100.60548003631523</v>
      </c>
      <c r="C124">
        <f t="shared" si="5"/>
        <v>226.05906157062503</v>
      </c>
      <c r="D124">
        <f t="shared" si="6"/>
        <v>1</v>
      </c>
      <c r="E124">
        <v>1</v>
      </c>
      <c r="F124">
        <f t="shared" si="7"/>
        <v>0</v>
      </c>
    </row>
    <row r="125" spans="1:6">
      <c r="A125">
        <v>18.363602650000001</v>
      </c>
      <c r="B125">
        <f t="shared" si="4"/>
        <v>94.13958890418634</v>
      </c>
      <c r="C125">
        <f t="shared" si="5"/>
        <v>199.95455596125885</v>
      </c>
      <c r="D125">
        <f t="shared" si="6"/>
        <v>1</v>
      </c>
      <c r="E125">
        <v>1</v>
      </c>
      <c r="F125">
        <f t="shared" si="7"/>
        <v>0</v>
      </c>
    </row>
    <row r="126" spans="1:6">
      <c r="A126">
        <v>19.90363232</v>
      </c>
      <c r="B126">
        <f t="shared" si="4"/>
        <v>103.33876968800382</v>
      </c>
      <c r="C126">
        <f t="shared" si="5"/>
        <v>237.09407184012753</v>
      </c>
      <c r="D126">
        <f t="shared" si="6"/>
        <v>1</v>
      </c>
      <c r="E126">
        <v>1</v>
      </c>
      <c r="F126">
        <f t="shared" si="7"/>
        <v>0</v>
      </c>
    </row>
    <row r="127" spans="1:6">
      <c r="A127">
        <v>19.10870851</v>
      </c>
      <c r="B127">
        <f t="shared" si="4"/>
        <v>98.59038854963849</v>
      </c>
      <c r="C127">
        <f t="shared" si="5"/>
        <v>217.9236064659209</v>
      </c>
      <c r="D127">
        <f t="shared" si="6"/>
        <v>1</v>
      </c>
      <c r="E127">
        <v>1</v>
      </c>
      <c r="F127">
        <f t="shared" si="7"/>
        <v>0</v>
      </c>
    </row>
    <row r="128" spans="1:6">
      <c r="A128">
        <v>18.187875930000001</v>
      </c>
      <c r="B128">
        <f t="shared" si="4"/>
        <v>93.089906617333213</v>
      </c>
      <c r="C128">
        <f t="shared" si="5"/>
        <v>195.71671208401619</v>
      </c>
      <c r="D128">
        <f t="shared" si="6"/>
        <v>1</v>
      </c>
      <c r="E128">
        <v>1</v>
      </c>
      <c r="F128">
        <f t="shared" si="7"/>
        <v>0</v>
      </c>
    </row>
    <row r="129" spans="1:7">
      <c r="A129">
        <v>19.717676109999999</v>
      </c>
      <c r="B129">
        <f t="shared" si="4"/>
        <v>102.22798278111031</v>
      </c>
      <c r="C129">
        <f t="shared" si="5"/>
        <v>232.60953251688886</v>
      </c>
      <c r="D129">
        <f t="shared" si="6"/>
        <v>1</v>
      </c>
      <c r="E129">
        <v>1</v>
      </c>
      <c r="F129">
        <f t="shared" si="7"/>
        <v>0</v>
      </c>
    </row>
    <row r="130" spans="1:7">
      <c r="A130">
        <v>19.096290270000001</v>
      </c>
      <c r="B130">
        <f t="shared" si="4"/>
        <v>98.516209696463008</v>
      </c>
      <c r="C130">
        <f t="shared" si="5"/>
        <v>217.62412689701915</v>
      </c>
      <c r="D130">
        <f t="shared" si="6"/>
        <v>1</v>
      </c>
      <c r="E130">
        <v>1</v>
      </c>
      <c r="F130">
        <f t="shared" si="7"/>
        <v>0</v>
      </c>
    </row>
    <row r="131" spans="1:7">
      <c r="A131">
        <v>20.527413119999999</v>
      </c>
      <c r="B131">
        <f t="shared" si="4"/>
        <v>107.0648487762556</v>
      </c>
      <c r="C131">
        <f t="shared" si="5"/>
        <v>252.13723456473485</v>
      </c>
      <c r="D131">
        <f t="shared" si="6"/>
        <v>1</v>
      </c>
      <c r="E131">
        <v>1</v>
      </c>
      <c r="F131">
        <f t="shared" si="7"/>
        <v>0</v>
      </c>
    </row>
    <row r="132" spans="1:7">
      <c r="A132">
        <v>20.632056080000002</v>
      </c>
      <c r="B132">
        <f t="shared" si="4"/>
        <v>107.68992082879197</v>
      </c>
      <c r="C132">
        <f t="shared" si="5"/>
        <v>254.66081508414908</v>
      </c>
      <c r="D132">
        <f t="shared" si="6"/>
        <v>1</v>
      </c>
      <c r="E132">
        <v>1</v>
      </c>
      <c r="F132">
        <f t="shared" si="7"/>
        <v>0</v>
      </c>
    </row>
    <row r="133" spans="1:7">
      <c r="A133">
        <v>19.862181190000001</v>
      </c>
      <c r="B133">
        <f t="shared" si="4"/>
        <v>103.09116638139771</v>
      </c>
      <c r="C133">
        <f t="shared" si="5"/>
        <v>236.09443207290667</v>
      </c>
      <c r="D133">
        <f t="shared" si="6"/>
        <v>1</v>
      </c>
      <c r="E133">
        <v>1</v>
      </c>
      <c r="F133">
        <f t="shared" si="7"/>
        <v>0</v>
      </c>
    </row>
    <row r="134" spans="1:7">
      <c r="A134">
        <v>21.34670569</v>
      </c>
      <c r="B134">
        <f t="shared" si="4"/>
        <v>111.95879375217835</v>
      </c>
      <c r="C134">
        <f t="shared" si="5"/>
        <v>271.89537949252332</v>
      </c>
      <c r="D134">
        <f t="shared" si="6"/>
        <v>1</v>
      </c>
      <c r="E134">
        <v>1</v>
      </c>
      <c r="F134">
        <f t="shared" si="7"/>
        <v>0</v>
      </c>
    </row>
    <row r="135" spans="1:7">
      <c r="A135">
        <v>20.333905999999999</v>
      </c>
      <c r="B135">
        <f t="shared" si="4"/>
        <v>105.90895742265859</v>
      </c>
      <c r="C135">
        <f t="shared" si="5"/>
        <v>247.47059670969008</v>
      </c>
      <c r="D135">
        <f t="shared" si="6"/>
        <v>1</v>
      </c>
      <c r="E135">
        <v>1</v>
      </c>
      <c r="F135">
        <f t="shared" si="7"/>
        <v>0</v>
      </c>
    </row>
    <row r="136" spans="1:7">
      <c r="A136">
        <v>21.02714855</v>
      </c>
      <c r="B136">
        <f t="shared" si="4"/>
        <v>110.04995786486737</v>
      </c>
      <c r="C136">
        <f t="shared" si="5"/>
        <v>264.18890623007252</v>
      </c>
      <c r="D136">
        <f t="shared" si="6"/>
        <v>1</v>
      </c>
      <c r="E136">
        <v>1</v>
      </c>
      <c r="F136">
        <f t="shared" si="7"/>
        <v>0</v>
      </c>
    </row>
    <row r="137" spans="1:7">
      <c r="A137">
        <v>18.275360890000002</v>
      </c>
      <c r="B137">
        <f t="shared" si="4"/>
        <v>93.612487434172309</v>
      </c>
      <c r="C137">
        <f t="shared" si="5"/>
        <v>197.82650848883628</v>
      </c>
      <c r="D137">
        <f t="shared" si="6"/>
        <v>1</v>
      </c>
      <c r="E137">
        <v>1</v>
      </c>
      <c r="F137">
        <f t="shared" si="7"/>
        <v>0</v>
      </c>
    </row>
    <row r="138" spans="1:7">
      <c r="A138">
        <v>21.773711559999999</v>
      </c>
      <c r="B138">
        <f t="shared" si="4"/>
        <v>114.50946161942876</v>
      </c>
      <c r="C138">
        <f t="shared" si="5"/>
        <v>282.19309751586178</v>
      </c>
      <c r="D138">
        <f t="shared" si="6"/>
        <v>1</v>
      </c>
      <c r="E138">
        <v>1</v>
      </c>
      <c r="F138">
        <f t="shared" si="7"/>
        <v>0</v>
      </c>
    </row>
    <row r="139" spans="1:7">
      <c r="A139">
        <v>20.659535460000001</v>
      </c>
      <c r="B139">
        <f t="shared" si="4"/>
        <v>107.85406557831956</v>
      </c>
      <c r="C139">
        <f t="shared" si="5"/>
        <v>255.32351067354733</v>
      </c>
      <c r="D139">
        <f t="shared" si="6"/>
        <v>1</v>
      </c>
      <c r="E139">
        <v>1</v>
      </c>
      <c r="F139">
        <f t="shared" si="7"/>
        <v>0</v>
      </c>
      <c r="G139">
        <f>(1-(SUM(F100:F139)/COUNT(F100:F139)))*100</f>
        <v>100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2016-02-13T18:59:39Z</dcterms:created>
  <dcterms:modified xsi:type="dcterms:W3CDTF">2016-02-28T06:46:37Z</dcterms:modified>
</cp:coreProperties>
</file>