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520" yWindow="-240" windowWidth="23780" windowHeight="2194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29" i="1"/>
  <c r="Q28"/>
  <c r="Q27"/>
  <c r="Q26"/>
  <c r="Q25"/>
  <c r="Q24"/>
  <c r="Q23"/>
  <c r="Q22"/>
  <c r="Q21"/>
  <c r="Q20"/>
  <c r="J62"/>
  <c r="I63"/>
  <c r="I64"/>
  <c r="I65"/>
  <c r="I66"/>
  <c r="I67"/>
  <c r="I68"/>
  <c r="I69"/>
  <c r="I70"/>
  <c r="I71"/>
  <c r="I62"/>
  <c r="G63"/>
  <c r="G64"/>
  <c r="G65"/>
  <c r="G66"/>
  <c r="G67"/>
  <c r="G68"/>
  <c r="G69"/>
  <c r="G70"/>
  <c r="G71"/>
  <c r="G62"/>
  <c r="F63"/>
  <c r="F64"/>
  <c r="F65"/>
  <c r="F66"/>
  <c r="F67"/>
  <c r="F68"/>
  <c r="F69"/>
  <c r="F70"/>
  <c r="F71"/>
  <c r="F62"/>
  <c r="C63"/>
  <c r="C64"/>
  <c r="C65"/>
  <c r="C66"/>
  <c r="C67"/>
  <c r="C68"/>
  <c r="C69"/>
  <c r="C70"/>
  <c r="C71"/>
  <c r="C62"/>
  <c r="D63"/>
  <c r="D64"/>
  <c r="D65"/>
  <c r="D66"/>
  <c r="D67"/>
  <c r="D68"/>
  <c r="D69"/>
  <c r="D70"/>
  <c r="D71"/>
  <c r="D62"/>
  <c r="E63"/>
  <c r="E64"/>
  <c r="E65"/>
  <c r="E66"/>
  <c r="E67"/>
  <c r="E68"/>
  <c r="E69"/>
  <c r="E70"/>
  <c r="E71"/>
  <c r="E62"/>
  <c r="D49"/>
  <c r="D50"/>
  <c r="D51"/>
  <c r="D52"/>
  <c r="D53"/>
  <c r="D54"/>
  <c r="D55"/>
  <c r="D56"/>
  <c r="D57"/>
  <c r="D48"/>
  <c r="F49"/>
  <c r="F50"/>
  <c r="F51"/>
  <c r="F52"/>
  <c r="F53"/>
  <c r="F54"/>
  <c r="F55"/>
  <c r="F56"/>
  <c r="F57"/>
  <c r="F48"/>
  <c r="E48"/>
  <c r="H57"/>
  <c r="I57"/>
  <c r="H56"/>
  <c r="I56"/>
  <c r="H55"/>
  <c r="I55"/>
  <c r="H54"/>
  <c r="I54"/>
  <c r="H53"/>
  <c r="I53"/>
  <c r="H52"/>
  <c r="I52"/>
  <c r="H51"/>
  <c r="I51"/>
  <c r="H50"/>
  <c r="I50"/>
  <c r="H49"/>
  <c r="I49"/>
  <c r="H48"/>
  <c r="N48"/>
  <c r="I48"/>
  <c r="K48"/>
  <c r="J48"/>
  <c r="L48"/>
  <c r="M48"/>
  <c r="F35"/>
  <c r="F36"/>
  <c r="F37"/>
  <c r="F38"/>
  <c r="F39"/>
  <c r="F40"/>
  <c r="F41"/>
  <c r="F42"/>
  <c r="F43"/>
  <c r="F34"/>
  <c r="D35"/>
  <c r="D36"/>
  <c r="D37"/>
  <c r="D38"/>
  <c r="D39"/>
  <c r="D40"/>
  <c r="D41"/>
  <c r="D42"/>
  <c r="D43"/>
  <c r="D34"/>
  <c r="E34"/>
  <c r="H43"/>
  <c r="I43"/>
  <c r="H42"/>
  <c r="I42"/>
  <c r="H41"/>
  <c r="I41"/>
  <c r="H40"/>
  <c r="I40"/>
  <c r="H39"/>
  <c r="I39"/>
  <c r="H38"/>
  <c r="I38"/>
  <c r="H37"/>
  <c r="I37"/>
  <c r="H36"/>
  <c r="I36"/>
  <c r="H35"/>
  <c r="I35"/>
  <c r="H34"/>
  <c r="N34"/>
  <c r="I34"/>
  <c r="K34"/>
  <c r="J34"/>
  <c r="L34"/>
  <c r="M34"/>
  <c r="N20"/>
  <c r="M20"/>
  <c r="L20"/>
  <c r="K20"/>
  <c r="J20"/>
  <c r="D21"/>
  <c r="D22"/>
  <c r="D23"/>
  <c r="D24"/>
  <c r="D25"/>
  <c r="D26"/>
  <c r="D27"/>
  <c r="D28"/>
  <c r="D29"/>
  <c r="D20"/>
  <c r="I21"/>
  <c r="I22"/>
  <c r="I23"/>
  <c r="I24"/>
  <c r="I25"/>
  <c r="I26"/>
  <c r="I27"/>
  <c r="I28"/>
  <c r="I29"/>
  <c r="I20"/>
  <c r="H21"/>
  <c r="H22"/>
  <c r="H23"/>
  <c r="H24"/>
  <c r="H25"/>
  <c r="H26"/>
  <c r="H27"/>
  <c r="H28"/>
  <c r="H29"/>
  <c r="H20"/>
  <c r="F21"/>
  <c r="F22"/>
  <c r="F23"/>
  <c r="F24"/>
  <c r="F25"/>
  <c r="F26"/>
  <c r="F27"/>
  <c r="F28"/>
  <c r="F29"/>
  <c r="F20"/>
  <c r="E20"/>
</calcChain>
</file>

<file path=xl/sharedStrings.xml><?xml version="1.0" encoding="utf-8"?>
<sst xmlns="http://schemas.openxmlformats.org/spreadsheetml/2006/main" count="62" uniqueCount="25">
  <si>
    <t>X2</t>
  </si>
  <si>
    <t>Y</t>
  </si>
  <si>
    <t>AdaBoost</t>
    <phoneticPr fontId="2" type="noConversion"/>
  </si>
  <si>
    <t>X1</t>
  </si>
  <si>
    <t>Dataset</t>
    <phoneticPr fontId="2" type="noConversion"/>
  </si>
  <si>
    <t>Model 1: Predictions</t>
    <phoneticPr fontId="2" type="noConversion"/>
  </si>
  <si>
    <t>Weight</t>
  </si>
  <si>
    <t>X1 Split</t>
  </si>
  <si>
    <t>Group</t>
  </si>
  <si>
    <t>Prediction</t>
  </si>
  <si>
    <t>Error</t>
  </si>
  <si>
    <t>Weighted Error</t>
  </si>
  <si>
    <t>Sum Weight</t>
    <phoneticPr fontId="2" type="noConversion"/>
  </si>
  <si>
    <t>Sum Error</t>
    <phoneticPr fontId="2" type="noConversion"/>
  </si>
  <si>
    <t>Misclassification</t>
    <phoneticPr fontId="2" type="noConversion"/>
  </si>
  <si>
    <t>Stage</t>
    <phoneticPr fontId="2" type="noConversion"/>
  </si>
  <si>
    <t>Accuracy</t>
    <phoneticPr fontId="2" type="noConversion"/>
  </si>
  <si>
    <t>Model 2: Predictions</t>
    <phoneticPr fontId="2" type="noConversion"/>
  </si>
  <si>
    <t>X2 Split</t>
    <phoneticPr fontId="2" type="noConversion"/>
  </si>
  <si>
    <t>Boosted Predictions</t>
    <phoneticPr fontId="2" type="noConversion"/>
  </si>
  <si>
    <t>Model 1</t>
  </si>
  <si>
    <t>Model 2</t>
  </si>
  <si>
    <t>Model 3</t>
  </si>
  <si>
    <t>Sum</t>
  </si>
  <si>
    <t>Error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</si>
</sst>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Sheet1!$A$5:$A$9</c:f>
              <c:numCache>
                <c:formatCode>General</c:formatCode>
                <c:ptCount val="5"/>
                <c:pt idx="0">
                  <c:v>3.64754035</c:v>
                </c:pt>
                <c:pt idx="1">
                  <c:v>2.612663842</c:v>
                </c:pt>
                <c:pt idx="2">
                  <c:v>2.363359679</c:v>
                </c:pt>
                <c:pt idx="3">
                  <c:v>4.932600453</c:v>
                </c:pt>
                <c:pt idx="4">
                  <c:v>3.776154753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2.996793259</c:v>
                </c:pt>
                <c:pt idx="1">
                  <c:v>4.459457779</c:v>
                </c:pt>
                <c:pt idx="2">
                  <c:v>1.506982189</c:v>
                </c:pt>
                <c:pt idx="3">
                  <c:v>1.299008795</c:v>
                </c:pt>
                <c:pt idx="4">
                  <c:v>3.157451378</c:v>
                </c:pt>
              </c:numCache>
            </c:numRef>
          </c:yVal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Sheet1!$A$10:$A$14</c:f>
              <c:numCache>
                <c:formatCode>General</c:formatCode>
                <c:ptCount val="5"/>
                <c:pt idx="0">
                  <c:v>8.673960793</c:v>
                </c:pt>
                <c:pt idx="1">
                  <c:v>5.861599451</c:v>
                </c:pt>
                <c:pt idx="2">
                  <c:v>8.984677361</c:v>
                </c:pt>
                <c:pt idx="3">
                  <c:v>7.467380954</c:v>
                </c:pt>
                <c:pt idx="4">
                  <c:v>4.436284412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2.122873405</c:v>
                </c:pt>
                <c:pt idx="1">
                  <c:v>0.003512817</c:v>
                </c:pt>
                <c:pt idx="2">
                  <c:v>1.768161009</c:v>
                </c:pt>
                <c:pt idx="3">
                  <c:v>0.187045945</c:v>
                </c:pt>
                <c:pt idx="4">
                  <c:v>0.862698005</c:v>
                </c:pt>
              </c:numCache>
            </c:numRef>
          </c:yVal>
        </c:ser>
        <c:axId val="367089880"/>
        <c:axId val="367833784"/>
      </c:scatterChart>
      <c:valAx>
        <c:axId val="367089880"/>
        <c:scaling>
          <c:orientation val="minMax"/>
        </c:scaling>
        <c:axPos val="b"/>
        <c:numFmt formatCode="General" sourceLinked="1"/>
        <c:tickLblPos val="nextTo"/>
        <c:crossAx val="367833784"/>
        <c:crosses val="autoZero"/>
        <c:crossBetween val="midCat"/>
      </c:valAx>
      <c:valAx>
        <c:axId val="367833784"/>
        <c:scaling>
          <c:orientation val="minMax"/>
        </c:scaling>
        <c:axPos val="l"/>
        <c:majorGridlines/>
        <c:numFmt formatCode="General" sourceLinked="1"/>
        <c:tickLblPos val="nextTo"/>
        <c:crossAx val="367089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0</xdr:row>
      <xdr:rowOff>88900</xdr:rowOff>
    </xdr:from>
    <xdr:to>
      <xdr:col>9</xdr:col>
      <xdr:colOff>571500</xdr:colOff>
      <xdr:row>17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71"/>
  <sheetViews>
    <sheetView tabSelected="1" topLeftCell="A16" workbookViewId="0">
      <selection activeCell="C31" sqref="C31"/>
    </sheetView>
  </sheetViews>
  <sheetFormatPr baseColWidth="10" defaultRowHeight="13"/>
  <cols>
    <col min="2" max="3" width="11.85546875" bestFit="1" customWidth="1"/>
    <col min="9" max="9" width="13.140625" customWidth="1"/>
  </cols>
  <sheetData>
    <row r="1" spans="1:3">
      <c r="A1" s="1" t="s">
        <v>2</v>
      </c>
    </row>
    <row r="3" spans="1:3">
      <c r="A3" s="1" t="s">
        <v>4</v>
      </c>
    </row>
    <row r="4" spans="1:3">
      <c r="A4" s="1" t="s">
        <v>3</v>
      </c>
      <c r="B4" s="1" t="s">
        <v>0</v>
      </c>
      <c r="C4" s="1" t="s">
        <v>1</v>
      </c>
    </row>
    <row r="5" spans="1:3">
      <c r="A5">
        <v>3.6475403499999999</v>
      </c>
      <c r="B5">
        <v>2.9967932589999999</v>
      </c>
      <c r="C5">
        <v>0</v>
      </c>
    </row>
    <row r="6" spans="1:3">
      <c r="A6">
        <v>2.6126638419999999</v>
      </c>
      <c r="B6">
        <v>4.4594577790000001</v>
      </c>
      <c r="C6">
        <v>0</v>
      </c>
    </row>
    <row r="7" spans="1:3">
      <c r="A7">
        <v>2.3633596790000002</v>
      </c>
      <c r="B7">
        <v>1.5069821889999999</v>
      </c>
      <c r="C7">
        <v>0</v>
      </c>
    </row>
    <row r="8" spans="1:3">
      <c r="A8">
        <v>4.9326004530000001</v>
      </c>
      <c r="B8">
        <v>1.299008795</v>
      </c>
      <c r="C8">
        <v>0</v>
      </c>
    </row>
    <row r="9" spans="1:3">
      <c r="A9">
        <v>3.7761547530000001</v>
      </c>
      <c r="B9">
        <v>3.1574513780000002</v>
      </c>
      <c r="C9">
        <v>0</v>
      </c>
    </row>
    <row r="10" spans="1:3">
      <c r="A10">
        <v>8.6739607929999991</v>
      </c>
      <c r="B10">
        <v>2.122873405</v>
      </c>
      <c r="C10">
        <v>1</v>
      </c>
    </row>
    <row r="11" spans="1:3">
      <c r="A11">
        <v>5.861599451</v>
      </c>
      <c r="B11">
        <v>3.5128170000000001E-3</v>
      </c>
      <c r="C11">
        <v>1</v>
      </c>
    </row>
    <row r="12" spans="1:3">
      <c r="A12">
        <v>8.9846773609999993</v>
      </c>
      <c r="B12">
        <v>1.768161009</v>
      </c>
      <c r="C12">
        <v>1</v>
      </c>
    </row>
    <row r="13" spans="1:3">
      <c r="A13">
        <v>7.4673809540000002</v>
      </c>
      <c r="B13">
        <v>0.18704594499999999</v>
      </c>
      <c r="C13">
        <v>1</v>
      </c>
    </row>
    <row r="14" spans="1:3">
      <c r="A14">
        <v>4.436284412</v>
      </c>
      <c r="B14">
        <v>0.86269800500000005</v>
      </c>
      <c r="C14">
        <v>1</v>
      </c>
    </row>
    <row r="18" spans="1:18">
      <c r="A18" s="1" t="s">
        <v>5</v>
      </c>
    </row>
    <row r="19" spans="1:18">
      <c r="A19" s="1" t="s">
        <v>3</v>
      </c>
      <c r="B19" s="1" t="s">
        <v>0</v>
      </c>
      <c r="C19" s="1" t="s">
        <v>1</v>
      </c>
      <c r="D19" s="1" t="s">
        <v>6</v>
      </c>
      <c r="E19" s="1" t="s">
        <v>7</v>
      </c>
      <c r="F19" s="1" t="s">
        <v>8</v>
      </c>
      <c r="G19" s="1" t="s">
        <v>9</v>
      </c>
      <c r="H19" s="1" t="s">
        <v>10</v>
      </c>
      <c r="I19" s="1" t="s">
        <v>11</v>
      </c>
      <c r="J19" s="1" t="s">
        <v>12</v>
      </c>
      <c r="K19" s="1" t="s">
        <v>13</v>
      </c>
      <c r="L19" s="1" t="s">
        <v>14</v>
      </c>
      <c r="M19" s="1" t="s">
        <v>15</v>
      </c>
      <c r="N19" s="1" t="s">
        <v>16</v>
      </c>
      <c r="Q19" s="1" t="s">
        <v>6</v>
      </c>
      <c r="R19" s="1"/>
    </row>
    <row r="20" spans="1:18">
      <c r="A20">
        <v>3.6475403499999999</v>
      </c>
      <c r="B20">
        <v>2.9967932589999999</v>
      </c>
      <c r="C20">
        <v>0</v>
      </c>
      <c r="D20">
        <f>1/10</f>
        <v>0.1</v>
      </c>
      <c r="E20">
        <f>A8</f>
        <v>4.9326004530000001</v>
      </c>
      <c r="F20" t="str">
        <f>IF(A20&lt;=$E$20,"LEFT","RIGHT")</f>
        <v>LEFT</v>
      </c>
      <c r="G20">
        <v>0</v>
      </c>
      <c r="H20">
        <f>IF(G20=C20,0,1)</f>
        <v>0</v>
      </c>
      <c r="I20">
        <f>D20*H20</f>
        <v>0</v>
      </c>
      <c r="J20">
        <f>SUM(D20:D29)</f>
        <v>0.99999999999999989</v>
      </c>
      <c r="K20">
        <f>SUM(I20:I29)</f>
        <v>0.1</v>
      </c>
      <c r="L20">
        <f>K20/J20</f>
        <v>0.10000000000000002</v>
      </c>
      <c r="M20">
        <f>LN((1-L20)/L20)</f>
        <v>2.1972245773362191</v>
      </c>
      <c r="N20">
        <f>(1-(SUM(H20:H29)/COUNT(H20:H29)))*100</f>
        <v>90</v>
      </c>
      <c r="Q20">
        <f>1/10</f>
        <v>0.1</v>
      </c>
    </row>
    <row r="21" spans="1:18">
      <c r="A21">
        <v>2.6126638419999999</v>
      </c>
      <c r="B21">
        <v>4.4594577790000001</v>
      </c>
      <c r="C21">
        <v>0</v>
      </c>
      <c r="D21">
        <f t="shared" ref="D21:D29" si="0">1/10</f>
        <v>0.1</v>
      </c>
      <c r="F21" t="str">
        <f t="shared" ref="F21:F29" si="1">IF(A21&lt;=$E$20,"LEFT","RIGHT")</f>
        <v>LEFT</v>
      </c>
      <c r="G21">
        <v>0</v>
      </c>
      <c r="H21">
        <f t="shared" ref="H21:H29" si="2">IF(G21=C21,0,1)</f>
        <v>0</v>
      </c>
      <c r="I21">
        <f t="shared" ref="I21:I29" si="3">D21*H21</f>
        <v>0</v>
      </c>
      <c r="Q21">
        <f t="shared" ref="Q21:Q29" si="4">1/10</f>
        <v>0.1</v>
      </c>
    </row>
    <row r="22" spans="1:18">
      <c r="A22">
        <v>2.3633596790000002</v>
      </c>
      <c r="B22">
        <v>1.5069821889999999</v>
      </c>
      <c r="C22">
        <v>0</v>
      </c>
      <c r="D22">
        <f t="shared" si="0"/>
        <v>0.1</v>
      </c>
      <c r="F22" t="str">
        <f t="shared" si="1"/>
        <v>LEFT</v>
      </c>
      <c r="G22">
        <v>0</v>
      </c>
      <c r="H22">
        <f t="shared" si="2"/>
        <v>0</v>
      </c>
      <c r="I22">
        <f t="shared" si="3"/>
        <v>0</v>
      </c>
      <c r="Q22">
        <f t="shared" si="4"/>
        <v>0.1</v>
      </c>
    </row>
    <row r="23" spans="1:18">
      <c r="A23">
        <v>4.9326004530000001</v>
      </c>
      <c r="B23">
        <v>1.299008795</v>
      </c>
      <c r="C23">
        <v>0</v>
      </c>
      <c r="D23">
        <f t="shared" si="0"/>
        <v>0.1</v>
      </c>
      <c r="F23" t="str">
        <f t="shared" si="1"/>
        <v>LEFT</v>
      </c>
      <c r="G23">
        <v>0</v>
      </c>
      <c r="H23">
        <f t="shared" si="2"/>
        <v>0</v>
      </c>
      <c r="I23">
        <f t="shared" si="3"/>
        <v>0</v>
      </c>
      <c r="Q23">
        <f t="shared" si="4"/>
        <v>0.1</v>
      </c>
    </row>
    <row r="24" spans="1:18">
      <c r="A24">
        <v>3.7761547530000001</v>
      </c>
      <c r="B24">
        <v>3.1574513780000002</v>
      </c>
      <c r="C24">
        <v>0</v>
      </c>
      <c r="D24">
        <f t="shared" si="0"/>
        <v>0.1</v>
      </c>
      <c r="F24" t="str">
        <f t="shared" si="1"/>
        <v>LEFT</v>
      </c>
      <c r="G24">
        <v>0</v>
      </c>
      <c r="H24">
        <f t="shared" si="2"/>
        <v>0</v>
      </c>
      <c r="I24">
        <f t="shared" si="3"/>
        <v>0</v>
      </c>
      <c r="Q24">
        <f t="shared" si="4"/>
        <v>0.1</v>
      </c>
    </row>
    <row r="25" spans="1:18">
      <c r="A25">
        <v>8.6739607929999991</v>
      </c>
      <c r="B25">
        <v>2.122873405</v>
      </c>
      <c r="C25">
        <v>1</v>
      </c>
      <c r="D25">
        <f t="shared" si="0"/>
        <v>0.1</v>
      </c>
      <c r="F25" t="str">
        <f t="shared" si="1"/>
        <v>RIGHT</v>
      </c>
      <c r="G25">
        <v>1</v>
      </c>
      <c r="H25">
        <f t="shared" si="2"/>
        <v>0</v>
      </c>
      <c r="I25">
        <f t="shared" si="3"/>
        <v>0</v>
      </c>
      <c r="Q25">
        <f t="shared" si="4"/>
        <v>0.1</v>
      </c>
    </row>
    <row r="26" spans="1:18">
      <c r="A26">
        <v>5.861599451</v>
      </c>
      <c r="B26">
        <v>3.5128170000000001E-3</v>
      </c>
      <c r="C26">
        <v>1</v>
      </c>
      <c r="D26">
        <f t="shared" si="0"/>
        <v>0.1</v>
      </c>
      <c r="F26" t="str">
        <f t="shared" si="1"/>
        <v>RIGHT</v>
      </c>
      <c r="G26">
        <v>1</v>
      </c>
      <c r="H26">
        <f t="shared" si="2"/>
        <v>0</v>
      </c>
      <c r="I26">
        <f t="shared" si="3"/>
        <v>0</v>
      </c>
      <c r="Q26">
        <f t="shared" si="4"/>
        <v>0.1</v>
      </c>
    </row>
    <row r="27" spans="1:18">
      <c r="A27">
        <v>8.9846773609999993</v>
      </c>
      <c r="B27">
        <v>1.768161009</v>
      </c>
      <c r="C27">
        <v>1</v>
      </c>
      <c r="D27">
        <f t="shared" si="0"/>
        <v>0.1</v>
      </c>
      <c r="F27" t="str">
        <f t="shared" si="1"/>
        <v>RIGHT</v>
      </c>
      <c r="G27">
        <v>1</v>
      </c>
      <c r="H27">
        <f t="shared" si="2"/>
        <v>0</v>
      </c>
      <c r="I27">
        <f t="shared" si="3"/>
        <v>0</v>
      </c>
      <c r="Q27">
        <f t="shared" si="4"/>
        <v>0.1</v>
      </c>
    </row>
    <row r="28" spans="1:18">
      <c r="A28">
        <v>7.4673809540000002</v>
      </c>
      <c r="B28">
        <v>0.18704594499999999</v>
      </c>
      <c r="C28">
        <v>1</v>
      </c>
      <c r="D28">
        <f t="shared" si="0"/>
        <v>0.1</v>
      </c>
      <c r="F28" t="str">
        <f t="shared" si="1"/>
        <v>RIGHT</v>
      </c>
      <c r="G28">
        <v>1</v>
      </c>
      <c r="H28">
        <f t="shared" si="2"/>
        <v>0</v>
      </c>
      <c r="I28">
        <f t="shared" si="3"/>
        <v>0</v>
      </c>
      <c r="Q28">
        <f t="shared" si="4"/>
        <v>0.1</v>
      </c>
    </row>
    <row r="29" spans="1:18">
      <c r="A29">
        <v>4.436284412</v>
      </c>
      <c r="B29">
        <v>0.86269800500000005</v>
      </c>
      <c r="C29">
        <v>1</v>
      </c>
      <c r="D29">
        <f t="shared" si="0"/>
        <v>0.1</v>
      </c>
      <c r="F29" t="str">
        <f t="shared" si="1"/>
        <v>LEFT</v>
      </c>
      <c r="G29">
        <v>0</v>
      </c>
      <c r="H29">
        <f t="shared" si="2"/>
        <v>1</v>
      </c>
      <c r="I29">
        <f t="shared" si="3"/>
        <v>0.1</v>
      </c>
      <c r="Q29">
        <f t="shared" si="4"/>
        <v>0.1</v>
      </c>
    </row>
    <row r="32" spans="1:18">
      <c r="A32" s="1" t="s">
        <v>17</v>
      </c>
    </row>
    <row r="33" spans="1:14">
      <c r="A33" s="1" t="s">
        <v>3</v>
      </c>
      <c r="B33" s="1" t="s">
        <v>0</v>
      </c>
      <c r="C33" s="1" t="s">
        <v>1</v>
      </c>
      <c r="D33" s="1" t="s">
        <v>6</v>
      </c>
      <c r="E33" s="1" t="s">
        <v>18</v>
      </c>
      <c r="F33" s="1" t="s">
        <v>8</v>
      </c>
      <c r="G33" s="1" t="s">
        <v>9</v>
      </c>
      <c r="H33" s="1" t="s">
        <v>10</v>
      </c>
      <c r="I33" s="1" t="s">
        <v>11</v>
      </c>
      <c r="J33" s="1" t="s">
        <v>12</v>
      </c>
      <c r="K33" s="1" t="s">
        <v>13</v>
      </c>
      <c r="L33" s="1" t="s">
        <v>14</v>
      </c>
      <c r="M33" s="1" t="s">
        <v>15</v>
      </c>
      <c r="N33" s="1" t="s">
        <v>16</v>
      </c>
    </row>
    <row r="34" spans="1:14">
      <c r="A34">
        <v>3.6475403499999999</v>
      </c>
      <c r="B34">
        <v>2.9967932589999999</v>
      </c>
      <c r="C34">
        <v>0</v>
      </c>
      <c r="D34">
        <f>D20*EXP($M$20*I20)</f>
        <v>0.1</v>
      </c>
      <c r="E34">
        <f>B10</f>
        <v>2.122873405</v>
      </c>
      <c r="F34" t="str">
        <f>IF(B34&lt;=$E$34,"LEFT","RIGHT")</f>
        <v>RIGHT</v>
      </c>
      <c r="G34">
        <v>0</v>
      </c>
      <c r="H34">
        <f>IF(G34=C34,0,1)</f>
        <v>0</v>
      </c>
      <c r="I34">
        <f>D34*H34</f>
        <v>0</v>
      </c>
      <c r="J34">
        <f>SUM(D34:D43)</f>
        <v>1.0245730939615516</v>
      </c>
      <c r="K34">
        <f>SUM(I34:I43)</f>
        <v>0.2</v>
      </c>
      <c r="L34">
        <f>K34/J34</f>
        <v>0.19520325214347789</v>
      </c>
      <c r="M34">
        <f>LN((1-L34)/L34)</f>
        <v>1.4165484239922632</v>
      </c>
      <c r="N34">
        <f>(1-(SUM(H34:H43)/COUNT(H34:H43)))*100</f>
        <v>80</v>
      </c>
    </row>
    <row r="35" spans="1:14">
      <c r="A35">
        <v>2.6126638419999999</v>
      </c>
      <c r="B35">
        <v>4.4594577790000001</v>
      </c>
      <c r="C35">
        <v>0</v>
      </c>
      <c r="D35">
        <f t="shared" ref="D35:D43" si="5">D21*EXP($M$20*I21)</f>
        <v>0.1</v>
      </c>
      <c r="F35" t="str">
        <f t="shared" ref="F35:F43" si="6">IF(B35&lt;=$E$34,"LEFT","RIGHT")</f>
        <v>RIGHT</v>
      </c>
      <c r="G35">
        <v>0</v>
      </c>
      <c r="H35">
        <f t="shared" ref="H35:H43" si="7">IF(G35=C35,0,1)</f>
        <v>0</v>
      </c>
      <c r="I35">
        <f t="shared" ref="I35:I43" si="8">D35*H35</f>
        <v>0</v>
      </c>
    </row>
    <row r="36" spans="1:14">
      <c r="A36">
        <v>2.3633596790000002</v>
      </c>
      <c r="B36">
        <v>1.5069821889999999</v>
      </c>
      <c r="C36">
        <v>0</v>
      </c>
      <c r="D36">
        <f t="shared" si="5"/>
        <v>0.1</v>
      </c>
      <c r="F36" t="str">
        <f t="shared" si="6"/>
        <v>LEFT</v>
      </c>
      <c r="G36">
        <v>1</v>
      </c>
      <c r="H36">
        <f t="shared" si="7"/>
        <v>1</v>
      </c>
      <c r="I36">
        <f t="shared" si="8"/>
        <v>0.1</v>
      </c>
    </row>
    <row r="37" spans="1:14">
      <c r="A37">
        <v>4.9326004530000001</v>
      </c>
      <c r="B37">
        <v>1.299008795</v>
      </c>
      <c r="C37">
        <v>0</v>
      </c>
      <c r="D37">
        <f t="shared" si="5"/>
        <v>0.1</v>
      </c>
      <c r="F37" t="str">
        <f t="shared" si="6"/>
        <v>LEFT</v>
      </c>
      <c r="G37">
        <v>1</v>
      </c>
      <c r="H37">
        <f t="shared" si="7"/>
        <v>1</v>
      </c>
      <c r="I37">
        <f t="shared" si="8"/>
        <v>0.1</v>
      </c>
    </row>
    <row r="38" spans="1:14">
      <c r="A38">
        <v>3.7761547530000001</v>
      </c>
      <c r="B38">
        <v>3.1574513780000002</v>
      </c>
      <c r="C38">
        <v>0</v>
      </c>
      <c r="D38">
        <f t="shared" si="5"/>
        <v>0.1</v>
      </c>
      <c r="F38" t="str">
        <f t="shared" si="6"/>
        <v>RIGHT</v>
      </c>
      <c r="G38">
        <v>0</v>
      </c>
      <c r="H38">
        <f t="shared" si="7"/>
        <v>0</v>
      </c>
      <c r="I38">
        <f t="shared" si="8"/>
        <v>0</v>
      </c>
    </row>
    <row r="39" spans="1:14">
      <c r="A39">
        <v>8.6739607929999991</v>
      </c>
      <c r="B39">
        <v>2.122873405</v>
      </c>
      <c r="C39">
        <v>1</v>
      </c>
      <c r="D39">
        <f t="shared" si="5"/>
        <v>0.1</v>
      </c>
      <c r="F39" t="str">
        <f t="shared" si="6"/>
        <v>LEFT</v>
      </c>
      <c r="G39">
        <v>1</v>
      </c>
      <c r="H39">
        <f t="shared" si="7"/>
        <v>0</v>
      </c>
      <c r="I39">
        <f t="shared" si="8"/>
        <v>0</v>
      </c>
    </row>
    <row r="40" spans="1:14">
      <c r="A40">
        <v>5.861599451</v>
      </c>
      <c r="B40">
        <v>3.5128170000000001E-3</v>
      </c>
      <c r="C40">
        <v>1</v>
      </c>
      <c r="D40">
        <f t="shared" si="5"/>
        <v>0.1</v>
      </c>
      <c r="F40" t="str">
        <f t="shared" si="6"/>
        <v>LEFT</v>
      </c>
      <c r="G40">
        <v>1</v>
      </c>
      <c r="H40">
        <f t="shared" si="7"/>
        <v>0</v>
      </c>
      <c r="I40">
        <f t="shared" si="8"/>
        <v>0</v>
      </c>
    </row>
    <row r="41" spans="1:14">
      <c r="A41">
        <v>8.9846773609999993</v>
      </c>
      <c r="B41">
        <v>1.768161009</v>
      </c>
      <c r="C41">
        <v>1</v>
      </c>
      <c r="D41">
        <f t="shared" si="5"/>
        <v>0.1</v>
      </c>
      <c r="F41" t="str">
        <f t="shared" si="6"/>
        <v>LEFT</v>
      </c>
      <c r="G41">
        <v>1</v>
      </c>
      <c r="H41">
        <f t="shared" si="7"/>
        <v>0</v>
      </c>
      <c r="I41">
        <f t="shared" si="8"/>
        <v>0</v>
      </c>
    </row>
    <row r="42" spans="1:14">
      <c r="A42">
        <v>7.4673809540000002</v>
      </c>
      <c r="B42">
        <v>0.18704594499999999</v>
      </c>
      <c r="C42">
        <v>1</v>
      </c>
      <c r="D42">
        <f t="shared" si="5"/>
        <v>0.1</v>
      </c>
      <c r="F42" t="str">
        <f t="shared" si="6"/>
        <v>LEFT</v>
      </c>
      <c r="G42">
        <v>1</v>
      </c>
      <c r="H42">
        <f t="shared" si="7"/>
        <v>0</v>
      </c>
      <c r="I42">
        <f t="shared" si="8"/>
        <v>0</v>
      </c>
    </row>
    <row r="43" spans="1:14">
      <c r="A43">
        <v>4.436284412</v>
      </c>
      <c r="B43">
        <v>0.86269800500000005</v>
      </c>
      <c r="C43">
        <v>1</v>
      </c>
      <c r="D43">
        <f t="shared" si="5"/>
        <v>0.12457309396155175</v>
      </c>
      <c r="F43" t="str">
        <f t="shared" si="6"/>
        <v>LEFT</v>
      </c>
      <c r="G43">
        <v>1</v>
      </c>
      <c r="H43">
        <f t="shared" si="7"/>
        <v>0</v>
      </c>
      <c r="I43">
        <f t="shared" si="8"/>
        <v>0</v>
      </c>
    </row>
    <row r="46" spans="1:14">
      <c r="A46" s="1" t="s">
        <v>17</v>
      </c>
    </row>
    <row r="47" spans="1:14">
      <c r="A47" s="1" t="s">
        <v>3</v>
      </c>
      <c r="B47" s="1" t="s">
        <v>0</v>
      </c>
      <c r="C47" s="1" t="s">
        <v>1</v>
      </c>
      <c r="D47" s="1" t="s">
        <v>6</v>
      </c>
      <c r="E47" s="1" t="s">
        <v>18</v>
      </c>
      <c r="F47" s="1" t="s">
        <v>8</v>
      </c>
      <c r="G47" s="1" t="s">
        <v>9</v>
      </c>
      <c r="H47" s="1" t="s">
        <v>10</v>
      </c>
      <c r="I47" s="1" t="s">
        <v>11</v>
      </c>
      <c r="J47" s="1" t="s">
        <v>12</v>
      </c>
      <c r="K47" s="1" t="s">
        <v>13</v>
      </c>
      <c r="L47" s="1" t="s">
        <v>14</v>
      </c>
      <c r="M47" s="1" t="s">
        <v>15</v>
      </c>
      <c r="N47" s="1" t="s">
        <v>16</v>
      </c>
    </row>
    <row r="48" spans="1:14">
      <c r="A48">
        <v>3.6475403499999999</v>
      </c>
      <c r="B48">
        <v>2.9967932589999999</v>
      </c>
      <c r="C48">
        <v>0</v>
      </c>
      <c r="D48">
        <f>D34*EXP($M$34*I34)</f>
        <v>0.1</v>
      </c>
      <c r="E48">
        <f>B14</f>
        <v>0.86269800500000005</v>
      </c>
      <c r="F48" t="str">
        <f>IF(B48&lt;=$E$48,"LEFT","RIGHT")</f>
        <v>RIGHT</v>
      </c>
      <c r="G48">
        <v>0</v>
      </c>
      <c r="H48">
        <f>IF(G48=C48,0,1)</f>
        <v>0</v>
      </c>
      <c r="I48">
        <f>D48*H48</f>
        <v>0</v>
      </c>
      <c r="J48">
        <f>SUM(D48:D57)</f>
        <v>1.0550088732803098</v>
      </c>
      <c r="K48">
        <f>SUM(I48:I57)</f>
        <v>0.2</v>
      </c>
      <c r="L48">
        <f>K48/J48</f>
        <v>0.18957186528502415</v>
      </c>
      <c r="M48">
        <f>LN((1-L48)/L48)</f>
        <v>1.4527944804404969</v>
      </c>
      <c r="N48">
        <f>(1-(SUM(H48:H57)/COUNT(H48:H57)))*100</f>
        <v>80</v>
      </c>
    </row>
    <row r="49" spans="1:10">
      <c r="A49">
        <v>2.6126638419999999</v>
      </c>
      <c r="B49">
        <v>4.4594577790000001</v>
      </c>
      <c r="C49">
        <v>0</v>
      </c>
      <c r="D49">
        <f t="shared" ref="D49:D57" si="9">D35*EXP($M$34*I35)</f>
        <v>0.1</v>
      </c>
      <c r="F49" t="str">
        <f t="shared" ref="F49:F57" si="10">IF(B49&lt;=$E$48,"LEFT","RIGHT")</f>
        <v>RIGHT</v>
      </c>
      <c r="G49">
        <v>0</v>
      </c>
      <c r="H49">
        <f t="shared" ref="H49:H57" si="11">IF(G49=C49,0,1)</f>
        <v>0</v>
      </c>
      <c r="I49">
        <f t="shared" ref="I49:I57" si="12">D49*H49</f>
        <v>0</v>
      </c>
    </row>
    <row r="50" spans="1:10">
      <c r="A50">
        <v>2.3633596790000002</v>
      </c>
      <c r="B50">
        <v>1.5069821889999999</v>
      </c>
      <c r="C50">
        <v>0</v>
      </c>
      <c r="D50">
        <f t="shared" si="9"/>
        <v>0.11521788965937903</v>
      </c>
      <c r="F50" t="str">
        <f t="shared" si="10"/>
        <v>RIGHT</v>
      </c>
      <c r="G50">
        <v>0</v>
      </c>
      <c r="H50">
        <f t="shared" si="11"/>
        <v>0</v>
      </c>
      <c r="I50">
        <f t="shared" si="12"/>
        <v>0</v>
      </c>
    </row>
    <row r="51" spans="1:10">
      <c r="A51">
        <v>4.9326004530000001</v>
      </c>
      <c r="B51">
        <v>1.299008795</v>
      </c>
      <c r="C51">
        <v>0</v>
      </c>
      <c r="D51">
        <f t="shared" si="9"/>
        <v>0.11521788965937903</v>
      </c>
      <c r="F51" t="str">
        <f t="shared" si="10"/>
        <v>RIGHT</v>
      </c>
      <c r="G51">
        <v>0</v>
      </c>
      <c r="H51">
        <f t="shared" si="11"/>
        <v>0</v>
      </c>
      <c r="I51">
        <f t="shared" si="12"/>
        <v>0</v>
      </c>
    </row>
    <row r="52" spans="1:10">
      <c r="A52">
        <v>3.7761547530000001</v>
      </c>
      <c r="B52">
        <v>3.1574513780000002</v>
      </c>
      <c r="C52">
        <v>0</v>
      </c>
      <c r="D52">
        <f t="shared" si="9"/>
        <v>0.1</v>
      </c>
      <c r="F52" t="str">
        <f t="shared" si="10"/>
        <v>RIGHT</v>
      </c>
      <c r="G52">
        <v>0</v>
      </c>
      <c r="H52">
        <f t="shared" si="11"/>
        <v>0</v>
      </c>
      <c r="I52">
        <f t="shared" si="12"/>
        <v>0</v>
      </c>
    </row>
    <row r="53" spans="1:10">
      <c r="A53">
        <v>8.6739607929999991</v>
      </c>
      <c r="B53">
        <v>2.122873405</v>
      </c>
      <c r="C53">
        <v>1</v>
      </c>
      <c r="D53">
        <f t="shared" si="9"/>
        <v>0.1</v>
      </c>
      <c r="F53" t="str">
        <f t="shared" si="10"/>
        <v>RIGHT</v>
      </c>
      <c r="G53">
        <v>0</v>
      </c>
      <c r="H53">
        <f t="shared" si="11"/>
        <v>1</v>
      </c>
      <c r="I53">
        <f t="shared" si="12"/>
        <v>0.1</v>
      </c>
    </row>
    <row r="54" spans="1:10">
      <c r="A54">
        <v>5.861599451</v>
      </c>
      <c r="B54">
        <v>3.5128170000000001E-3</v>
      </c>
      <c r="C54">
        <v>1</v>
      </c>
      <c r="D54">
        <f t="shared" si="9"/>
        <v>0.1</v>
      </c>
      <c r="F54" t="str">
        <f t="shared" si="10"/>
        <v>LEFT</v>
      </c>
      <c r="G54">
        <v>1</v>
      </c>
      <c r="H54">
        <f t="shared" si="11"/>
        <v>0</v>
      </c>
      <c r="I54">
        <f t="shared" si="12"/>
        <v>0</v>
      </c>
    </row>
    <row r="55" spans="1:10">
      <c r="A55">
        <v>8.9846773609999993</v>
      </c>
      <c r="B55">
        <v>1.768161009</v>
      </c>
      <c r="C55">
        <v>1</v>
      </c>
      <c r="D55">
        <f t="shared" si="9"/>
        <v>0.1</v>
      </c>
      <c r="F55" t="str">
        <f t="shared" si="10"/>
        <v>RIGHT</v>
      </c>
      <c r="G55">
        <v>0</v>
      </c>
      <c r="H55">
        <f t="shared" si="11"/>
        <v>1</v>
      </c>
      <c r="I55">
        <f t="shared" si="12"/>
        <v>0.1</v>
      </c>
    </row>
    <row r="56" spans="1:10">
      <c r="A56">
        <v>7.4673809540000002</v>
      </c>
      <c r="B56">
        <v>0.18704594499999999</v>
      </c>
      <c r="C56">
        <v>1</v>
      </c>
      <c r="D56">
        <f t="shared" si="9"/>
        <v>0.1</v>
      </c>
      <c r="F56" t="str">
        <f t="shared" si="10"/>
        <v>LEFT</v>
      </c>
      <c r="G56">
        <v>1</v>
      </c>
      <c r="H56">
        <f t="shared" si="11"/>
        <v>0</v>
      </c>
      <c r="I56">
        <f t="shared" si="12"/>
        <v>0</v>
      </c>
    </row>
    <row r="57" spans="1:10">
      <c r="A57">
        <v>4.436284412</v>
      </c>
      <c r="B57">
        <v>0.86269800500000005</v>
      </c>
      <c r="C57">
        <v>1</v>
      </c>
      <c r="D57">
        <f t="shared" si="9"/>
        <v>0.12457309396155175</v>
      </c>
      <c r="F57" t="str">
        <f t="shared" si="10"/>
        <v>LEFT</v>
      </c>
      <c r="G57">
        <v>1</v>
      </c>
      <c r="H57">
        <f t="shared" si="11"/>
        <v>0</v>
      </c>
      <c r="I57">
        <f t="shared" si="12"/>
        <v>0</v>
      </c>
    </row>
    <row r="60" spans="1:10">
      <c r="A60" s="1" t="s">
        <v>19</v>
      </c>
    </row>
    <row r="61" spans="1:10">
      <c r="A61" s="1" t="s">
        <v>3</v>
      </c>
      <c r="B61" s="1" t="s">
        <v>0</v>
      </c>
      <c r="C61" s="1" t="s">
        <v>20</v>
      </c>
      <c r="D61" s="1" t="s">
        <v>21</v>
      </c>
      <c r="E61" s="1" t="s">
        <v>22</v>
      </c>
      <c r="F61" s="1" t="s">
        <v>23</v>
      </c>
      <c r="G61" s="1" t="s">
        <v>9</v>
      </c>
      <c r="H61" s="1" t="s">
        <v>1</v>
      </c>
      <c r="I61" s="1" t="s">
        <v>24</v>
      </c>
      <c r="J61" s="1" t="s">
        <v>16</v>
      </c>
    </row>
    <row r="62" spans="1:10">
      <c r="A62">
        <v>3.6475403499999999</v>
      </c>
      <c r="B62">
        <v>2.9967932589999999</v>
      </c>
      <c r="C62">
        <f>$M$20*IF(G20=1,1,-1)</f>
        <v>-2.1972245773362191</v>
      </c>
      <c r="D62">
        <f>$M$34*IF(G34=1,1,-1)</f>
        <v>-1.4165484239922632</v>
      </c>
      <c r="E62">
        <f>$M$48*IF(G48=1,1,-1)</f>
        <v>-1.4527944804404969</v>
      </c>
      <c r="F62">
        <f>SUM(C62:E62)</f>
        <v>-5.0665674817689794</v>
      </c>
      <c r="G62">
        <f>IF(F62&gt;0,1,0)</f>
        <v>0</v>
      </c>
      <c r="H62">
        <v>0</v>
      </c>
      <c r="I62">
        <f>IF(G62=H62,0,1)</f>
        <v>0</v>
      </c>
      <c r="J62">
        <f>(1-(SUM(I62:I71)/COUNT(I62:I71)))*100</f>
        <v>100</v>
      </c>
    </row>
    <row r="63" spans="1:10">
      <c r="A63">
        <v>2.6126638419999999</v>
      </c>
      <c r="B63">
        <v>4.4594577790000001</v>
      </c>
      <c r="C63">
        <f t="shared" ref="C63:C71" si="13">$M$20*IF(G21=1,1,-1)</f>
        <v>-2.1972245773362191</v>
      </c>
      <c r="D63">
        <f t="shared" ref="D63:D71" si="14">$M$34*IF(G35=1,1,-1)</f>
        <v>-1.4165484239922632</v>
      </c>
      <c r="E63">
        <f t="shared" ref="E63:E71" si="15">$M$48*IF(G49=1,1,-1)</f>
        <v>-1.4527944804404969</v>
      </c>
      <c r="F63">
        <f t="shared" ref="F63:F71" si="16">SUM(C63:E63)</f>
        <v>-5.0665674817689794</v>
      </c>
      <c r="G63">
        <f t="shared" ref="G63:G71" si="17">IF(F63&gt;0,1,0)</f>
        <v>0</v>
      </c>
      <c r="H63">
        <v>0</v>
      </c>
      <c r="I63">
        <f t="shared" ref="I63:I71" si="18">IF(G63=H63,0,1)</f>
        <v>0</v>
      </c>
    </row>
    <row r="64" spans="1:10">
      <c r="A64">
        <v>2.3633596790000002</v>
      </c>
      <c r="B64">
        <v>1.5069821889999999</v>
      </c>
      <c r="C64">
        <f t="shared" si="13"/>
        <v>-2.1972245773362191</v>
      </c>
      <c r="D64">
        <f t="shared" si="14"/>
        <v>1.4165484239922632</v>
      </c>
      <c r="E64">
        <f t="shared" si="15"/>
        <v>-1.4527944804404969</v>
      </c>
      <c r="F64">
        <f t="shared" si="16"/>
        <v>-2.233470633784453</v>
      </c>
      <c r="G64">
        <f t="shared" si="17"/>
        <v>0</v>
      </c>
      <c r="H64">
        <v>0</v>
      </c>
      <c r="I64">
        <f t="shared" si="18"/>
        <v>0</v>
      </c>
    </row>
    <row r="65" spans="1:9">
      <c r="A65">
        <v>4.9326004530000001</v>
      </c>
      <c r="B65">
        <v>1.299008795</v>
      </c>
      <c r="C65">
        <f t="shared" si="13"/>
        <v>-2.1972245773362191</v>
      </c>
      <c r="D65">
        <f t="shared" si="14"/>
        <v>1.4165484239922632</v>
      </c>
      <c r="E65">
        <f t="shared" si="15"/>
        <v>-1.4527944804404969</v>
      </c>
      <c r="F65">
        <f t="shared" si="16"/>
        <v>-2.233470633784453</v>
      </c>
      <c r="G65">
        <f t="shared" si="17"/>
        <v>0</v>
      </c>
      <c r="H65">
        <v>0</v>
      </c>
      <c r="I65">
        <f t="shared" si="18"/>
        <v>0</v>
      </c>
    </row>
    <row r="66" spans="1:9">
      <c r="A66">
        <v>3.7761547530000001</v>
      </c>
      <c r="B66">
        <v>3.1574513780000002</v>
      </c>
      <c r="C66">
        <f t="shared" si="13"/>
        <v>-2.1972245773362191</v>
      </c>
      <c r="D66">
        <f t="shared" si="14"/>
        <v>-1.4165484239922632</v>
      </c>
      <c r="E66">
        <f t="shared" si="15"/>
        <v>-1.4527944804404969</v>
      </c>
      <c r="F66">
        <f t="shared" si="16"/>
        <v>-5.0665674817689794</v>
      </c>
      <c r="G66">
        <f t="shared" si="17"/>
        <v>0</v>
      </c>
      <c r="H66">
        <v>0</v>
      </c>
      <c r="I66">
        <f t="shared" si="18"/>
        <v>0</v>
      </c>
    </row>
    <row r="67" spans="1:9">
      <c r="A67">
        <v>8.6739607929999991</v>
      </c>
      <c r="B67">
        <v>2.122873405</v>
      </c>
      <c r="C67">
        <f t="shared" si="13"/>
        <v>2.1972245773362191</v>
      </c>
      <c r="D67">
        <f t="shared" si="14"/>
        <v>1.4165484239922632</v>
      </c>
      <c r="E67">
        <f t="shared" si="15"/>
        <v>-1.4527944804404969</v>
      </c>
      <c r="F67">
        <f t="shared" si="16"/>
        <v>2.1609785208879853</v>
      </c>
      <c r="G67">
        <f t="shared" si="17"/>
        <v>1</v>
      </c>
      <c r="H67">
        <v>1</v>
      </c>
      <c r="I67">
        <f t="shared" si="18"/>
        <v>0</v>
      </c>
    </row>
    <row r="68" spans="1:9">
      <c r="A68">
        <v>5.861599451</v>
      </c>
      <c r="B68">
        <v>3.5128170000000001E-3</v>
      </c>
      <c r="C68">
        <f t="shared" si="13"/>
        <v>2.1972245773362191</v>
      </c>
      <c r="D68">
        <f t="shared" si="14"/>
        <v>1.4165484239922632</v>
      </c>
      <c r="E68">
        <f t="shared" si="15"/>
        <v>1.4527944804404969</v>
      </c>
      <c r="F68">
        <f t="shared" si="16"/>
        <v>5.0665674817689794</v>
      </c>
      <c r="G68">
        <f t="shared" si="17"/>
        <v>1</v>
      </c>
      <c r="H68">
        <v>1</v>
      </c>
      <c r="I68">
        <f t="shared" si="18"/>
        <v>0</v>
      </c>
    </row>
    <row r="69" spans="1:9">
      <c r="A69">
        <v>8.9846773609999993</v>
      </c>
      <c r="B69">
        <v>1.768161009</v>
      </c>
      <c r="C69">
        <f t="shared" si="13"/>
        <v>2.1972245773362191</v>
      </c>
      <c r="D69">
        <f t="shared" si="14"/>
        <v>1.4165484239922632</v>
      </c>
      <c r="E69">
        <f t="shared" si="15"/>
        <v>-1.4527944804404969</v>
      </c>
      <c r="F69">
        <f t="shared" si="16"/>
        <v>2.1609785208879853</v>
      </c>
      <c r="G69">
        <f t="shared" si="17"/>
        <v>1</v>
      </c>
      <c r="H69">
        <v>1</v>
      </c>
      <c r="I69">
        <f t="shared" si="18"/>
        <v>0</v>
      </c>
    </row>
    <row r="70" spans="1:9">
      <c r="A70">
        <v>7.4673809540000002</v>
      </c>
      <c r="B70">
        <v>0.18704594499999999</v>
      </c>
      <c r="C70">
        <f t="shared" si="13"/>
        <v>2.1972245773362191</v>
      </c>
      <c r="D70">
        <f t="shared" si="14"/>
        <v>1.4165484239922632</v>
      </c>
      <c r="E70">
        <f t="shared" si="15"/>
        <v>1.4527944804404969</v>
      </c>
      <c r="F70">
        <f t="shared" si="16"/>
        <v>5.0665674817689794</v>
      </c>
      <c r="G70">
        <f t="shared" si="17"/>
        <v>1</v>
      </c>
      <c r="H70">
        <v>1</v>
      </c>
      <c r="I70">
        <f t="shared" si="18"/>
        <v>0</v>
      </c>
    </row>
    <row r="71" spans="1:9">
      <c r="A71">
        <v>4.436284412</v>
      </c>
      <c r="B71">
        <v>0.86269800500000005</v>
      </c>
      <c r="C71">
        <f t="shared" si="13"/>
        <v>-2.1972245773362191</v>
      </c>
      <c r="D71">
        <f t="shared" si="14"/>
        <v>1.4165484239922632</v>
      </c>
      <c r="E71">
        <f t="shared" si="15"/>
        <v>1.4527944804404969</v>
      </c>
      <c r="F71">
        <f t="shared" si="16"/>
        <v>0.67211832709654096</v>
      </c>
      <c r="G71">
        <f t="shared" si="17"/>
        <v>1</v>
      </c>
      <c r="H71">
        <v>1</v>
      </c>
      <c r="I71">
        <f t="shared" si="18"/>
        <v>0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2016-02-13T02:50:58Z</dcterms:created>
  <dcterms:modified xsi:type="dcterms:W3CDTF">2016-02-27T06:47:57Z</dcterms:modified>
</cp:coreProperties>
</file>